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F&amp;O)'!$R$1:$R$319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08" i="7"/>
  <c r="M108" s="1"/>
  <c r="K106"/>
  <c r="M106" s="1"/>
  <c r="K104"/>
  <c r="M104" s="1"/>
  <c r="L46"/>
  <c r="K46"/>
  <c r="L40"/>
  <c r="K40"/>
  <c r="L41"/>
  <c r="K41"/>
  <c r="L87"/>
  <c r="K87"/>
  <c r="L86"/>
  <c r="K86"/>
  <c r="L88"/>
  <c r="K88"/>
  <c r="K105"/>
  <c r="M105" s="1"/>
  <c r="L47"/>
  <c r="K47"/>
  <c r="K101"/>
  <c r="M101" s="1"/>
  <c r="L43"/>
  <c r="K43"/>
  <c r="L32"/>
  <c r="K32"/>
  <c r="L82"/>
  <c r="K82"/>
  <c r="L81"/>
  <c r="K81"/>
  <c r="L85"/>
  <c r="K85"/>
  <c r="L84"/>
  <c r="K84"/>
  <c r="L83"/>
  <c r="K83"/>
  <c r="K99"/>
  <c r="M99" s="1"/>
  <c r="L79"/>
  <c r="K79"/>
  <c r="L80"/>
  <c r="K80"/>
  <c r="L33"/>
  <c r="K33"/>
  <c r="L39"/>
  <c r="K39"/>
  <c r="L78"/>
  <c r="K78"/>
  <c r="K77"/>
  <c r="L77"/>
  <c r="K100"/>
  <c r="M100" s="1"/>
  <c r="L75"/>
  <c r="K75"/>
  <c r="L36"/>
  <c r="K36"/>
  <c r="L76"/>
  <c r="K76"/>
  <c r="L73"/>
  <c r="K73"/>
  <c r="L15"/>
  <c r="K15"/>
  <c r="L70"/>
  <c r="K70"/>
  <c r="L74"/>
  <c r="K74"/>
  <c r="K98"/>
  <c r="M98" s="1"/>
  <c r="K97"/>
  <c r="M97" s="1"/>
  <c r="K296"/>
  <c r="L296" s="1"/>
  <c r="L72"/>
  <c r="K72"/>
  <c r="L71"/>
  <c r="K71"/>
  <c r="L14"/>
  <c r="K14"/>
  <c r="L67"/>
  <c r="K67"/>
  <c r="L69"/>
  <c r="K69"/>
  <c r="L68"/>
  <c r="K68"/>
  <c r="K64"/>
  <c r="L64"/>
  <c r="L66"/>
  <c r="K66"/>
  <c r="L37"/>
  <c r="K37"/>
  <c r="L31"/>
  <c r="K31"/>
  <c r="L30"/>
  <c r="K30"/>
  <c r="L65"/>
  <c r="K65"/>
  <c r="L61"/>
  <c r="K61"/>
  <c r="L63"/>
  <c r="K63"/>
  <c r="L62"/>
  <c r="K62"/>
  <c r="L35"/>
  <c r="K35"/>
  <c r="L34"/>
  <c r="K34"/>
  <c r="L29"/>
  <c r="K29"/>
  <c r="L13"/>
  <c r="K13"/>
  <c r="L12"/>
  <c r="K12"/>
  <c r="M46" l="1"/>
  <c r="M41"/>
  <c r="M40"/>
  <c r="M47"/>
  <c r="M86"/>
  <c r="M87"/>
  <c r="M88"/>
  <c r="M43"/>
  <c r="M81"/>
  <c r="M32"/>
  <c r="M82"/>
  <c r="M85"/>
  <c r="M84"/>
  <c r="M83"/>
  <c r="M36"/>
  <c r="M79"/>
  <c r="M33"/>
  <c r="M80"/>
  <c r="M39"/>
  <c r="M15"/>
  <c r="M75"/>
  <c r="M77"/>
  <c r="M73"/>
  <c r="M78"/>
  <c r="M66"/>
  <c r="M76"/>
  <c r="M70"/>
  <c r="M74"/>
  <c r="M31"/>
  <c r="M72"/>
  <c r="M30"/>
  <c r="M14"/>
  <c r="M71"/>
  <c r="M68"/>
  <c r="M37"/>
  <c r="M67"/>
  <c r="M69"/>
  <c r="M64"/>
  <c r="M34"/>
  <c r="M65"/>
  <c r="M61"/>
  <c r="M35"/>
  <c r="M63"/>
  <c r="M62"/>
  <c r="M29"/>
  <c r="M13"/>
  <c r="M12"/>
  <c r="L11"/>
  <c r="K11"/>
  <c r="L10"/>
  <c r="K10"/>
  <c r="M11" l="1"/>
  <c r="M10"/>
  <c r="K294" l="1"/>
  <c r="L294" s="1"/>
  <c r="K291" l="1"/>
  <c r="L291" s="1"/>
  <c r="M7" l="1"/>
  <c r="F279" l="1"/>
  <c r="K280"/>
  <c r="L280" s="1"/>
  <c r="K271"/>
  <c r="L271" s="1"/>
  <c r="K274"/>
  <c r="L274" s="1"/>
  <c r="K282" l="1"/>
  <c r="L282" s="1"/>
  <c r="F273"/>
  <c r="F272"/>
  <c r="F270"/>
  <c r="K270" s="1"/>
  <c r="L270" s="1"/>
  <c r="F250"/>
  <c r="F202"/>
  <c r="K281" l="1"/>
  <c r="L281" s="1"/>
  <c r="K279"/>
  <c r="L279" s="1"/>
  <c r="K285"/>
  <c r="L285" s="1"/>
  <c r="K286"/>
  <c r="L286" s="1"/>
  <c r="K278"/>
  <c r="L278" s="1"/>
  <c r="K288"/>
  <c r="L288" s="1"/>
  <c r="K284"/>
  <c r="L284" s="1"/>
  <c r="K277" l="1"/>
  <c r="L277" s="1"/>
  <c r="K266"/>
  <c r="L266" s="1"/>
  <c r="K268"/>
  <c r="L268" s="1"/>
  <c r="K265"/>
  <c r="L265" s="1"/>
  <c r="K267"/>
  <c r="L267" s="1"/>
  <c r="K196"/>
  <c r="L196" s="1"/>
  <c r="K249"/>
  <c r="L249" s="1"/>
  <c r="K263"/>
  <c r="L263" s="1"/>
  <c r="K264"/>
  <c r="L264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4"/>
  <c r="L254" s="1"/>
  <c r="K252"/>
  <c r="L252" s="1"/>
  <c r="K251"/>
  <c r="L251" s="1"/>
  <c r="K250"/>
  <c r="L250" s="1"/>
  <c r="K246"/>
  <c r="L246" s="1"/>
  <c r="K245"/>
  <c r="L245" s="1"/>
  <c r="K244"/>
  <c r="L244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4"/>
  <c r="L224" s="1"/>
  <c r="K222"/>
  <c r="L222" s="1"/>
  <c r="K220"/>
  <c r="L220" s="1"/>
  <c r="K218"/>
  <c r="L218" s="1"/>
  <c r="K217"/>
  <c r="L217" s="1"/>
  <c r="K216"/>
  <c r="L216" s="1"/>
  <c r="K214"/>
  <c r="L214" s="1"/>
  <c r="K213"/>
  <c r="L213" s="1"/>
  <c r="K212"/>
  <c r="L212" s="1"/>
  <c r="K211"/>
  <c r="K210"/>
  <c r="L210" s="1"/>
  <c r="K209"/>
  <c r="L209" s="1"/>
  <c r="K207"/>
  <c r="L207" s="1"/>
  <c r="K206"/>
  <c r="L206" s="1"/>
  <c r="K205"/>
  <c r="L205" s="1"/>
  <c r="K204"/>
  <c r="L204" s="1"/>
  <c r="K203"/>
  <c r="L203" s="1"/>
  <c r="K202"/>
  <c r="L202" s="1"/>
  <c r="H201"/>
  <c r="K201" s="1"/>
  <c r="L201" s="1"/>
  <c r="K198"/>
  <c r="L198" s="1"/>
  <c r="K197"/>
  <c r="L197" s="1"/>
  <c r="K195"/>
  <c r="L195" s="1"/>
  <c r="K194"/>
  <c r="L194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H167"/>
  <c r="K167" s="1"/>
  <c r="L167" s="1"/>
  <c r="F166"/>
  <c r="K166" s="1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D7" i="6"/>
  <c r="K6" i="4"/>
  <c r="K6" i="3"/>
  <c r="L6" i="2"/>
</calcChain>
</file>

<file path=xl/sharedStrings.xml><?xml version="1.0" encoding="utf-8"?>
<sst xmlns="http://schemas.openxmlformats.org/spreadsheetml/2006/main" count="7884" uniqueCount="3869">
  <si>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</si>
  <si>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</si>
  <si>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</si>
  <si>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</si>
  <si>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</si>
  <si>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</si>
  <si>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</si>
  <si>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</si>
  <si>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</si>
  <si>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</si>
  <si>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</si>
  <si>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</si>
  <si>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</si>
  <si>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</si>
  <si>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</si>
  <si>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</si>
  <si>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</si>
  <si>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</si>
  <si>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</si>
  <si>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</si>
  <si>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</si>
  <si>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</si>
  <si>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</si>
  <si>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</si>
  <si>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</si>
  <si>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</si>
  <si>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</si>
  <si>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</si>
  <si>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</si>
  <si>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</si>
  <si>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</si>
  <si>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</si>
  <si>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</si>
  <si>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</si>
  <si>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</si>
  <si>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</si>
  <si>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</si>
  <si>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</si>
  <si>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</si>
  <si>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</si>
  <si>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</si>
  <si>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</si>
  <si>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</si>
  <si>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</si>
  <si>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</si>
  <si>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</si>
  <si>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</si>
  <si>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</si>
  <si>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</si>
  <si>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</si>
  <si>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</si>
  <si>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</si>
  <si>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</si>
  <si>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</si>
  <si>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</si>
  <si>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</si>
  <si>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</si>
  <si>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</si>
  <si>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</si>
  <si>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</si>
  <si>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</si>
  <si>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</si>
  <si>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</si>
  <si>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</si>
  <si>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</si>
  <si>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</si>
  <si>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</si>
  <si>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</si>
  <si>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</si>
  <si>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</si>
  <si>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</si>
  <si>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</si>
  <si>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</si>
  <si>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</si>
  <si>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</si>
  <si>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</si>
  <si>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</si>
  <si>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</si>
  <si>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</si>
  <si>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</si>
  <si>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</si>
  <si>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</si>
  <si>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</si>
  <si>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</si>
  <si>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</si>
  <si>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</si>
  <si>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</si>
  <si>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</si>
  <si>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</si>
  <si>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</si>
  <si>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</si>
  <si>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</si>
  <si>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</si>
  <si>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</si>
  <si>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</si>
  <si>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</si>
  <si>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</si>
  <si>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</si>
  <si>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</si>
  <si>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</si>
  <si>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</si>
  <si>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</si>
  <si>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</si>
  <si>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</si>
  <si>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</si>
  <si>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</si>
  <si>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</si>
  <si>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</si>
  <si>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</si>
  <si>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</si>
  <si>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</si>
  <si>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</si>
  <si>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</si>
  <si>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</si>
  <si>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</si>
  <si>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</si>
  <si>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</si>
  <si>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</si>
  <si>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</si>
  <si>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</si>
  <si>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</si>
  <si>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</si>
  <si>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</si>
  <si>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</si>
  <si>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</si>
  <si>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</si>
  <si>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</si>
  <si>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</si>
  <si>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</si>
  <si>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</si>
  <si>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</si>
  <si>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</si>
  <si>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</si>
  <si>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</si>
  <si>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</si>
  <si>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</si>
  <si>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</si>
  <si>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</si>
  <si>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</si>
  <si>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</si>
  <si>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</si>
  <si>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</si>
  <si>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</si>
  <si>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</si>
  <si>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</si>
  <si>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</si>
  <si>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</si>
  <si>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</si>
  <si>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</si>
  <si>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</si>
  <si>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</si>
  <si>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</si>
  <si>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</si>
  <si>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</si>
  <si>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</si>
  <si>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</si>
  <si>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</si>
  <si>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</si>
  <si>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</si>
  <si>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</si>
  <si>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</si>
  <si>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</si>
  <si>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</si>
  <si>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</si>
  <si>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</si>
  <si>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</si>
  <si>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</si>
  <si>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</si>
  <si>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</si>
  <si>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</si>
  <si>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</si>
  <si>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</si>
  <si>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</si>
  <si>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</si>
  <si>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</si>
  <si>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</si>
  <si>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</si>
  <si>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</si>
  <si>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</si>
  <si>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</si>
  <si>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</si>
  <si>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</si>
  <si>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</si>
  <si>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</si>
  <si>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</si>
  <si>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</si>
  <si>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</si>
  <si>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</si>
  <si>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</si>
  <si>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</si>
  <si>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</si>
  <si>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</si>
  <si>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</si>
  <si>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</si>
  <si>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</si>
  <si>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</si>
  <si>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</si>
  <si>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</si>
  <si>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</si>
  <si>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</si>
  <si>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</si>
  <si>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</si>
  <si>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</si>
  <si>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</si>
  <si>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</si>
  <si>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</si>
  <si>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</si>
  <si>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</si>
  <si>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</si>
  <si>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</si>
  <si>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</si>
  <si>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</si>
  <si>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</si>
  <si>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</si>
  <si>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</si>
  <si>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</si>
  <si>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</si>
  <si>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</si>
  <si>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</si>
  <si>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</si>
  <si>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</si>
  <si>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</si>
  <si>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</si>
  <si>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</si>
  <si>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</si>
  <si>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</si>
  <si>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</si>
  <si>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</si>
  <si>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</si>
  <si>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</si>
  <si>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</si>
  <si>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</si>
  <si>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</si>
  <si>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</si>
  <si>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</si>
  <si>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</si>
  <si>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</si>
  <si>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</si>
  <si>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</si>
  <si>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</si>
  <si>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</si>
  <si>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</si>
  <si>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</si>
  <si>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</si>
  <si>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</si>
  <si>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</si>
  <si>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</si>
  <si>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</si>
  <si>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</si>
  <si>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</si>
  <si>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</si>
  <si>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</si>
  <si>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</si>
  <si>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</si>
  <si>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</si>
  <si>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</si>
  <si>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</si>
  <si>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</si>
  <si>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</si>
  <si>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</si>
  <si>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</si>
  <si>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</si>
  <si>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</si>
  <si>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</si>
  <si>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</si>
  <si>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</si>
  <si>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</si>
  <si>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</si>
  <si>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</si>
  <si>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</si>
  <si>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</si>
  <si>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</si>
  <si>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</si>
  <si>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</si>
  <si>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</si>
  <si>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</si>
  <si>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</si>
  <si>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</si>
  <si>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</si>
  <si>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</si>
  <si>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</si>
  <si>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</si>
  <si>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</si>
  <si>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</si>
  <si>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</si>
  <si>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</si>
  <si>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</si>
  <si>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</si>
  <si>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</si>
  <si>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</si>
  <si>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</si>
  <si>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</si>
  <si>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</si>
  <si>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</si>
  <si>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</si>
  <si>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</si>
  <si>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</si>
  <si>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</si>
  <si>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</si>
  <si>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</si>
  <si>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</si>
  <si>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</si>
  <si>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</si>
  <si>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</si>
  <si>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</si>
  <si>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</si>
  <si>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</si>
  <si>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</si>
  <si>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</si>
  <si>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</si>
  <si>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</si>
  <si>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</si>
  <si>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</si>
  <si>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</si>
  <si>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</si>
  <si>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</si>
  <si>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</si>
  <si>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</si>
  <si>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</si>
  <si>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</si>
  <si>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</si>
  <si>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</si>
  <si>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</si>
  <si>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</si>
  <si>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</si>
  <si>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</si>
  <si>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</si>
  <si>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</si>
  <si>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</si>
  <si>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</si>
  <si>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</si>
  <si>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</si>
  <si>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</si>
  <si>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</si>
  <si>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</si>
  <si>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</si>
  <si>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</si>
  <si>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</si>
  <si>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</si>
  <si>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</si>
  <si>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</si>
  <si>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</si>
  <si>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</si>
  <si>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</si>
  <si>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</si>
  <si>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</si>
  <si>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</si>
  <si>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</si>
  <si>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</si>
  <si>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</si>
  <si>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</si>
  <si>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</si>
  <si>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</si>
  <si>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</si>
  <si>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</si>
  <si>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</si>
  <si>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</si>
  <si>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</si>
  <si>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</si>
  <si>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</si>
  <si>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</si>
  <si>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</si>
  <si>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</si>
  <si>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</si>
  <si>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</si>
  <si>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</si>
  <si>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</si>
  <si>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</si>
  <si>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</si>
  <si>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</si>
  <si>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</si>
  <si>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</si>
  <si>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</si>
  <si>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</si>
  <si>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</si>
  <si>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</si>
  <si>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</si>
  <si>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</si>
  <si>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</si>
  <si>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</si>
  <si>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</si>
  <si>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</si>
  <si>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</si>
  <si>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</si>
  <si>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</si>
  <si>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</si>
  <si>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</si>
  <si>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</si>
  <si>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</si>
  <si>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</si>
  <si>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</si>
  <si>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</si>
  <si>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</si>
  <si>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</si>
  <si>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</si>
  <si>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</si>
  <si>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</si>
  <si>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</si>
  <si>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</si>
  <si>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</si>
  <si>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</si>
  <si>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</si>
  <si>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</si>
  <si>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</si>
  <si>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</si>
  <si>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</si>
  <si>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</si>
  <si>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</si>
  <si>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</si>
  <si>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</si>
  <si>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</si>
  <si>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</si>
  <si>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</si>
  <si>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</si>
  <si>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</si>
  <si>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</si>
  <si>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</si>
  <si>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</si>
  <si>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</si>
  <si>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</si>
  <si>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</si>
  <si>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</si>
  <si>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</si>
  <si>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</si>
  <si>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</si>
  <si>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</si>
  <si>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</si>
  <si>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</si>
  <si>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</si>
  <si>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</si>
  <si>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</si>
  <si>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</si>
  <si>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</si>
  <si>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</si>
  <si>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</si>
  <si>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</si>
  <si>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</si>
  <si>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</si>
  <si>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</si>
  <si>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</si>
  <si>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</si>
  <si>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</si>
  <si>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</si>
  <si>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</si>
  <si>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</si>
  <si>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</si>
  <si>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</si>
  <si>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</si>
  <si>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</si>
  <si>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</si>
  <si>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</si>
  <si>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</si>
  <si>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</si>
  <si>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</si>
  <si>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</si>
  <si>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</si>
  <si>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</si>
  <si>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</si>
  <si>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</si>
  <si>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</si>
  <si>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</si>
  <si>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</si>
  <si>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</si>
  <si>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</si>
  <si>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</si>
  <si>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</si>
  <si>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</si>
  <si>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</si>
  <si>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</si>
  <si>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</si>
  <si>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</si>
  <si>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</si>
  <si>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</si>
  <si>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</si>
  <si>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</si>
  <si>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</si>
  <si>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</si>
  <si>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</si>
  <si>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</si>
  <si>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</si>
  <si>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</si>
  <si>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</si>
  <si>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</si>
  <si>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</si>
  <si>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</si>
  <si>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</si>
  <si>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</si>
  <si>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</si>
  <si>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</si>
  <si>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</si>
  <si>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</si>
  <si>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</si>
  <si>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</si>
  <si>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</si>
  <si>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</si>
  <si>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</si>
  <si>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</si>
  <si>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</si>
  <si>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</si>
  <si>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</si>
  <si>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</si>
  <si>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</si>
  <si>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</si>
  <si>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</si>
  <si>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</si>
  <si>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</si>
  <si>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</si>
  <si>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</si>
  <si>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</si>
  <si>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</si>
  <si>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</si>
  <si>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</si>
  <si>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</si>
  <si>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</si>
  <si>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</si>
  <si>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</si>
  <si>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</si>
  <si>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</si>
  <si>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</si>
  <si>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</si>
  <si>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</si>
  <si>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</si>
  <si>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</si>
  <si>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</si>
  <si>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</si>
  <si>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</si>
  <si>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</si>
  <si>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</si>
  <si>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</si>
  <si>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</si>
  <si>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</si>
  <si>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</si>
  <si>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</si>
  <si>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</si>
  <si>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</si>
  <si>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</si>
  <si>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</si>
  <si>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</si>
  <si>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</si>
  <si>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</si>
  <si>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</si>
  <si>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</si>
  <si>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</si>
  <si>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</si>
  <si>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</si>
  <si>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</si>
  <si>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</si>
  <si>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</si>
  <si>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</si>
  <si>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</si>
  <si>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</si>
  <si>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</si>
  <si>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</si>
  <si>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</si>
  <si>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</si>
  <si>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</si>
  <si>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</si>
  <si>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</si>
  <si>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</si>
  <si>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</si>
  <si>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</si>
  <si>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</si>
  <si>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</si>
  <si>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</si>
  <si>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</si>
  <si>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</si>
  <si>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</si>
  <si>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</si>
  <si>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</si>
  <si>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</si>
  <si>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</si>
  <si>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</si>
  <si>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</si>
  <si>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</si>
  <si>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</si>
  <si>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</si>
  <si>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</si>
  <si>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</si>
  <si>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</si>
  <si>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</si>
  <si>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</si>
  <si>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</si>
  <si>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</si>
  <si>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</si>
  <si>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</si>
  <si>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</si>
  <si>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</si>
  <si>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</si>
  <si>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</si>
  <si>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</si>
  <si>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</si>
  <si>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</si>
  <si>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</si>
  <si>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</si>
  <si>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</si>
  <si>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</si>
  <si>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</si>
  <si>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</si>
  <si>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</si>
  <si>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</si>
  <si>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</si>
  <si>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</si>
  <si>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</si>
  <si>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</si>
  <si>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</si>
  <si>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</si>
  <si>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</si>
  <si>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</si>
  <si>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</si>
  <si>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</si>
  <si>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</si>
  <si>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</si>
  <si>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</si>
  <si>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</si>
  <si>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</si>
  <si>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</si>
  <si>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</si>
  <si>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</si>
  <si>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</si>
  <si>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</si>
  <si>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</si>
  <si>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</si>
  <si>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</si>
  <si>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</si>
  <si>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</si>
  <si>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</si>
  <si>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</si>
  <si>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</si>
  <si>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</si>
  <si>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</si>
  <si>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</si>
  <si>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</si>
  <si>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</si>
  <si>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</si>
  <si>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</si>
  <si>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</si>
  <si>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</si>
  <si>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</si>
  <si>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</si>
  <si>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</si>
  <si>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</si>
  <si>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</si>
  <si>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</si>
  <si>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</si>
  <si>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</si>
  <si>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</si>
  <si>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</si>
  <si>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</si>
  <si>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</si>
  <si>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</si>
  <si>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</si>
  <si>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</si>
  <si>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</si>
  <si>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</si>
  <si>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</si>
  <si>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</si>
  <si>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</si>
  <si>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</si>
  <si>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</si>
  <si>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</si>
  <si>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</si>
  <si>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</si>
  <si>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</si>
  <si>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</si>
  <si>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</si>
  <si>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</si>
  <si>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</si>
  <si>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</si>
  <si>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</si>
  <si>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</si>
  <si>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</si>
  <si>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</si>
  <si>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</si>
  <si>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</si>
  <si>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</si>
  <si>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</si>
  <si>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</si>
  <si>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</si>
  <si>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</si>
  <si>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</si>
  <si>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</si>
  <si>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</si>
  <si>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</si>
  <si>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</si>
  <si>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</si>
  <si>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</si>
  <si>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</si>
  <si>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</si>
  <si>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</si>
  <si>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</si>
  <si>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</si>
  <si>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</si>
  <si>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</si>
  <si>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</si>
  <si>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</si>
  <si>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</si>
  <si>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</si>
  <si>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</si>
  <si>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</si>
  <si>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</si>
  <si>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</si>
  <si>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</si>
  <si>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</si>
  <si>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</si>
  <si>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</si>
  <si>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</si>
  <si>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</si>
  <si>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</si>
  <si>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</si>
  <si>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</si>
  <si>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</si>
  <si>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</si>
  <si>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</si>
  <si>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</si>
  <si>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</si>
  <si>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</si>
  <si>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</si>
  <si>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</si>
  <si>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</si>
  <si>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</si>
  <si>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</si>
  <si>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</si>
  <si>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</si>
  <si>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</si>
  <si>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</si>
  <si>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</si>
  <si>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</si>
  <si>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</si>
  <si>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</si>
  <si>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</si>
  <si>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</si>
  <si>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</si>
  <si>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</si>
  <si>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</si>
  <si>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</si>
  <si>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</si>
  <si>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</si>
  <si>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</si>
  <si>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</si>
  <si>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</si>
  <si>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</si>
  <si>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</si>
  <si>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</si>
  <si>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</si>
  <si>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</si>
  <si>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</si>
  <si>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</si>
  <si>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</si>
  <si>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</si>
  <si>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</si>
  <si>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</si>
  <si>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</si>
  <si>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</si>
  <si>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</si>
  <si>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</si>
  <si>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</si>
  <si>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</si>
  <si>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</si>
  <si>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</si>
  <si>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</si>
  <si>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</si>
  <si>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</si>
  <si>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</si>
  <si>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</si>
  <si>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</si>
  <si>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</si>
  <si>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</si>
  <si>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</si>
  <si>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</si>
  <si>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</si>
  <si>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</si>
  <si>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</si>
  <si>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</si>
  <si>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</si>
  <si>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</si>
  <si>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</si>
  <si>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</si>
  <si>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</si>
  <si>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</si>
  <si>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</si>
  <si>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</si>
  <si>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</si>
  <si>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</si>
  <si>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</si>
  <si>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</si>
  <si>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</si>
  <si>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</si>
  <si>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</si>
  <si>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</si>
  <si>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</si>
  <si>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</si>
  <si>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</si>
  <si>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</si>
  <si>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</si>
  <si>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</si>
  <si>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</si>
  <si>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</si>
  <si>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</si>
  <si>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</si>
  <si>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</si>
  <si>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</si>
  <si>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</si>
  <si>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</si>
  <si>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</si>
  <si>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</si>
  <si>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</si>
  <si>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</si>
  <si>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</si>
  <si>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</si>
  <si>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</si>
  <si>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</si>
  <si>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</si>
  <si>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</si>
  <si>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</si>
  <si>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</si>
  <si>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</si>
  <si>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</si>
  <si>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</si>
  <si>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</si>
  <si>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</si>
  <si>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</si>
  <si>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</si>
  <si>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</si>
  <si>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</si>
  <si>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</si>
  <si>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</si>
  <si>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</si>
  <si>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</si>
  <si>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</si>
  <si>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</si>
  <si>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</si>
  <si>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</si>
  <si>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</si>
  <si>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</si>
  <si>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</si>
  <si>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</si>
  <si>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</si>
  <si>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</si>
  <si>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</si>
  <si>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</si>
  <si>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</si>
  <si>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</si>
  <si>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</si>
  <si>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</si>
  <si>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</si>
  <si>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</si>
  <si>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</si>
  <si>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</si>
  <si>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</si>
  <si>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</si>
  <si>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</si>
  <si>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</si>
  <si>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</si>
  <si>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</si>
  <si>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</si>
  <si>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</si>
  <si>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</si>
  <si>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</si>
  <si>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</si>
  <si>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</si>
  <si>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</si>
  <si>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</si>
  <si>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</si>
  <si>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</si>
  <si>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</si>
  <si>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</si>
  <si>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</si>
  <si>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</si>
  <si>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</si>
  <si>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</si>
  <si>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</si>
  <si>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</si>
  <si>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</si>
  <si>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</si>
  <si>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</si>
  <si>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</si>
  <si>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</si>
  <si>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</si>
  <si>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</si>
  <si>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</si>
  <si>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</si>
  <si>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</si>
  <si>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</si>
  <si>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</si>
  <si>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</si>
  <si>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</si>
  <si>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</si>
  <si>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</si>
  <si>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</si>
  <si>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</si>
  <si>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</si>
  <si>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</si>
  <si>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</si>
  <si>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</si>
  <si>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</si>
  <si>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</si>
  <si>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</si>
  <si>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</si>
  <si>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</si>
  <si>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</si>
  <si>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</si>
  <si>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</si>
  <si>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</si>
  <si>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</si>
  <si>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</si>
  <si>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</si>
  <si>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</si>
  <si>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</si>
  <si>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</si>
  <si>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</si>
  <si>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</si>
  <si>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</si>
  <si>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</si>
  <si>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</si>
  <si>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</si>
  <si>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</si>
  <si>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</si>
  <si>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</si>
  <si>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</si>
  <si>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</si>
  <si>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</si>
  <si>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</si>
  <si>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</si>
  <si>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</si>
  <si>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</si>
  <si>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</si>
  <si>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</si>
  <si>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</si>
  <si>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</si>
  <si>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</si>
  <si>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</si>
  <si>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</si>
  <si>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</si>
  <si>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</si>
  <si>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</si>
  <si>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</si>
  <si>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</si>
  <si>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</si>
  <si>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</si>
  <si>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</si>
  <si>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</si>
  <si>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</si>
  <si>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</si>
  <si>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</si>
  <si>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</si>
  <si>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</si>
  <si>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</si>
  <si>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</si>
  <si>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</si>
  <si>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</si>
  <si>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</si>
  <si>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</si>
  <si>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</si>
  <si>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</si>
  <si>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</si>
  <si>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</si>
  <si>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</si>
  <si>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</si>
  <si>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</si>
  <si>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</si>
  <si>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</si>
  <si>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</si>
  <si>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</si>
  <si>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</si>
  <si>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</si>
  <si>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</si>
  <si>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</si>
  <si>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</si>
  <si>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</si>
  <si>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</si>
  <si>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</si>
  <si>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</si>
  <si>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</si>
  <si>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</si>
  <si>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</si>
  <si>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</si>
  <si>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</si>
  <si>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</si>
  <si>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</si>
  <si>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</si>
  <si>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</si>
  <si>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</si>
  <si>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</si>
  <si>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</si>
  <si>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</si>
  <si>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</si>
  <si>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</si>
  <si>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</si>
  <si>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</si>
  <si>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</si>
  <si>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</si>
  <si>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</si>
  <si>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</si>
  <si>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</si>
  <si>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</si>
  <si>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</si>
  <si>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</si>
  <si>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</si>
  <si>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</si>
  <si>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</si>
  <si>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</si>
  <si>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</si>
  <si>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</si>
  <si>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</si>
  <si>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</si>
  <si>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</si>
  <si>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</si>
  <si>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</si>
  <si>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</si>
  <si>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</si>
  <si>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</si>
  <si>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</si>
  <si>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</si>
  <si>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</si>
  <si>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</si>
  <si>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</si>
  <si>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</si>
  <si>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</si>
  <si>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</si>
  <si>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</si>
  <si>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</si>
  <si>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</si>
  <si>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</si>
  <si>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</si>
  <si>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</si>
  <si>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</si>
  <si>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</si>
  <si>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</si>
  <si>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</si>
  <si>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</si>
  <si>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</si>
  <si>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</si>
  <si>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</si>
  <si>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</si>
  <si>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</si>
  <si>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</si>
  <si>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</si>
  <si>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</si>
  <si>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</si>
  <si>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</si>
  <si>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</si>
  <si>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</si>
  <si>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</si>
  <si>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</si>
  <si>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</si>
  <si>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</si>
  <si>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</si>
  <si>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</si>
  <si>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</si>
  <si>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</si>
  <si>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</si>
  <si>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</si>
  <si>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</si>
  <si>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</si>
  <si>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</si>
  <si>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</si>
  <si>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</si>
  <si>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</si>
  <si>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</si>
  <si>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</si>
  <si>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</si>
  <si>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</si>
  <si>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</si>
  <si>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</si>
  <si>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</si>
  <si>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</si>
  <si>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</si>
  <si>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</si>
  <si>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</si>
  <si>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</si>
  <si>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</si>
  <si>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</si>
  <si>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</si>
  <si>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</si>
  <si>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</si>
  <si>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</si>
  <si>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</si>
  <si>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</si>
  <si>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</si>
  <si>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</si>
  <si>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</si>
  <si>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</si>
  <si>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</si>
  <si>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</si>
  <si>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</si>
  <si>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</si>
  <si>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</si>
  <si>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</si>
  <si>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</si>
  <si>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</si>
  <si>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</si>
  <si>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</si>
  <si>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</si>
  <si>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</si>
  <si>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</si>
  <si>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</si>
  <si>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</si>
  <si>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</si>
  <si>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</si>
  <si>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</si>
  <si>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</si>
  <si>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</si>
  <si>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</si>
  <si>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</si>
  <si>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</si>
  <si>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</si>
  <si>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</si>
  <si>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</si>
  <si>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</si>
  <si>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</si>
  <si>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</si>
  <si>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</si>
  <si>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</si>
  <si>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</si>
  <si>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</si>
  <si>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</si>
  <si>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</si>
  <si>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</si>
  <si>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</si>
  <si>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</si>
  <si>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</si>
  <si>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</si>
  <si>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</si>
  <si>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</si>
  <si>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</si>
  <si>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</si>
  <si>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</si>
  <si>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</si>
  <si>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</si>
  <si>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</si>
  <si>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</si>
  <si>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</si>
  <si>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</si>
  <si>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</si>
  <si>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</si>
  <si>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</si>
  <si>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</si>
  <si>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</si>
  <si>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</si>
  <si>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</si>
  <si>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</si>
  <si>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</si>
  <si>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</si>
  <si>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</si>
  <si>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</si>
  <si>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</si>
  <si>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</si>
  <si>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</si>
  <si>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</si>
  <si>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</si>
  <si>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</si>
  <si>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</si>
  <si>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</si>
  <si>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</si>
  <si>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</si>
  <si>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</si>
  <si>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</si>
  <si>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</si>
  <si>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</si>
  <si>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</si>
  <si>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</si>
  <si>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</si>
  <si>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</si>
  <si>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</si>
  <si>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</si>
  <si>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</si>
  <si>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</si>
  <si>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</si>
  <si>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</si>
  <si>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</si>
  <si>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</si>
  <si>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</si>
  <si>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</si>
  <si>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</si>
  <si>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</si>
  <si>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</si>
  <si>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</si>
  <si>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</si>
  <si>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</si>
  <si>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</si>
  <si>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</si>
  <si>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</si>
  <si>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</si>
  <si>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</si>
  <si>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</si>
  <si>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</si>
  <si>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</si>
  <si>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</si>
  <si>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</si>
  <si>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</si>
  <si>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</si>
  <si>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</si>
  <si>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</si>
  <si>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</si>
  <si>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</si>
  <si>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</si>
  <si>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</si>
  <si>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</si>
  <si>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</si>
  <si>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</si>
  <si>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</si>
  <si>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</si>
  <si>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</si>
  <si>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</si>
  <si>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</si>
  <si>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</si>
  <si>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</si>
  <si>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</si>
  <si>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</si>
  <si>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</si>
  <si>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</si>
  <si>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</si>
  <si>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</si>
  <si>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</si>
  <si>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</si>
  <si>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</si>
  <si>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</si>
  <si>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</si>
  <si>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</si>
  <si>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</si>
  <si>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</si>
  <si>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</si>
  <si>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</si>
  <si>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</si>
  <si>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</si>
  <si>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</si>
  <si>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</si>
  <si>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</si>
  <si>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</si>
  <si>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</si>
  <si>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</si>
  <si>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</si>
  <si>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</si>
  <si>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</si>
  <si>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</si>
  <si>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</si>
  <si>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</si>
  <si>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</si>
  <si>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</si>
  <si>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</si>
  <si>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</si>
  <si>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</si>
  <si>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</si>
  <si>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</si>
  <si>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</si>
  <si>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</si>
  <si>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</si>
  <si>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</si>
  <si>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</si>
  <si>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</si>
  <si>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</si>
  <si>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</si>
  <si>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</si>
  <si>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</si>
  <si>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</si>
  <si>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</si>
  <si>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</si>
  <si>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</si>
  <si>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</si>
  <si>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</si>
  <si>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</si>
  <si>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</si>
  <si>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</si>
  <si>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</si>
  <si>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</si>
  <si>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</si>
  <si>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</si>
  <si>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</si>
  <si>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</si>
  <si>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</si>
  <si>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</si>
  <si>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</si>
  <si>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</si>
  <si>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</si>
  <si>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</si>
  <si>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</si>
  <si>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</si>
  <si>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</si>
  <si>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</si>
  <si>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</si>
  <si>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</si>
  <si>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</si>
  <si>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</si>
  <si>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</si>
  <si>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</si>
  <si>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</si>
  <si>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</si>
  <si>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</si>
  <si>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</si>
  <si>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</si>
  <si>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</si>
  <si>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</si>
  <si>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</si>
  <si>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</si>
  <si>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</si>
  <si>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</si>
  <si>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</si>
  <si>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</si>
  <si>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</si>
  <si>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</si>
  <si>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</si>
  <si>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</si>
  <si>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</si>
  <si>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</si>
  <si>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</si>
  <si>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</si>
  <si>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</si>
  <si>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</si>
  <si>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</si>
  <si>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</si>
  <si>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</si>
  <si>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</si>
  <si>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</si>
  <si>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</si>
  <si>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</si>
  <si>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</si>
  <si>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</si>
  <si>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</si>
  <si>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</si>
  <si>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</si>
  <si>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</si>
  <si>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</si>
  <si>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</si>
  <si>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</si>
  <si>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</si>
  <si>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</si>
  <si>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</si>
  <si>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</si>
  <si>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</si>
  <si>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</si>
  <si>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</si>
  <si>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</si>
  <si>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</si>
  <si>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</si>
  <si>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</si>
  <si>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</si>
  <si>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</si>
  <si>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</si>
  <si>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</si>
  <si>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</si>
  <si>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</si>
  <si>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</si>
  <si>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</si>
  <si>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</si>
  <si>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</si>
  <si>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</si>
  <si>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</si>
  <si>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</si>
  <si>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</si>
  <si>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</si>
  <si>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</si>
  <si>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</si>
  <si>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</si>
  <si>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</si>
  <si>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</si>
  <si>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</si>
  <si>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</si>
  <si>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</si>
  <si>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</si>
  <si>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</si>
  <si>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</si>
  <si>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</si>
  <si>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</si>
  <si>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</si>
  <si>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</si>
  <si>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</si>
  <si>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</si>
  <si>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</si>
  <si>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</si>
  <si>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</si>
  <si>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</si>
  <si>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</si>
  <si>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</si>
  <si>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</si>
  <si>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</si>
  <si>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</si>
  <si>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</si>
  <si>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</si>
  <si>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</si>
  <si>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</si>
  <si>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</si>
  <si>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</si>
  <si>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</si>
  <si>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</si>
  <si>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</si>
  <si>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</si>
  <si>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</si>
  <si>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</si>
  <si>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</si>
  <si>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</si>
  <si>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</si>
  <si>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</si>
  <si>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</si>
  <si>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</si>
  <si>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</si>
  <si>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</si>
  <si>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</si>
  <si>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</si>
  <si>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</si>
  <si>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</si>
  <si>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</si>
  <si>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</si>
  <si>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</si>
  <si>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</si>
  <si>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</si>
  <si>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</si>
  <si>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</si>
  <si>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</si>
  <si>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</si>
  <si>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</si>
  <si>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</si>
  <si>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</si>
  <si>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</si>
  <si>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</si>
  <si>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</si>
  <si>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</si>
  <si>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</si>
  <si>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</si>
  <si>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</si>
  <si>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</si>
  <si>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</si>
  <si>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</si>
  <si>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</si>
  <si>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</si>
  <si>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</si>
  <si>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</si>
  <si>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</si>
  <si>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</si>
  <si>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</si>
  <si>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</si>
  <si>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</si>
  <si>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</si>
  <si>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</si>
  <si>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</si>
  <si>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</si>
  <si>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</si>
  <si>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</si>
  <si>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</si>
  <si>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</si>
  <si>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</si>
  <si>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</si>
  <si>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</si>
  <si>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</si>
  <si>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</si>
  <si>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</si>
  <si>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</si>
  <si>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</si>
  <si>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</si>
  <si>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</si>
  <si>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</si>
  <si>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</si>
  <si>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</si>
  <si>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</si>
  <si>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</si>
  <si>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</si>
  <si>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</si>
  <si>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</si>
  <si>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</si>
  <si>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</si>
  <si>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</si>
  <si>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</si>
  <si>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</si>
  <si>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</si>
  <si>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</si>
  <si>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</si>
  <si>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</si>
  <si>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</si>
  <si>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</si>
  <si>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</si>
  <si>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</si>
  <si>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</si>
  <si>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</si>
  <si>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</si>
  <si>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</si>
  <si>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</si>
  <si>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</si>
  <si>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</si>
  <si>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</si>
  <si>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</si>
  <si>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</si>
  <si>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</si>
  <si>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</si>
  <si>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</si>
  <si>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</si>
  <si>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</si>
  <si>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</si>
  <si>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</si>
  <si>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</si>
  <si>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</si>
  <si>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</si>
  <si>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</si>
  <si>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</si>
  <si>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</si>
  <si>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</si>
  <si>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</si>
  <si>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</si>
  <si>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</si>
  <si>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</si>
  <si>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</si>
  <si>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</si>
  <si>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</si>
  <si>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</si>
  <si>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</si>
  <si>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</si>
  <si>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</si>
  <si>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</si>
  <si>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</si>
  <si>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</si>
  <si>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</si>
  <si>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</si>
  <si>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</si>
  <si>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</si>
  <si>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</si>
  <si>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</si>
  <si>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</si>
  <si>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</si>
  <si>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</si>
  <si>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</si>
  <si>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</si>
  <si>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</si>
  <si>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</si>
  <si>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</si>
  <si>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</si>
  <si>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</si>
  <si>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</si>
  <si>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</si>
  <si>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</si>
  <si>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</si>
  <si>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</si>
  <si>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</si>
  <si>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</si>
  <si>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</si>
  <si>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</si>
  <si>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</si>
  <si>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</si>
  <si>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</si>
  <si>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</si>
  <si>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</si>
  <si>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</si>
  <si>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</si>
  <si>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</si>
  <si>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</si>
  <si>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</si>
  <si>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</si>
  <si>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</si>
  <si>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</si>
  <si>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</si>
  <si>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</si>
  <si>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</si>
  <si>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</si>
  <si>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</si>
  <si>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</si>
  <si>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</si>
  <si>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</si>
  <si>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</si>
  <si>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</si>
  <si>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</si>
  <si>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</si>
  <si>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</si>
  <si>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</si>
  <si>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</si>
  <si>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</si>
  <si>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</si>
  <si>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</si>
  <si>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</si>
  <si>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</si>
  <si>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</si>
  <si>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</si>
  <si>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</si>
  <si>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</si>
  <si>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</si>
  <si>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</si>
  <si>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</si>
  <si>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</si>
  <si>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</si>
  <si>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</si>
  <si>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</si>
  <si>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</si>
  <si>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</si>
  <si>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</si>
  <si>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</si>
  <si>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</si>
  <si>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</si>
  <si>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</si>
  <si>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</si>
  <si>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</si>
  <si>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</si>
  <si>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</si>
  <si>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</si>
  <si>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</si>
  <si>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</si>
  <si>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</si>
  <si>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</si>
  <si>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</si>
  <si>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</si>
  <si>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</si>
  <si>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</si>
  <si>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</si>
  <si>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</si>
  <si>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</si>
  <si>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</si>
  <si>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</si>
  <si>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</si>
  <si>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</si>
  <si>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</si>
  <si>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</si>
  <si>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</si>
  <si>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</si>
  <si>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</si>
  <si>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</si>
  <si>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</si>
  <si>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</si>
  <si>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</si>
  <si>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</si>
  <si>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</si>
  <si>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</si>
  <si>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</si>
  <si>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</si>
  <si>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</si>
  <si>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</si>
  <si>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</si>
  <si>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</si>
  <si>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</si>
  <si>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</si>
  <si>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</si>
  <si>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</si>
  <si>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</si>
  <si>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</si>
  <si>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</si>
  <si>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</si>
  <si>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</si>
  <si>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</si>
  <si>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</si>
  <si>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</si>
  <si>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</si>
  <si>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</si>
  <si>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</si>
  <si>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</si>
  <si>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</si>
  <si>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</si>
  <si>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</si>
  <si>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</si>
  <si>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</si>
  <si>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</si>
  <si>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</si>
  <si>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</si>
  <si>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</si>
  <si>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</si>
  <si>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</si>
  <si>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</si>
  <si>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</si>
  <si>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</si>
  <si>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</si>
  <si>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</si>
  <si>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</si>
  <si>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</si>
  <si>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</si>
  <si>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</si>
  <si>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</si>
  <si>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</si>
  <si>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</si>
  <si>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</si>
  <si>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</si>
  <si>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</si>
  <si>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</si>
  <si>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</si>
  <si>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</si>
  <si>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</si>
  <si>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</si>
  <si>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</si>
  <si>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</si>
  <si>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</si>
  <si>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</si>
  <si>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</si>
  <si>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</si>
  <si>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</si>
  <si>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</si>
  <si>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</si>
  <si>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</si>
  <si>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</si>
  <si>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</si>
  <si>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</si>
  <si>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</si>
  <si>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</si>
  <si>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</si>
  <si>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</si>
  <si>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</si>
  <si>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</si>
  <si>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</si>
  <si>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</si>
  <si>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</si>
  <si>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</si>
  <si>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</si>
  <si>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</si>
  <si>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</si>
  <si>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</si>
  <si>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</si>
  <si>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</si>
  <si>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</si>
  <si>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</si>
  <si>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</si>
  <si>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</si>
  <si>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</si>
  <si>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</si>
  <si>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</si>
  <si>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</si>
  <si>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</si>
  <si>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</si>
  <si>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</si>
  <si>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</si>
  <si>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</si>
  <si>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</si>
  <si>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</si>
  <si>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</si>
  <si>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</si>
  <si>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</si>
  <si>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</si>
  <si>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</si>
  <si>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</si>
  <si>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</si>
  <si>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</si>
  <si>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</si>
  <si>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</si>
  <si>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</si>
  <si>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</si>
  <si>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</si>
  <si>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</si>
  <si>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</si>
  <si>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</si>
  <si>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</si>
  <si>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</si>
  <si>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</si>
  <si>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</si>
  <si>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</si>
  <si>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</si>
  <si>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</si>
  <si>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</si>
  <si>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</si>
  <si>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</si>
  <si>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</si>
  <si>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</si>
  <si>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</si>
  <si>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</si>
  <si>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</si>
  <si>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</si>
  <si>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</si>
  <si>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</si>
  <si>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</si>
  <si>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</si>
  <si>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</si>
  <si>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</si>
  <si>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</si>
  <si>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</si>
  <si>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</si>
  <si>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</si>
  <si>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</si>
  <si>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</si>
  <si>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</si>
  <si>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</si>
  <si>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</si>
  <si>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</si>
  <si>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</si>
  <si>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</si>
  <si>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</si>
  <si>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</si>
  <si>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</si>
  <si>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</si>
  <si>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</si>
  <si>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</si>
  <si>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</si>
  <si>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</si>
  <si>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</si>
  <si>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</si>
  <si>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</si>
  <si>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</si>
  <si>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</si>
  <si>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</si>
  <si>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</si>
  <si>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</si>
  <si>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</si>
  <si>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</si>
  <si>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</si>
  <si>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</si>
  <si>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</si>
  <si>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</si>
  <si>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</si>
  <si>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</si>
  <si>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</si>
  <si>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</si>
  <si>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</si>
  <si>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</si>
  <si>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</si>
  <si>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</si>
  <si>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</si>
  <si>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</si>
  <si>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</si>
  <si>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</si>
  <si>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</si>
  <si>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</si>
  <si>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</si>
  <si>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</si>
  <si>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</si>
  <si>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</si>
  <si>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</si>
  <si>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</si>
  <si>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</si>
  <si>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</si>
  <si>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</si>
  <si>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</si>
  <si>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</si>
  <si>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</si>
  <si>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</si>
  <si>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</si>
  <si>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</si>
  <si>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</si>
  <si>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</si>
  <si>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</si>
  <si>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</si>
  <si>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</si>
  <si>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</si>
  <si>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</si>
  <si>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</si>
  <si>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</si>
  <si>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</si>
  <si>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</si>
  <si>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</si>
  <si>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</si>
  <si>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</si>
  <si>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</si>
  <si>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</si>
  <si>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</si>
  <si>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</si>
  <si>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</si>
  <si>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</si>
  <si>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</si>
  <si>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</si>
  <si>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</si>
  <si>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</si>
  <si>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</si>
  <si>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</si>
  <si>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</si>
  <si>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</si>
  <si>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</si>
  <si>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</si>
  <si>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</si>
  <si>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</si>
  <si>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</si>
  <si>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</si>
  <si>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</si>
  <si>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</si>
  <si>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</si>
  <si>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</si>
  <si>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</si>
  <si>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</si>
  <si>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</si>
  <si>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</si>
  <si>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</si>
  <si>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</si>
  <si>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</si>
  <si>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</si>
  <si>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</si>
  <si>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</si>
  <si>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</si>
  <si>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</si>
  <si>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</si>
  <si>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</si>
  <si>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</si>
  <si>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</si>
  <si>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</si>
  <si>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</si>
  <si>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</si>
  <si>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</si>
  <si>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</si>
  <si>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</si>
  <si>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</si>
  <si>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</si>
  <si>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</si>
  <si>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</si>
  <si>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</si>
  <si>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</si>
  <si>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</si>
  <si>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</si>
  <si>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</si>
  <si>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</si>
  <si>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</si>
  <si>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</si>
  <si>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</si>
  <si>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</si>
  <si>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</si>
  <si>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</si>
  <si>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</si>
  <si>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</si>
  <si>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</si>
  <si>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</si>
  <si>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</si>
  <si>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</si>
  <si>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</si>
  <si>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</si>
  <si>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</si>
  <si>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</si>
  <si>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</si>
  <si>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</si>
  <si>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</si>
  <si>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</si>
  <si>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</si>
  <si>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</si>
  <si>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</si>
  <si>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</si>
  <si>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</si>
  <si>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</si>
  <si>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</si>
  <si>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</si>
  <si>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</si>
  <si>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</si>
  <si>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</si>
  <si>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</si>
  <si>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</si>
  <si>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</si>
  <si>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</si>
  <si>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</si>
  <si>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</si>
  <si>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</si>
  <si>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</si>
  <si>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</si>
  <si>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</si>
  <si>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</si>
  <si>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</si>
  <si>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</si>
  <si>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</si>
  <si>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</si>
  <si>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</si>
  <si>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</si>
  <si>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</si>
  <si>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</si>
  <si>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</si>
  <si>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</si>
  <si>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</si>
  <si>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</si>
  <si>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</si>
  <si>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</si>
  <si>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</si>
  <si>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</si>
  <si>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</si>
  <si>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</si>
  <si>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</si>
  <si>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</si>
  <si>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</si>
  <si>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</si>
  <si>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</si>
  <si>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</si>
  <si>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</si>
  <si>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</si>
  <si>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</si>
  <si>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</si>
  <si>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</si>
  <si>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</si>
  <si>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</si>
  <si>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</si>
  <si>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</si>
  <si>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</si>
  <si>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</si>
  <si>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</si>
  <si>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</si>
  <si>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</si>
  <si>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</si>
  <si>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</si>
  <si>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</si>
  <si>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</si>
  <si>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</si>
  <si>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</si>
  <si>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</si>
  <si>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</si>
  <si>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</si>
  <si>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</si>
  <si>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</si>
  <si>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</si>
  <si>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</si>
  <si>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</si>
  <si>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</si>
  <si>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</si>
  <si>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</si>
  <si>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</si>
  <si>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</si>
  <si>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</si>
  <si>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</si>
  <si>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</si>
  <si>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</si>
  <si>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</si>
  <si>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</si>
  <si>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</si>
  <si>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</si>
  <si>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</si>
  <si>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</si>
  <si>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</si>
  <si>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</si>
  <si>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</si>
  <si>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</si>
  <si>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</si>
  <si>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</si>
  <si>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</si>
  <si>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</si>
  <si>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</si>
  <si>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</si>
  <si>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</si>
  <si>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</si>
  <si>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</si>
  <si>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</si>
  <si>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</si>
  <si>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</si>
  <si>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</si>
  <si>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</si>
  <si>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</si>
  <si>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</si>
  <si>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</si>
  <si>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</si>
  <si>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</si>
  <si>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</si>
  <si>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</si>
  <si>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</si>
  <si>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</si>
  <si>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</si>
  <si>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</si>
  <si>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</si>
  <si>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</si>
  <si>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</si>
  <si>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</si>
  <si>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</si>
  <si>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</si>
  <si>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</si>
  <si>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</si>
  <si>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</si>
  <si>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</si>
  <si>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</si>
  <si>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</si>
  <si>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</si>
  <si>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</si>
  <si>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</si>
  <si>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</si>
  <si>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</si>
  <si>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</si>
  <si>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</si>
  <si>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</si>
  <si>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</si>
  <si>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</si>
  <si>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</si>
  <si>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</si>
  <si>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</si>
  <si>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</si>
  <si>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</si>
  <si>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</si>
  <si>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</si>
  <si>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</si>
  <si>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</si>
  <si>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</si>
  <si>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</si>
  <si>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</si>
  <si>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</si>
  <si>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</si>
  <si>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</si>
  <si>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</si>
  <si>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</si>
  <si>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</si>
  <si>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</si>
  <si>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</si>
  <si>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</si>
  <si>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</si>
  <si>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</si>
  <si>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</si>
  <si>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</si>
  <si>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</si>
  <si>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</si>
  <si>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</si>
  <si>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</si>
  <si>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</si>
  <si>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</si>
  <si>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</si>
  <si>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</si>
  <si>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</si>
  <si>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</si>
  <si>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</si>
  <si>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</si>
  <si>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</si>
  <si>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</si>
  <si>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</si>
  <si>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</si>
  <si>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</si>
  <si>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</si>
  <si>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</si>
  <si>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</si>
  <si>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</si>
  <si>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</si>
  <si>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</si>
  <si>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</si>
  <si>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</si>
  <si>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</si>
  <si>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</si>
  <si>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</si>
  <si>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</si>
  <si>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</si>
  <si>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</si>
  <si>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</si>
  <si>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</si>
  <si>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</si>
  <si>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</si>
  <si>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</si>
  <si>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</si>
  <si>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</si>
  <si>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</si>
  <si>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</si>
  <si>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</si>
  <si>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</si>
  <si>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</si>
  <si>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</si>
  <si>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</si>
  <si>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</si>
  <si>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</si>
  <si>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</si>
  <si>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</si>
  <si>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</si>
  <si>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</si>
  <si>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</si>
  <si>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</si>
  <si>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</si>
  <si>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</si>
  <si>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</si>
  <si>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</si>
  <si>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</si>
  <si>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</si>
  <si>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</si>
  <si>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</si>
  <si>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</si>
  <si>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</si>
  <si>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</si>
  <si>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</si>
  <si>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</si>
  <si>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</si>
  <si>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</si>
  <si>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</si>
  <si>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</si>
  <si>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</si>
  <si>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</si>
  <si>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</si>
  <si>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</si>
  <si>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</si>
  <si>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</si>
  <si>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</si>
  <si>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</si>
  <si>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</si>
  <si>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</si>
  <si>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</si>
  <si>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</si>
  <si>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</si>
  <si>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</si>
  <si>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</si>
  <si>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</si>
  <si>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</si>
  <si>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</si>
  <si>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</si>
  <si>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</si>
  <si>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</si>
  <si>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</si>
  <si>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</si>
  <si>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</si>
  <si>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</si>
  <si>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</si>
  <si>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</si>
  <si>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</si>
  <si>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</si>
  <si>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</si>
  <si>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</si>
  <si>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</si>
  <si>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</si>
  <si>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</si>
  <si>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</si>
  <si>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</si>
  <si>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</si>
  <si>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</si>
  <si>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</si>
  <si>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</si>
  <si>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</si>
  <si>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</si>
  <si>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</si>
  <si>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</si>
  <si>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</si>
  <si>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</si>
  <si>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</si>
  <si>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</si>
  <si>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</si>
  <si>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</si>
  <si>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</si>
  <si>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</si>
  <si>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</si>
  <si>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</si>
  <si>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</si>
  <si>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</si>
  <si>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</si>
  <si>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</si>
  <si>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</si>
  <si>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</si>
  <si>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</si>
  <si>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</si>
  <si>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</si>
  <si>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</si>
  <si>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</si>
  <si>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</si>
  <si>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</si>
  <si>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</si>
  <si>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</si>
  <si>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</si>
  <si>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</si>
  <si>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</si>
  <si>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</si>
  <si>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</si>
  <si>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</si>
  <si>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</si>
  <si>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</si>
  <si>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</si>
  <si>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</si>
  <si>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</si>
  <si>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</si>
  <si>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</si>
  <si>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</si>
  <si>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</si>
  <si>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</si>
  <si>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</si>
  <si>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</si>
  <si>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</si>
  <si>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</si>
  <si>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</si>
  <si>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</si>
  <si>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</si>
  <si>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</si>
  <si>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</si>
  <si>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</si>
  <si>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</si>
  <si>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</si>
  <si>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</si>
  <si>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</si>
  <si>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</si>
  <si>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</si>
  <si>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</si>
  <si>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</si>
  <si>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</si>
  <si>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</si>
  <si>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</si>
  <si>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</si>
  <si>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</si>
  <si>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</si>
  <si>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</si>
  <si>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</si>
  <si>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</si>
  <si>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</si>
  <si>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</si>
  <si>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</si>
  <si>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</si>
  <si>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</si>
  <si>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</si>
  <si>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</si>
  <si>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</si>
  <si>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</si>
  <si>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</si>
  <si>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</si>
  <si>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</si>
  <si>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</si>
  <si>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</si>
  <si>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</si>
  <si>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</si>
  <si>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</si>
  <si>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</si>
  <si>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</si>
  <si>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</si>
  <si>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</si>
  <si>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</si>
  <si>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</si>
  <si>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</si>
  <si>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</si>
  <si>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</si>
  <si>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</si>
  <si>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</si>
  <si>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</si>
  <si>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</si>
  <si>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</si>
  <si>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</si>
  <si>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</si>
  <si>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</si>
  <si>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</si>
  <si>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</si>
  <si>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</si>
  <si>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</si>
  <si>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</si>
  <si>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</si>
  <si>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</si>
  <si>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</si>
  <si>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</si>
  <si>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</si>
  <si>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</si>
  <si>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</si>
  <si>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</si>
  <si>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</si>
  <si>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</si>
  <si>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</si>
  <si>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</si>
  <si>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</si>
  <si>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</si>
  <si>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</si>
  <si>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</si>
  <si>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</si>
  <si>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</si>
  <si>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</si>
  <si>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</si>
  <si>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</si>
  <si>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</si>
  <si>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</si>
  <si>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</si>
  <si>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</si>
  <si>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</si>
  <si>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</si>
  <si>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</si>
  <si>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</si>
  <si>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</si>
  <si>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</si>
  <si>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</si>
  <si>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</si>
  <si>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</si>
  <si>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</si>
  <si>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</si>
  <si>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</si>
  <si>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</si>
  <si>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</si>
  <si>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</si>
  <si>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</si>
  <si>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</si>
  <si>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</si>
  <si>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</si>
  <si>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</si>
  <si>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</si>
  <si>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</si>
  <si>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</si>
  <si>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</si>
  <si>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</si>
  <si>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</si>
  <si>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</si>
  <si>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</si>
  <si>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</si>
  <si>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</si>
  <si>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</si>
  <si>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</si>
  <si>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</si>
  <si>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</si>
  <si>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</si>
  <si>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</si>
  <si>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</si>
  <si>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</si>
  <si>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</si>
  <si>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</si>
  <si>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</si>
  <si>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</si>
  <si>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</si>
  <si>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</si>
  <si>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</si>
  <si>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</si>
  <si>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</si>
  <si>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</si>
  <si>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</si>
  <si>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</si>
  <si>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</si>
  <si>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</si>
  <si>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</si>
  <si>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</si>
  <si>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</si>
  <si>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</si>
  <si>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</si>
  <si>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</si>
  <si>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</si>
  <si>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</si>
  <si>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</si>
  <si>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</si>
  <si>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</si>
  <si>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</si>
  <si>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</si>
  <si>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</si>
  <si>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</si>
  <si>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</si>
  <si>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</si>
  <si>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</si>
  <si>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</si>
  <si>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</si>
  <si>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</si>
  <si>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</si>
  <si>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</si>
  <si>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</si>
  <si>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</si>
  <si>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</si>
  <si>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</si>
  <si>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</si>
  <si>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</si>
  <si>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</si>
  <si>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</si>
  <si>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</si>
  <si>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</si>
  <si>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</si>
  <si>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</si>
  <si>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</si>
  <si>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</si>
  <si>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</si>
  <si>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</si>
  <si>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</si>
  <si>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</si>
  <si>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</si>
  <si>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</si>
  <si>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</si>
  <si>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</si>
  <si>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</si>
  <si>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</si>
  <si>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</si>
  <si>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</si>
  <si>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</si>
  <si>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</si>
  <si>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</si>
  <si>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</si>
  <si>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</si>
  <si>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</si>
  <si>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</si>
  <si>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</si>
  <si>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</si>
  <si>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</si>
  <si>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</si>
  <si>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</si>
  <si>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</si>
  <si>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</si>
  <si>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</si>
  <si>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</si>
  <si>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</si>
  <si>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</si>
  <si>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</si>
  <si>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</si>
  <si>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</si>
  <si>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</si>
  <si>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</si>
  <si>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</si>
  <si>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</si>
  <si>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</si>
  <si>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</si>
  <si>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</si>
  <si>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</si>
  <si>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</si>
  <si>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</si>
  <si>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</si>
  <si>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</si>
  <si>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</si>
  <si>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</si>
  <si>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</si>
  <si>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</si>
  <si>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</si>
  <si>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</si>
  <si>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</si>
  <si>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</si>
  <si>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</si>
  <si>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</si>
  <si>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</si>
  <si>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</si>
  <si>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</si>
  <si>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</si>
  <si>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</si>
  <si>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</si>
  <si>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</si>
  <si>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</si>
  <si>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</si>
  <si>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</si>
  <si>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</si>
  <si>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</si>
  <si>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</si>
  <si>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</si>
  <si>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</si>
  <si>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</si>
  <si>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</si>
  <si>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</si>
  <si>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</si>
  <si>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</si>
  <si>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</si>
  <si>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</si>
  <si>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</si>
  <si>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</si>
  <si>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</si>
  <si>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</si>
  <si>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</si>
  <si>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</si>
  <si>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</si>
  <si>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</si>
  <si>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</si>
  <si>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</si>
  <si>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</si>
  <si>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</si>
  <si>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</si>
  <si>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</si>
  <si>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</si>
  <si>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</si>
  <si>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</si>
  <si>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</si>
  <si>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</si>
  <si>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</si>
  <si>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</si>
  <si>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</si>
  <si>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</si>
  <si>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</si>
  <si>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</si>
  <si>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</si>
  <si>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</si>
  <si>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</si>
  <si>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</si>
  <si>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</si>
  <si>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</si>
  <si>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</si>
  <si>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</si>
  <si>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</si>
  <si>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</si>
  <si>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</si>
  <si>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</si>
  <si>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</si>
  <si>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</si>
  <si>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</si>
  <si>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</si>
  <si>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</si>
  <si>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</si>
  <si>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</si>
  <si>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</si>
  <si>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</si>
  <si>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</si>
  <si>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</si>
  <si>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</si>
  <si>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</si>
  <si>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</si>
  <si>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</si>
  <si>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</si>
  <si>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</si>
  <si>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</si>
  <si>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</si>
  <si>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</si>
  <si>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</si>
  <si>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</si>
  <si>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</si>
  <si>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</si>
  <si>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</si>
  <si>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</si>
  <si>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</si>
  <si>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</si>
  <si>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</si>
  <si>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</si>
  <si>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</si>
  <si>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</si>
  <si>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</si>
  <si>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</si>
  <si>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</si>
  <si>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</si>
  <si>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</si>
  <si>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</si>
  <si>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</si>
  <si>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</si>
  <si>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</si>
  <si>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</si>
  <si>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</si>
  <si>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</si>
  <si>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</si>
  <si>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</si>
  <si>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</si>
  <si>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</si>
  <si>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</si>
  <si>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</si>
  <si>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</si>
  <si>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</si>
  <si>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</si>
  <si>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</si>
  <si>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</si>
  <si>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</si>
  <si>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</si>
  <si>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</si>
  <si>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</si>
  <si>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</si>
  <si>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</si>
  <si>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</si>
  <si>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</si>
  <si>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</si>
  <si>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</si>
  <si>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</si>
  <si>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</si>
  <si>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</si>
  <si>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</si>
  <si>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</si>
  <si>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</si>
  <si>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</si>
  <si>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</si>
  <si>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</si>
  <si>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</si>
  <si>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</si>
  <si>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</si>
  <si>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</si>
  <si>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</si>
  <si>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</si>
  <si>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</si>
  <si>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</si>
  <si>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</si>
  <si>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</si>
  <si>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</si>
  <si>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</si>
  <si>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</si>
  <si>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</si>
  <si>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</si>
  <si>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</si>
  <si>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</si>
  <si>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</si>
  <si>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</si>
  <si>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</si>
  <si>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</si>
  <si>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</si>
  <si>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</si>
  <si>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</si>
  <si>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</si>
  <si>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</si>
  <si>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</si>
  <si>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</si>
  <si>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</si>
  <si>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</si>
  <si>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</si>
  <si>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</si>
  <si>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</si>
  <si>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</si>
  <si>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</si>
  <si>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</si>
  <si>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</si>
  <si>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</si>
  <si>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</si>
  <si>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</si>
  <si>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</si>
  <si>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</si>
  <si>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</si>
  <si>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</si>
  <si>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</si>
  <si>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</si>
  <si>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</si>
  <si>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</si>
  <si>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</si>
  <si>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</si>
  <si>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</si>
  <si>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</si>
  <si>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</si>
  <si>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</si>
  <si>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</si>
  <si>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</si>
  <si>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</si>
  <si>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</si>
  <si>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</si>
  <si>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</si>
  <si>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</si>
  <si>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</si>
  <si>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</si>
  <si>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</si>
  <si>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</si>
  <si>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</si>
  <si>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</si>
  <si>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</si>
  <si>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</si>
  <si>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</si>
  <si>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</si>
  <si>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</si>
  <si>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</si>
  <si>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</si>
  <si>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</si>
  <si>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</si>
  <si>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</si>
  <si>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</si>
  <si>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</si>
  <si>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</si>
  <si>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</si>
  <si>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</si>
  <si>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</si>
  <si>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</si>
  <si>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</si>
  <si>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</si>
  <si>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</si>
  <si>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</si>
  <si>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</si>
  <si>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</si>
  <si>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</si>
  <si>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</si>
  <si>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</si>
  <si>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</si>
  <si>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</si>
  <si>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</si>
  <si>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</si>
  <si>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</si>
  <si>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</si>
  <si>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</si>
  <si>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</si>
  <si>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</si>
  <si>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</si>
  <si>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</si>
  <si>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</si>
  <si>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</si>
  <si>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</si>
  <si>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</si>
  <si>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</si>
  <si>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</si>
  <si>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</si>
  <si>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</si>
  <si>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</si>
  <si>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</si>
  <si>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</si>
  <si>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</si>
  <si>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</si>
  <si>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</si>
  <si>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</si>
  <si>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</si>
  <si>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</si>
  <si>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</si>
  <si>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</si>
  <si>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</si>
  <si>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</si>
  <si>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</si>
  <si>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</si>
  <si>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</si>
  <si>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</si>
  <si>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</si>
  <si>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</si>
  <si>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</si>
  <si>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</si>
  <si>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</si>
  <si>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</si>
  <si>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</si>
  <si>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</si>
  <si>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</si>
  <si>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</si>
  <si>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</si>
  <si>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</si>
  <si>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</si>
  <si>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</si>
  <si>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</si>
  <si>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</si>
  <si>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</si>
  <si>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</si>
  <si>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</si>
  <si>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</si>
  <si>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</si>
  <si>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</si>
  <si>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</si>
  <si>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</si>
  <si>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</si>
  <si>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</si>
  <si>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</si>
  <si>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</si>
  <si>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</si>
  <si>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</si>
  <si>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</si>
  <si>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</si>
  <si>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</si>
  <si>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</si>
  <si>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</si>
  <si>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</si>
  <si>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</si>
  <si>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</si>
  <si>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</si>
  <si>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</si>
  <si>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</si>
  <si>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</si>
  <si>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</si>
  <si>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</si>
  <si>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</si>
  <si>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</si>
  <si>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</si>
  <si>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</si>
  <si>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</si>
  <si>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</si>
  <si>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</si>
  <si>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</si>
  <si>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</si>
  <si>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</si>
  <si>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</si>
  <si>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</si>
  <si>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</si>
  <si>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</si>
  <si>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</si>
  <si>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</si>
  <si>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</si>
  <si>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</si>
  <si>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</si>
  <si>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</si>
  <si>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</si>
  <si>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</si>
  <si>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</si>
  <si>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</si>
  <si>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</si>
  <si>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</si>
  <si>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</si>
  <si>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</si>
  <si>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</si>
  <si>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</si>
  <si>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</si>
  <si>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</si>
  <si>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</si>
  <si>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</si>
  <si>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</si>
  <si>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</si>
  <si>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</si>
  <si>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</si>
  <si>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</si>
  <si>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</si>
  <si>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</si>
  <si>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</si>
  <si>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</si>
  <si>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</si>
  <si>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</si>
  <si>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</si>
  <si>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</si>
  <si>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</si>
  <si>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</si>
  <si>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</si>
  <si>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</si>
  <si>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</si>
  <si>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</si>
  <si>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</si>
  <si>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</si>
  <si>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</si>
  <si>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</si>
  <si>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</si>
  <si>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</si>
  <si>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</si>
  <si>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</si>
  <si>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</si>
  <si>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</si>
  <si>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</si>
  <si>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</si>
  <si>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</si>
  <si>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</si>
  <si>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</si>
  <si>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</si>
  <si>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</si>
  <si>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</si>
  <si>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</si>
  <si>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</si>
  <si>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</si>
  <si>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</si>
  <si>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</si>
  <si>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</si>
  <si>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</si>
  <si>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</si>
  <si>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</si>
  <si>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</si>
  <si>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</si>
  <si>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</si>
  <si>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</si>
  <si>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</si>
  <si>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</si>
  <si>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</si>
  <si>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</si>
  <si>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</si>
  <si>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</si>
  <si>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</si>
  <si>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</si>
  <si>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</si>
  <si>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</si>
  <si>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</si>
  <si>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</si>
  <si>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</si>
  <si>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</si>
  <si>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</si>
  <si>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</si>
  <si>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</si>
  <si>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</si>
  <si>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</si>
  <si>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</si>
  <si>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</si>
  <si>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</si>
  <si>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</si>
  <si>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</si>
  <si>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</si>
  <si>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</si>
  <si>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</si>
  <si>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</si>
  <si>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</si>
  <si>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</si>
  <si>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</si>
  <si>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</si>
  <si>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</si>
  <si>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</si>
  <si>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</si>
  <si>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</si>
  <si>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</si>
  <si>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</si>
  <si>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</si>
  <si>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</si>
  <si>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</si>
  <si>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</si>
  <si>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</si>
  <si>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</si>
  <si>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</si>
  <si>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</si>
  <si>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</si>
  <si>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</si>
  <si>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</si>
  <si>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</si>
  <si>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</si>
  <si>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</si>
  <si>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</si>
  <si>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</si>
  <si>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</si>
  <si>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</si>
  <si>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</si>
  <si>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</si>
  <si>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</si>
  <si>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</si>
  <si>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</si>
  <si>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</si>
  <si>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</si>
  <si>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</si>
  <si>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</si>
  <si>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</si>
  <si>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</si>
  <si>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</si>
  <si>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</si>
  <si>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</si>
  <si>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</si>
  <si>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</si>
  <si>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</si>
  <si>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</si>
  <si>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</si>
  <si>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</si>
  <si>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</si>
  <si>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</si>
  <si>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</si>
  <si>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</si>
  <si>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</si>
  <si>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</si>
  <si>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</si>
  <si>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</si>
  <si>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</si>
  <si>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</si>
  <si>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</si>
  <si>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</si>
  <si>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</si>
  <si>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</si>
  <si>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</si>
  <si>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</si>
  <si>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</si>
  <si>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</si>
  <si>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</si>
  <si>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</si>
  <si>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</si>
  <si>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</si>
  <si>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</si>
  <si>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</si>
  <si>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</si>
  <si>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</si>
  <si>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</si>
  <si>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</si>
  <si>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</si>
  <si>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</si>
  <si>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</si>
  <si>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</si>
  <si>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</si>
  <si>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</si>
  <si>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</si>
  <si>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</si>
  <si>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</si>
  <si>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</si>
  <si>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</si>
  <si>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</si>
  <si>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</si>
  <si>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</si>
  <si>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</si>
  <si>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</si>
  <si>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</si>
  <si>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</si>
  <si>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</si>
  <si>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</si>
  <si>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</si>
  <si>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</si>
  <si>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</si>
  <si>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</si>
  <si>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</si>
  <si>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</si>
  <si>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</si>
  <si>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</si>
  <si>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</si>
  <si>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</si>
  <si>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</si>
  <si>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</si>
  <si>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</si>
  <si>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</si>
  <si>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</si>
  <si>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</si>
  <si>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</si>
  <si>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</si>
  <si>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</si>
  <si>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</si>
  <si>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</si>
  <si>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</si>
  <si>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</si>
  <si>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</si>
  <si>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</si>
  <si>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</si>
  <si>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</si>
  <si>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</si>
  <si>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</si>
  <si>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</si>
  <si>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</si>
  <si>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</si>
  <si>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</si>
  <si>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</si>
  <si>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</si>
  <si>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</si>
  <si>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</si>
  <si>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</si>
  <si>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</si>
  <si>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</si>
  <si>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</si>
  <si>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</si>
  <si>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</si>
  <si>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</si>
  <si>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</si>
  <si>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</si>
  <si>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</si>
  <si>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</si>
  <si>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</si>
  <si>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</si>
  <si>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</si>
  <si>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</si>
  <si>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</si>
  <si>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</si>
  <si>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</si>
  <si>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</si>
  <si>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</si>
  <si>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</si>
  <si>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</si>
  <si>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</si>
  <si>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</si>
  <si>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</si>
  <si>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</si>
  <si>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</si>
  <si>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</si>
  <si>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</si>
  <si>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</si>
  <si>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</si>
  <si>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</si>
  <si>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</si>
  <si>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</si>
  <si>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</si>
  <si>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</si>
  <si>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</si>
  <si>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</si>
  <si>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</si>
  <si>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</si>
  <si>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</si>
  <si>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</si>
  <si>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</si>
  <si>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</si>
  <si>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</si>
  <si>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</si>
  <si>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</si>
  <si>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</si>
  <si>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</si>
  <si>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</si>
  <si>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</si>
  <si>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</si>
  <si>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</si>
  <si>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</si>
  <si>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</si>
  <si>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</si>
  <si>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</si>
  <si>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</si>
  <si>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</si>
  <si>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</si>
  <si>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</si>
  <si>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</si>
  <si>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</si>
  <si>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</si>
  <si>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</si>
  <si>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</si>
  <si>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</si>
  <si>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</si>
  <si>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</si>
  <si>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</si>
  <si>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</si>
  <si>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</si>
  <si>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</si>
  <si>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</si>
  <si>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</si>
  <si>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</si>
  <si>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</si>
  <si>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</si>
  <si>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</si>
  <si>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</si>
  <si>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</si>
  <si>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</si>
  <si>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</si>
  <si>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</si>
  <si>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</si>
  <si>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</si>
  <si>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</si>
  <si>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</si>
  <si>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</si>
  <si>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</si>
  <si>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</si>
  <si>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</si>
  <si>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</si>
  <si>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</si>
  <si>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</si>
  <si>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</si>
  <si>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</si>
  <si>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</si>
  <si>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</si>
  <si>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</si>
  <si>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</si>
  <si>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</si>
  <si>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</si>
  <si>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</si>
  <si>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</si>
  <si>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</si>
  <si>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</si>
  <si>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</si>
  <si>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</si>
  <si>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</si>
  <si>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</si>
  <si>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</si>
  <si>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</si>
  <si>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</si>
  <si>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</si>
  <si>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</si>
  <si>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</si>
  <si>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</si>
  <si>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</si>
  <si>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</si>
  <si>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</si>
  <si>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</si>
  <si>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</si>
  <si>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</si>
  <si>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</si>
  <si>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</si>
  <si>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</si>
  <si>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</si>
  <si>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</si>
  <si>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</si>
  <si>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</si>
  <si>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</si>
  <si>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</si>
  <si>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</si>
  <si>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</si>
  <si>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</si>
  <si>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</si>
  <si>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</si>
  <si>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</si>
  <si>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</si>
  <si>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</si>
  <si>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</si>
  <si>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</si>
  <si>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</si>
  <si>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</si>
  <si>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</si>
  <si>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</si>
  <si>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</si>
  <si>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</si>
  <si>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</si>
  <si>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</si>
  <si>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</si>
  <si>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</si>
  <si>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</si>
  <si>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</si>
  <si>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</si>
  <si>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</si>
  <si>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</si>
  <si>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</si>
  <si>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</si>
  <si>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</si>
  <si>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</si>
  <si>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</si>
  <si>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</si>
  <si>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</si>
  <si>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</si>
  <si>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</si>
  <si>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</si>
  <si>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</si>
  <si>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</si>
  <si>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</si>
  <si>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</si>
  <si>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</si>
  <si>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</si>
  <si>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</si>
  <si>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</si>
  <si>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</si>
  <si>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</si>
  <si>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</si>
  <si>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</si>
  <si>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</si>
  <si>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</si>
  <si>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</si>
  <si>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</si>
  <si>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</si>
  <si>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</si>
  <si>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</si>
  <si>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</si>
  <si>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</si>
  <si>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</si>
  <si>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</si>
  <si>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</si>
  <si>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</si>
  <si>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</si>
  <si>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</si>
  <si>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</si>
  <si>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</si>
  <si>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</si>
  <si>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</si>
  <si>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</si>
  <si>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</si>
  <si>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</si>
  <si>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</si>
  <si>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</si>
  <si>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</si>
  <si>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</si>
  <si>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</si>
  <si>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</si>
  <si>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</si>
  <si>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</si>
  <si>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</si>
  <si>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</si>
  <si>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</si>
  <si>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</si>
  <si>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</si>
  <si>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</si>
  <si>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</si>
  <si>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</si>
  <si>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</si>
  <si>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</si>
  <si>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</si>
  <si>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</si>
  <si>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</si>
  <si>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</si>
  <si>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</si>
  <si>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</si>
  <si>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</si>
  <si>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</si>
  <si>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</si>
  <si>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</si>
  <si>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</si>
  <si>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</si>
  <si>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</si>
  <si>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</si>
  <si>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</si>
  <si>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</si>
  <si>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</si>
  <si>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</si>
  <si>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</si>
  <si>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</si>
  <si>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</si>
  <si>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</si>
  <si>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</si>
  <si>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</si>
  <si>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</si>
  <si>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</si>
  <si>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</si>
  <si>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</si>
  <si>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</si>
  <si>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</si>
  <si>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</si>
  <si>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</si>
  <si>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</si>
  <si>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</si>
  <si>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</si>
  <si>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</si>
  <si>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</si>
  <si>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</si>
  <si>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</si>
  <si>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</si>
  <si>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</si>
  <si>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</si>
  <si>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</si>
  <si>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</si>
  <si>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</si>
  <si>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</si>
  <si>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</si>
  <si>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</si>
  <si>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</si>
  <si>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</si>
  <si>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</si>
  <si>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</si>
  <si>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</si>
  <si>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</si>
  <si>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</si>
  <si>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</si>
  <si>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</si>
  <si>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</si>
  <si>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</si>
  <si>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</si>
  <si>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</si>
  <si>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</si>
  <si>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</si>
  <si>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</si>
  <si>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</si>
  <si>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</si>
  <si>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</si>
  <si>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</si>
  <si>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</si>
  <si>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</si>
  <si>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</si>
  <si>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</si>
  <si>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</si>
  <si>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</si>
  <si>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</si>
  <si>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</si>
  <si>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</si>
  <si>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</si>
  <si>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</si>
  <si>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</si>
  <si>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</si>
  <si>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</si>
  <si>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</si>
  <si>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</si>
  <si>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</si>
  <si>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</si>
  <si>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</si>
  <si>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</si>
  <si>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</si>
  <si>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</si>
  <si>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</si>
  <si>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</si>
  <si>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</si>
  <si>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</si>
  <si>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</si>
  <si>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</si>
  <si>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</si>
  <si>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</si>
  <si>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</si>
  <si>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</si>
  <si>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</si>
  <si>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</si>
  <si>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</si>
  <si>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</si>
  <si>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</si>
  <si>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</si>
  <si>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</si>
  <si>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</si>
  <si>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</si>
  <si>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</si>
  <si>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</si>
  <si>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</si>
  <si>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</si>
  <si>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</si>
  <si>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</si>
  <si>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</si>
  <si>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</si>
  <si>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</si>
  <si>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</si>
  <si>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</si>
  <si>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</si>
  <si>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</si>
  <si>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</si>
  <si>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</si>
  <si>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</si>
  <si>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</si>
  <si>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</si>
  <si>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</si>
  <si>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</si>
  <si>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</si>
  <si>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</si>
  <si>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</si>
  <si>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</si>
  <si>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</si>
  <si>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</si>
  <si>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</si>
  <si>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</si>
  <si>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</si>
  <si>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</si>
  <si>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</si>
  <si>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</si>
  <si>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</si>
  <si>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</si>
  <si>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</si>
  <si>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</si>
  <si>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</si>
  <si>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</si>
  <si>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</si>
  <si>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</si>
  <si>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</si>
  <si>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</si>
  <si>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</si>
  <si>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</si>
  <si>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</si>
  <si>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</si>
  <si>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</si>
  <si>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</si>
  <si>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</si>
  <si>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</si>
  <si>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</si>
  <si>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</si>
  <si>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</si>
  <si>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</si>
  <si>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</si>
  <si>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</si>
  <si>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</si>
  <si>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</si>
  <si>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</si>
  <si>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</si>
  <si>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</si>
  <si>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</si>
  <si>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</si>
  <si>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</si>
  <si>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</si>
  <si>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</si>
  <si>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</si>
  <si>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</si>
  <si>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</si>
  <si>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</si>
  <si>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</si>
  <si>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</si>
  <si>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</si>
  <si>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</si>
  <si>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</si>
  <si>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</si>
  <si>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</si>
  <si>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</si>
  <si>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</si>
  <si>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</si>
  <si>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</si>
  <si>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</si>
  <si>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</si>
  <si>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</si>
  <si>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</si>
  <si>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</si>
  <si>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</si>
  <si>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</si>
  <si>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</si>
  <si>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</si>
  <si>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</si>
  <si>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</si>
  <si>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</si>
  <si>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</si>
  <si>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</si>
  <si>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</si>
  <si>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</si>
  <si>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</si>
  <si>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</si>
  <si>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</si>
  <si>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</si>
  <si>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</si>
  <si>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</si>
  <si>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</si>
  <si>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</si>
  <si>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</si>
  <si>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</si>
  <si>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</si>
  <si>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</si>
  <si>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</si>
  <si>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</si>
  <si>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</si>
  <si>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</si>
  <si>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</si>
  <si>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</si>
  <si>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</si>
  <si>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</si>
  <si>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</si>
  <si>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</si>
  <si>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</si>
  <si>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</si>
  <si>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</si>
  <si>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</si>
  <si>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</si>
  <si>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</si>
  <si>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</si>
  <si>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</si>
  <si>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</si>
  <si>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</si>
  <si>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</si>
  <si>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</si>
  <si>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</si>
  <si>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</si>
  <si>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</si>
  <si>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</si>
  <si>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</si>
  <si>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</si>
  <si>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</si>
  <si>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</si>
  <si>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</si>
  <si>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</si>
  <si>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</si>
  <si>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</si>
  <si>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</si>
  <si>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</si>
  <si>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</si>
  <si>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</si>
  <si>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</si>
  <si>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</si>
  <si>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</si>
  <si>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</si>
  <si>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</si>
  <si>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</si>
  <si>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</si>
  <si>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</si>
  <si>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</si>
  <si>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</si>
  <si>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</si>
  <si>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</si>
  <si>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</si>
  <si>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</si>
  <si>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</si>
  <si>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</si>
  <si>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</si>
  <si>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</si>
  <si>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</si>
  <si>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</si>
  <si>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</si>
  <si>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</si>
  <si>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</si>
  <si>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</si>
  <si>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</si>
  <si>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</si>
  <si>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</si>
  <si>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</si>
  <si>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</si>
  <si>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</si>
  <si>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</si>
  <si>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</si>
  <si>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</si>
  <si>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</si>
  <si>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</si>
  <si>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</si>
  <si>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</si>
  <si>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</si>
  <si>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</si>
  <si>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</si>
  <si>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</si>
  <si>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</si>
  <si>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</si>
  <si>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</si>
  <si>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</si>
  <si>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</si>
  <si>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</si>
  <si>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</si>
  <si>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</si>
  <si>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</si>
  <si>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</si>
  <si>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</si>
  <si>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</si>
  <si>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</si>
  <si>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</si>
  <si>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</si>
  <si>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</si>
  <si>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</si>
  <si>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</si>
  <si>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</si>
  <si>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</si>
  <si>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</si>
  <si>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</si>
  <si>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</si>
  <si>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</si>
  <si>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</si>
  <si>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</si>
  <si>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</si>
  <si>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</si>
  <si>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</si>
  <si>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</si>
  <si>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</si>
  <si>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</si>
  <si>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</si>
  <si>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</si>
  <si>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</si>
  <si>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</si>
  <si>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</si>
  <si>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</si>
  <si>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</si>
  <si>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</si>
  <si>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</si>
  <si>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</si>
  <si>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</si>
  <si>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</si>
  <si>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</si>
  <si>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</si>
  <si>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</si>
  <si>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</si>
  <si>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</si>
  <si>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</si>
  <si>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</si>
  <si>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</si>
  <si>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</si>
  <si>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</si>
  <si>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</si>
  <si>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</si>
  <si>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</si>
  <si>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</si>
  <si>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</si>
  <si>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</si>
  <si>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</si>
  <si>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</si>
  <si>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</si>
  <si>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</si>
  <si>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</si>
  <si>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</si>
  <si>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</si>
  <si>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</si>
  <si>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</si>
  <si>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</si>
  <si>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</si>
  <si>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</si>
  <si>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</si>
  <si>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</si>
  <si>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</si>
  <si>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</si>
  <si>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</si>
  <si>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</si>
  <si>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</si>
  <si>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</si>
  <si>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</si>
  <si>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</si>
  <si>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</si>
  <si>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</si>
  <si>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</si>
  <si>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</si>
  <si>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</si>
  <si>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</si>
  <si>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</si>
  <si>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</si>
  <si>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</si>
  <si>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</si>
  <si>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</si>
  <si>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</si>
  <si>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</si>
  <si>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</si>
  <si>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</si>
  <si>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</si>
  <si>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</si>
  <si>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</si>
  <si>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</si>
  <si>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</si>
  <si>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</si>
  <si>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</si>
  <si>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</si>
  <si>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</si>
  <si>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</si>
  <si>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</si>
  <si>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204-208</t>
  </si>
  <si>
    <t>245-250</t>
  </si>
  <si>
    <t>330-335</t>
  </si>
  <si>
    <t>237.5-242.5</t>
  </si>
  <si>
    <t>Part Profit of Rs.38.50/-</t>
  </si>
  <si>
    <t>Profit of Rs.9.5/-</t>
  </si>
  <si>
    <t>1550-1600</t>
  </si>
  <si>
    <t>Part Profit of Rs.72.5/-</t>
  </si>
  <si>
    <t>225-230</t>
  </si>
  <si>
    <t>Part Profit of Rs.8.5/-</t>
  </si>
  <si>
    <t>Profit of Rs.10/-</t>
  </si>
  <si>
    <t>Profit of Rs.11/-</t>
  </si>
  <si>
    <t>INDUSTOWER</t>
  </si>
  <si>
    <t>OZONEWORLD</t>
  </si>
  <si>
    <t>187-193</t>
  </si>
  <si>
    <t>Profit of Rs.20.5/-</t>
  </si>
  <si>
    <t>340-350</t>
  </si>
  <si>
    <t>425-435</t>
  </si>
  <si>
    <t>420-425</t>
  </si>
  <si>
    <t>ALPHA LEON ENTERPRISES LLP</t>
  </si>
  <si>
    <t>3500-3600</t>
  </si>
  <si>
    <t>470-475</t>
  </si>
  <si>
    <t>CUMMINSIND  JAN FUT</t>
  </si>
  <si>
    <t>NIFTY JAN FUT</t>
  </si>
  <si>
    <t>855-865</t>
  </si>
  <si>
    <t>GODREJCP JAN FUT</t>
  </si>
  <si>
    <t>765-770</t>
  </si>
  <si>
    <t>TATACONSUM JAN FUT</t>
  </si>
  <si>
    <t>610-615</t>
  </si>
  <si>
    <t>LUPIN JAN FUT</t>
  </si>
  <si>
    <t>Profit of Rs.52/-</t>
  </si>
  <si>
    <t>HINDUNILVR JAN FUT</t>
  </si>
  <si>
    <t>2450-2470</t>
  </si>
  <si>
    <t>840-850</t>
  </si>
  <si>
    <t>Profit of Rs.8/-</t>
  </si>
  <si>
    <t xml:space="preserve">Retail Research Technical Calls &amp; Fundamental Performance Report for the month of January-2020 </t>
  </si>
  <si>
    <t>Profit of Rs.11.5/-</t>
  </si>
  <si>
    <t>Profit of Rs.7/-</t>
  </si>
  <si>
    <t>Profit of Rs.26/-</t>
  </si>
  <si>
    <t>Loss of Rs.125/-</t>
  </si>
  <si>
    <t>BIOCON JAN FUT</t>
  </si>
  <si>
    <t>CUMMINSIND JAN FUT</t>
  </si>
  <si>
    <t>329-331</t>
  </si>
  <si>
    <t>SBILIFE JAN FUT</t>
  </si>
  <si>
    <t>Profit of Rs.13.5/-</t>
  </si>
  <si>
    <t>Profit of Rs.4/-</t>
  </si>
  <si>
    <t>DABUR JAN FUT</t>
  </si>
  <si>
    <t>Profit of Rs.24/-</t>
  </si>
  <si>
    <t>Profit of Rs.190/-</t>
  </si>
  <si>
    <t>Loss of Rs.80/-</t>
  </si>
  <si>
    <t>3530-3550</t>
  </si>
  <si>
    <t>3900-4000</t>
  </si>
  <si>
    <t>935-940</t>
  </si>
  <si>
    <t>ICICIPRULI JAN FUT</t>
  </si>
  <si>
    <t>Profit of Rs.170/-</t>
  </si>
  <si>
    <t>NIFTY 14100 PE 7-JAN</t>
  </si>
  <si>
    <t>Profit of Rs.15/-</t>
  </si>
  <si>
    <t>VIRALKUMAR RASIKBHAI PATEL</t>
  </si>
  <si>
    <t>Profit of Rs.12.5/-</t>
  </si>
  <si>
    <t>Loss of Rs.31/-</t>
  </si>
  <si>
    <t>Loss of Rs.10.5/-</t>
  </si>
  <si>
    <t>Loss of Rs.6.5/-</t>
  </si>
  <si>
    <t>COLPAL JAN FUT</t>
  </si>
  <si>
    <t>Profit of Rs.19.5/-</t>
  </si>
  <si>
    <t>420-428</t>
  </si>
  <si>
    <t>500-520</t>
  </si>
  <si>
    <t>Loss of Rs.12.5/-</t>
  </si>
  <si>
    <t>Profit of Rs.13/-</t>
  </si>
  <si>
    <t>HINDUNILVR 2440 CE JAN</t>
  </si>
  <si>
    <t>70-75</t>
  </si>
  <si>
    <t>NIFTY 14200 PE 7-JAN</t>
  </si>
  <si>
    <t>Profit of Rs.16.5/-</t>
  </si>
  <si>
    <t xml:space="preserve"> Profit of Rs.18.5/-</t>
  </si>
  <si>
    <t>310-320</t>
  </si>
  <si>
    <t>360-380</t>
  </si>
  <si>
    <t>Profit of Rs.22.5/-</t>
  </si>
  <si>
    <t>TVSMOTOR JAN FUT</t>
  </si>
  <si>
    <t>Profit of Rs.5.5/-</t>
  </si>
  <si>
    <t>Profit of Rs.23.5/-</t>
  </si>
  <si>
    <t>135-138</t>
  </si>
  <si>
    <t>BGJL</t>
  </si>
  <si>
    <t>Sanco Industries Ltd.</t>
  </si>
  <si>
    <t>SUNIL BHANDARI</t>
  </si>
  <si>
    <t>Profit of Rs.185/-</t>
  </si>
  <si>
    <t>550-560</t>
  </si>
  <si>
    <t>Profit of Rs.6/-</t>
  </si>
  <si>
    <t>DABUR 550 CE JAN</t>
  </si>
  <si>
    <t>20-22</t>
  </si>
  <si>
    <t>Profit of Rs.10.5/-</t>
  </si>
  <si>
    <t>720-728</t>
  </si>
  <si>
    <t>1443-1447</t>
  </si>
  <si>
    <t>1530-1550</t>
  </si>
  <si>
    <t>VOLTAS JAN FUT</t>
  </si>
  <si>
    <t>930-935</t>
  </si>
  <si>
    <t>Loss of Rs.110/-</t>
  </si>
  <si>
    <t xml:space="preserve">NIFTY JAN FUT </t>
  </si>
  <si>
    <t>PURSHOTTAM AGARWAL</t>
  </si>
  <si>
    <t>NISHIL SURENDRABHAI MARFATIA</t>
  </si>
  <si>
    <t>PROFINC</t>
  </si>
  <si>
    <t>GRAVITON RESEARCH CAPITAL LLP</t>
  </si>
  <si>
    <t>12-12.5</t>
  </si>
  <si>
    <t>Profit of Rs.1.75/-</t>
  </si>
  <si>
    <t>1300-1310</t>
  </si>
  <si>
    <t>1350-1360</t>
  </si>
  <si>
    <t>173.5-175.5</t>
  </si>
  <si>
    <t>200-210</t>
  </si>
  <si>
    <t>HINDUNILVR  2440 CE JAN</t>
  </si>
  <si>
    <t>43-45</t>
  </si>
  <si>
    <t>NIFTY 14450 PE 14-JAN</t>
  </si>
  <si>
    <t>1920-1930</t>
  </si>
  <si>
    <t>2020-2050</t>
  </si>
  <si>
    <t>2280-2300</t>
  </si>
  <si>
    <t>2500-2600</t>
  </si>
  <si>
    <t>297-298</t>
  </si>
  <si>
    <t>Profit of Rs.5/-</t>
  </si>
  <si>
    <t>SBIN  300 CE JAN</t>
  </si>
  <si>
    <t>Profit of Rs.0.9/-</t>
  </si>
  <si>
    <t>SBIN JAN FUT</t>
  </si>
  <si>
    <t>FINNIFTY</t>
  </si>
  <si>
    <t>ASIANTNE</t>
  </si>
  <si>
    <t>AAKASH DOSHI</t>
  </si>
  <si>
    <t>KULINSHANTILALVORA</t>
  </si>
  <si>
    <t>VAGHELA PRAKASH KANTILAL</t>
  </si>
  <si>
    <t>Alkali Metals Limited</t>
  </si>
  <si>
    <t>MUKUL  MAHESHWARI</t>
  </si>
  <si>
    <t>MONEY GROW INVESTMENT</t>
  </si>
  <si>
    <t>MARFATIA NISHIL SURENDRA</t>
  </si>
  <si>
    <t>Tata Motors Limited</t>
  </si>
  <si>
    <t>JUMP TRADING FINANCIAL INDIA PRIVATE LIMITED</t>
  </si>
  <si>
    <t>Ballarpur Industries Limi</t>
  </si>
  <si>
    <t>VISTRA ITCL INDIA LIMITED</t>
  </si>
  <si>
    <t>Sanwaria Consumer Ltd.</t>
  </si>
  <si>
    <t>ARJUN SOLAR ONE PRIVATE LIMITED</t>
  </si>
  <si>
    <t>Profit of Rs.3.5/-</t>
  </si>
  <si>
    <t>Loss of Rs.8.5/-</t>
  </si>
  <si>
    <t>Profit of Rs.14.5/-</t>
  </si>
  <si>
    <t>Profit of Rs.3.25/-</t>
  </si>
  <si>
    <t>Loss of Rs.50.5/-</t>
  </si>
  <si>
    <t>794-798</t>
  </si>
  <si>
    <t>550-552</t>
  </si>
  <si>
    <t>575-580</t>
  </si>
  <si>
    <t>NIFTY 14600 PE 14-JAN</t>
  </si>
  <si>
    <t>Profit of Rs.17.5/-</t>
  </si>
  <si>
    <t>HDFCBANK 1500 CE JAN</t>
  </si>
  <si>
    <t>30-32</t>
  </si>
  <si>
    <t>40-45</t>
  </si>
  <si>
    <t xml:space="preserve">NIFTY 14500 CE 14-JAN </t>
  </si>
  <si>
    <t>Profit of Rs.17/-</t>
  </si>
  <si>
    <t>2375-2378</t>
  </si>
  <si>
    <t>2440-2460</t>
  </si>
  <si>
    <t>ATGL</t>
  </si>
  <si>
    <t>ACME TRADE AND INVESTMENT LTD</t>
  </si>
  <si>
    <t>ADANI TRADING SERVICES LLP</t>
  </si>
  <si>
    <t>AIIL</t>
  </si>
  <si>
    <t>JAMISH INVESTMENT PVT. LTD.</t>
  </si>
  <si>
    <t>COSMOS HEIGHTS &amp; DEVELOPERS LLP</t>
  </si>
  <si>
    <t>SHELLY MEET THAKKAR</t>
  </si>
  <si>
    <t>CHDCHEM</t>
  </si>
  <si>
    <t>BABUBHAI PURUSHOTTAMDAS STOCK BROKERS PVT LTD</t>
  </si>
  <si>
    <t>KULDEEP SINGH</t>
  </si>
  <si>
    <t>D P VORA SECURITIES PRIVATE LIMITED</t>
  </si>
  <si>
    <t>KAMAL KUMAR JALAN SEC. PVT. LTD</t>
  </si>
  <si>
    <t>FRANKLININD</t>
  </si>
  <si>
    <t>HANSABEN NITINBHAI CHAUHAN</t>
  </si>
  <si>
    <t>MEHTA MOHATIA DIVYAKANT</t>
  </si>
  <si>
    <t>DHARMENDRA CHOTALAL SHAH</t>
  </si>
  <si>
    <t>SHAH RIMMI DHARMENDRA</t>
  </si>
  <si>
    <t>KINJALBEN ASHISHBHAI MODI</t>
  </si>
  <si>
    <t>GRAVITY</t>
  </si>
  <si>
    <t>HISARMET</t>
  </si>
  <si>
    <t>ARPIT JAIN HUF</t>
  </si>
  <si>
    <t>PINAKINI ARUNKUMAR SOLANKI</t>
  </si>
  <si>
    <t>HKG</t>
  </si>
  <si>
    <t>AMBE SECURITIES PRIVATE LIMITED</t>
  </si>
  <si>
    <t>EMSAF MAURITIUS</t>
  </si>
  <si>
    <t>AMANSA HOLDINGS PRIVATE LIMITED</t>
  </si>
  <si>
    <t>KAPILRAJ</t>
  </si>
  <si>
    <t>AJAY BANSAL</t>
  </si>
  <si>
    <t>INVESTERIA COMMODITIES PRIVATE LIMITED</t>
  </si>
  <si>
    <t>RANJEET SINGH</t>
  </si>
  <si>
    <t>KDML</t>
  </si>
  <si>
    <t>GRYFFIN ADVISORY SERVICES PRIVATE LIMITED</t>
  </si>
  <si>
    <t>ONYX PARTNERS</t>
  </si>
  <si>
    <t>VIJAYKUMAR KHEMANI</t>
  </si>
  <si>
    <t>KRETTOSYS</t>
  </si>
  <si>
    <t>KOMAL MANISHKUMAR GOR</t>
  </si>
  <si>
    <t>PARLEIND</t>
  </si>
  <si>
    <t>ZUBER TRADING LLP</t>
  </si>
  <si>
    <t>REGENCY</t>
  </si>
  <si>
    <t>SURINDER POPLI .</t>
  </si>
  <si>
    <t>INVESTMENT OPPORTUNITIES V PTE. LIMITED</t>
  </si>
  <si>
    <t>RESILIENT INDIA GROWTH LIMITED</t>
  </si>
  <si>
    <t>SBC</t>
  </si>
  <si>
    <t>RIYAJ KHAN</t>
  </si>
  <si>
    <t>SPTRSHI</t>
  </si>
  <si>
    <t>PRATIKRAJENDRABHAIGANDHI</t>
  </si>
  <si>
    <t>VISIONCO</t>
  </si>
  <si>
    <t>D KRISHNA</t>
  </si>
  <si>
    <t>VISVEN</t>
  </si>
  <si>
    <t>A ONE COMMERCE PRIVATE LIMITED</t>
  </si>
  <si>
    <t>SANJAY CHOTHMAL AGARWAL</t>
  </si>
  <si>
    <t>Autolite (India) Ltd</t>
  </si>
  <si>
    <t>CHETAN RASIKLAL SHAH</t>
  </si>
  <si>
    <t>Biofil Chemicals &amp; Pharm</t>
  </si>
  <si>
    <t>Cineline India Limited</t>
  </si>
  <si>
    <t>NK SECURITIES RESEARCH PRIVATE LIMITED</t>
  </si>
  <si>
    <t>PARTH ANILKUMAR RAVAL</t>
  </si>
  <si>
    <t>DSML</t>
  </si>
  <si>
    <t>Debock Sale Marketing Ltd</t>
  </si>
  <si>
    <t>GOENKA BUSINESS &amp; FINANCE LIMITED</t>
  </si>
  <si>
    <t>PRIYANKA VIJAYKUMAR SHARMA</t>
  </si>
  <si>
    <t>Goodluck India Limited</t>
  </si>
  <si>
    <t>XTX MARKETS LLP</t>
  </si>
  <si>
    <t>Hisar Metal Ind. Limited</t>
  </si>
  <si>
    <t>Jammu &amp; Kashmir Bank</t>
  </si>
  <si>
    <t>Madhav Marbles and Granit</t>
  </si>
  <si>
    <t>ANIL AGARWAL HUF</t>
  </si>
  <si>
    <t>PIL Italica Lifestyle Ltd</t>
  </si>
  <si>
    <t>SKA SALES PRIVATE LIMITED</t>
  </si>
  <si>
    <t>Tarmat Limited</t>
  </si>
  <si>
    <t>GAURAV DOSHI</t>
  </si>
  <si>
    <t>Vaishali Pharma Limited</t>
  </si>
  <si>
    <t>Vikas EcoTech Limited</t>
  </si>
  <si>
    <t>VAIBHAV RAJENDRA DOSHI</t>
  </si>
  <si>
    <t>SHREEJI CAPITAL AND FINANCE LIMITED</t>
  </si>
  <si>
    <t>Visagar Polytex Ltd</t>
  </si>
  <si>
    <t>CHETANBHAI MAHENDRABHAI DANTANI</t>
  </si>
  <si>
    <t>Harita Seating Systems Li</t>
  </si>
  <si>
    <t>3 SIGMA GLOBAL FUND</t>
  </si>
  <si>
    <t>ALBULA INVESTMENT FUND LTD</t>
  </si>
  <si>
    <t>WFL</t>
  </si>
  <si>
    <t>Wonder Fibromats Limited</t>
  </si>
  <si>
    <t>ARPIT GUPTA</t>
  </si>
  <si>
    <t>Expiry Date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</si>
</sst>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70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6" xfId="160" applyFont="1" applyFill="1" applyBorder="1"/>
    <xf numFmtId="164" fontId="47" fillId="2" borderId="36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164" fontId="0" fillId="0" borderId="0" xfId="160" applyFont="1" applyBorder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0" fontId="8" fillId="2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5" fontId="47" fillId="2" borderId="36" xfId="0" applyNumberFormat="1" applyFont="1" applyFill="1" applyBorder="1" applyAlignment="1">
      <alignment horizontal="center" vertical="center"/>
    </xf>
    <xf numFmtId="166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6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166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47" fillId="58" borderId="36" xfId="0" applyFont="1" applyFill="1" applyBorder="1" applyAlignment="1">
      <alignment horizontal="center" vertical="center"/>
    </xf>
    <xf numFmtId="0" fontId="0" fillId="58" borderId="36" xfId="0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164" fontId="7" fillId="58" borderId="36" xfId="160" applyFont="1" applyFill="1" applyBorder="1" applyAlignment="1">
      <alignment horizontal="center" vertic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166" fontId="47" fillId="58" borderId="36" xfId="0" applyNumberFormat="1" applyFont="1" applyFill="1" applyBorder="1" applyAlignment="1">
      <alignment horizontal="center" vertical="center"/>
    </xf>
    <xf numFmtId="170" fontId="7" fillId="58" borderId="36" xfId="0" applyNumberFormat="1" applyFont="1" applyFill="1" applyBorder="1" applyAlignment="1">
      <alignment horizontal="center" vertical="center"/>
    </xf>
    <xf numFmtId="0" fontId="47" fillId="23" borderId="2" xfId="0" applyFont="1" applyFill="1" applyBorder="1" applyAlignment="1">
      <alignment horizont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0" fontId="0" fillId="59" borderId="36" xfId="0" applyNumberFormat="1" applyFill="1" applyBorder="1" applyAlignment="1">
      <alignment horizontal="center" vertical="center"/>
    </xf>
    <xf numFmtId="165" fontId="0" fillId="59" borderId="36" xfId="0" applyNumberFormat="1" applyFill="1" applyBorder="1" applyAlignment="1">
      <alignment horizontal="center" vertical="center"/>
    </xf>
    <xf numFmtId="15" fontId="0" fillId="59" borderId="36" xfId="0" applyNumberFormat="1" applyFill="1" applyBorder="1" applyAlignment="1">
      <alignment horizontal="center" vertical="center"/>
    </xf>
    <xf numFmtId="164" fontId="8" fillId="59" borderId="36" xfId="160" applyFont="1" applyFill="1" applyBorder="1" applyAlignment="1">
      <alignment horizontal="left" vertical="center"/>
    </xf>
    <xf numFmtId="164" fontId="47" fillId="59" borderId="36" xfId="160" applyFont="1" applyFill="1" applyBorder="1" applyAlignment="1">
      <alignment horizontal="center" vertical="top"/>
    </xf>
    <xf numFmtId="0" fontId="0" fillId="59" borderId="36" xfId="0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6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49" fillId="59" borderId="36" xfId="160" applyNumberFormat="1" applyFont="1" applyFill="1" applyBorder="1" applyAlignment="1">
      <alignment horizontal="center" vertical="center"/>
    </xf>
    <xf numFmtId="16" fontId="7" fillId="59" borderId="36" xfId="160" applyNumberFormat="1" applyFont="1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center"/>
    </xf>
    <xf numFmtId="164" fontId="0" fillId="2" borderId="0" xfId="160" applyFont="1" applyFill="1" applyBorder="1"/>
    <xf numFmtId="0" fontId="47" fillId="2" borderId="0" xfId="0" applyFont="1" applyFill="1"/>
    <xf numFmtId="0" fontId="47" fillId="2" borderId="39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170" fontId="7" fillId="0" borderId="36" xfId="0" applyNumberFormat="1" applyFont="1" applyFill="1" applyBorder="1" applyAlignment="1">
      <alignment horizontal="center" vertical="center"/>
    </xf>
    <xf numFmtId="164" fontId="7" fillId="0" borderId="36" xfId="160" applyFont="1" applyFill="1" applyBorder="1" applyAlignment="1">
      <alignment horizontal="center" vertical="center"/>
    </xf>
    <xf numFmtId="16" fontId="49" fillId="0" borderId="36" xfId="16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2" fontId="7" fillId="0" borderId="37" xfId="0" applyNumberFormat="1" applyFont="1" applyFill="1" applyBorder="1" applyAlignment="1">
      <alignment horizontal="center" vertic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47" fillId="45" borderId="39" xfId="0" applyNumberFormat="1" applyFont="1" applyFill="1" applyBorder="1" applyAlignment="1">
      <alignment horizontal="center" vertical="center"/>
    </xf>
    <xf numFmtId="165" fontId="47" fillId="45" borderId="39" xfId="0" applyNumberFormat="1" applyFont="1" applyFill="1" applyBorder="1" applyAlignment="1">
      <alignment horizontal="center" vertical="center"/>
    </xf>
    <xf numFmtId="166" fontId="47" fillId="45" borderId="36" xfId="0" applyNumberFormat="1" applyFont="1" applyFill="1" applyBorder="1" applyAlignment="1">
      <alignment horizontal="center" vertical="center"/>
    </xf>
    <xf numFmtId="0" fontId="50" fillId="45" borderId="36" xfId="0" applyFont="1" applyFill="1" applyBorder="1"/>
    <xf numFmtId="0" fontId="8" fillId="45" borderId="36" xfId="0" applyFont="1" applyFill="1" applyBorder="1" applyAlignment="1">
      <alignment horizontal="center" vertical="center"/>
    </xf>
    <xf numFmtId="0" fontId="4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5" xfId="0" applyFont="1" applyFill="1" applyBorder="1" applyAlignment="1">
      <alignment horizontal="center" vertical="center"/>
    </xf>
    <xf numFmtId="2" fontId="7" fillId="45" borderId="5" xfId="0" applyNumberFormat="1" applyFont="1" applyFill="1" applyBorder="1" applyAlignment="1">
      <alignment horizontal="center" vertical="center"/>
    </xf>
    <xf numFmtId="170" fontId="7" fillId="45" borderId="36" xfId="0" applyNumberFormat="1" applyFont="1" applyFill="1" applyBorder="1" applyAlignment="1">
      <alignment horizontal="center" vertical="center"/>
    </xf>
    <xf numFmtId="164" fontId="7" fillId="45" borderId="36" xfId="160" applyFont="1" applyFill="1" applyBorder="1" applyAlignment="1">
      <alignment horizontal="center" vertical="center"/>
    </xf>
    <xf numFmtId="16" fontId="7" fillId="45" borderId="36" xfId="160" applyNumberFormat="1" applyFont="1" applyFill="1" applyBorder="1" applyAlignment="1">
      <alignment horizontal="center" vertical="center"/>
    </xf>
    <xf numFmtId="16" fontId="49" fillId="58" borderId="36" xfId="160" applyNumberFormat="1" applyFont="1" applyFill="1" applyBorder="1" applyAlignment="1">
      <alignment horizontal="center" vertical="center"/>
    </xf>
    <xf numFmtId="0" fontId="0" fillId="58" borderId="36" xfId="0" applyNumberFormat="1" applyFill="1" applyBorder="1" applyAlignment="1">
      <alignment horizontal="center" vertical="center"/>
    </xf>
    <xf numFmtId="165" fontId="0" fillId="58" borderId="36" xfId="0" applyNumberFormat="1" applyFill="1" applyBorder="1" applyAlignment="1">
      <alignment horizontal="center" vertical="center"/>
    </xf>
    <xf numFmtId="15" fontId="0" fillId="58" borderId="36" xfId="0" applyNumberFormat="1" applyFill="1" applyBorder="1" applyAlignment="1">
      <alignment horizontal="center" vertical="center"/>
    </xf>
    <xf numFmtId="164" fontId="8" fillId="58" borderId="36" xfId="160" applyFont="1" applyFill="1" applyBorder="1" applyAlignment="1">
      <alignment horizontal="left" vertical="center"/>
    </xf>
    <xf numFmtId="164" fontId="47" fillId="58" borderId="36" xfId="160" applyFont="1" applyFill="1" applyBorder="1" applyAlignment="1">
      <alignment horizontal="center" vertical="top"/>
    </xf>
    <xf numFmtId="0" fontId="0" fillId="58" borderId="36" xfId="0" applyFill="1" applyBorder="1" applyAlignment="1">
      <alignment horizontal="center" vertical="center"/>
    </xf>
    <xf numFmtId="0" fontId="47" fillId="58" borderId="36" xfId="0" applyFont="1" applyFill="1" applyBorder="1" applyAlignment="1">
      <alignment horizontal="center" vertical="top"/>
    </xf>
    <xf numFmtId="16" fontId="49" fillId="45" borderId="36" xfId="160" applyNumberFormat="1" applyFont="1" applyFill="1" applyBorder="1" applyAlignment="1">
      <alignment horizontal="center" vertical="center"/>
    </xf>
    <xf numFmtId="0" fontId="47" fillId="13" borderId="9" xfId="0" applyFont="1" applyFill="1" applyBorder="1" applyAlignment="1">
      <alignment horizontal="center"/>
    </xf>
    <xf numFmtId="2" fontId="7" fillId="58" borderId="36" xfId="0" applyNumberFormat="1" applyFont="1" applyFill="1" applyBorder="1" applyAlignment="1">
      <alignment horizontal="center" vertical="center"/>
    </xf>
    <xf numFmtId="2" fontId="7" fillId="45" borderId="36" xfId="0" applyNumberFormat="1" applyFont="1" applyFill="1" applyBorder="1" applyAlignment="1">
      <alignment horizontal="center" vertical="center"/>
    </xf>
    <xf numFmtId="170" fontId="7" fillId="2" borderId="36" xfId="0" applyNumberFormat="1" applyFont="1" applyFill="1" applyBorder="1" applyAlignment="1">
      <alignment horizontal="center" vertical="center"/>
    </xf>
    <xf numFmtId="0" fontId="47" fillId="58" borderId="36" xfId="0" applyNumberFormat="1" applyFont="1" applyFill="1" applyBorder="1" applyAlignment="1">
      <alignment horizontal="center" vertical="center"/>
    </xf>
    <xf numFmtId="0" fontId="45" fillId="0" borderId="4" xfId="146" applyNumberFormat="1" applyFont="1" applyBorder="1"/>
    <xf numFmtId="10" fontId="45" fillId="2" borderId="4" xfId="55" applyNumberFormat="1" applyFont="1" applyFill="1" applyBorder="1" applyAlignment="1">
      <alignment horizontal="center"/>
    </xf>
    <xf numFmtId="0" fontId="47" fillId="2" borderId="38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47" fillId="0" borderId="40" xfId="139" applyBorder="1"/>
    <xf numFmtId="15" fontId="0" fillId="0" borderId="36" xfId="0" applyNumberFormat="1" applyBorder="1"/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154</xdr:row>
      <xdr:rowOff>56589</xdr:rowOff>
    </xdr:from>
    <xdr:to>
      <xdr:col>11</xdr:col>
      <xdr:colOff>368674</xdr:colOff>
      <xdr:row>168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154</xdr:row>
      <xdr:rowOff>79001</xdr:rowOff>
    </xdr:from>
    <xdr:to>
      <xdr:col>5</xdr:col>
      <xdr:colOff>64994</xdr:colOff>
      <xdr:row>158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509</xdr:row>
      <xdr:rowOff>123265</xdr:rowOff>
    </xdr:from>
    <xdr:to>
      <xdr:col>12</xdr:col>
      <xdr:colOff>414779</xdr:colOff>
      <xdr:row>514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509</xdr:row>
      <xdr:rowOff>112060</xdr:rowOff>
    </xdr:from>
    <xdr:to>
      <xdr:col>4</xdr:col>
      <xdr:colOff>8964</xdr:colOff>
      <xdr:row>513</xdr:row>
      <xdr:rowOff>59952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44210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0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E13" sqref="E13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6" ht="6.75" customHeight="1"/>
    <row r="2" spans="1:16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6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6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6" ht="24" customHeight="1">
      <c r="M5" s="259" t="s">
        <v>14</v>
      </c>
    </row>
    <row r="6" spans="1:16" ht="16.5" customHeight="1" thickBot="1">
      <c r="A6" s="299" t="s">
        <v>15</v>
      </c>
      <c r="B6" s="299"/>
      <c r="L6" s="279">
        <f>Main!B10</f>
        <v>44210</v>
      </c>
      <c r="M6" s="279"/>
    </row>
    <row r="7" spans="1:16" ht="10.5" hidden="1" customHeight="1">
      <c r="K7" s="279"/>
      <c r="L7" s="279"/>
      <c r="M7" s="279"/>
    </row>
    <row r="8" spans="1:16" ht="13.5" hidden="1" customHeight="1">
      <c r="A8" s="313"/>
      <c r="B8" s="313"/>
      <c r="K8" s="279"/>
      <c r="L8" s="279"/>
      <c r="M8" s="279"/>
    </row>
    <row r="9" spans="1:16" ht="27.75" customHeight="1" thickBot="1">
      <c r="A9" s="559" t="s">
        <v>16</v>
      </c>
      <c r="B9" s="561" t="s">
        <v>17</v>
      </c>
      <c r="C9" s="561" t="s">
        <v>18</v>
      </c>
      <c r="D9" s="561" t="s">
        <v>3868</v>
      </c>
      <c r="E9" s="273" t="s">
        <v>19</v>
      </c>
      <c r="F9" s="273" t="s">
        <v>20</v>
      </c>
      <c r="G9" s="556" t="s">
        <v>21</v>
      </c>
      <c r="H9" s="557"/>
      <c r="I9" s="558"/>
      <c r="J9" s="556" t="s">
        <v>22</v>
      </c>
      <c r="K9" s="557"/>
      <c r="L9" s="558"/>
      <c r="M9" s="273"/>
      <c r="N9" s="280"/>
      <c r="O9" s="280"/>
      <c r="P9" s="280"/>
    </row>
    <row r="10" spans="1:16" ht="59.25" customHeight="1">
      <c r="A10" s="560"/>
      <c r="B10" s="562" t="s">
        <v>17</v>
      </c>
      <c r="C10" s="562"/>
      <c r="D10" s="562"/>
      <c r="E10" s="274" t="s">
        <v>23</v>
      </c>
      <c r="F10" s="274" t="s">
        <v>23</v>
      </c>
      <c r="G10" s="275" t="s">
        <v>24</v>
      </c>
      <c r="H10" s="275" t="s">
        <v>25</v>
      </c>
      <c r="I10" s="275" t="s">
        <v>26</v>
      </c>
      <c r="J10" s="275" t="s">
        <v>27</v>
      </c>
      <c r="K10" s="275" t="s">
        <v>28</v>
      </c>
      <c r="L10" s="275" t="s">
        <v>29</v>
      </c>
      <c r="M10" s="275" t="s">
        <v>30</v>
      </c>
      <c r="N10" s="282" t="s">
        <v>31</v>
      </c>
      <c r="O10" s="282" t="s">
        <v>32</v>
      </c>
      <c r="P10" s="317" t="s">
        <v>33</v>
      </c>
    </row>
    <row r="11" spans="1:16" ht="15">
      <c r="A11" s="276">
        <v>1</v>
      </c>
      <c r="B11" s="386" t="s">
        <v>34</v>
      </c>
      <c r="C11" s="554" t="s">
        <v>35</v>
      </c>
      <c r="D11" s="555">
        <v>44224</v>
      </c>
      <c r="E11" s="302">
        <v>32685.15</v>
      </c>
      <c r="F11" s="302">
        <v>32565.05</v>
      </c>
      <c r="G11" s="314">
        <v>32371.949999999997</v>
      </c>
      <c r="H11" s="314">
        <v>32058.749999999996</v>
      </c>
      <c r="I11" s="314">
        <v>31865.649999999994</v>
      </c>
      <c r="J11" s="314">
        <v>32878.25</v>
      </c>
      <c r="K11" s="314">
        <v>33071.35</v>
      </c>
      <c r="L11" s="314">
        <v>33384.550000000003</v>
      </c>
      <c r="M11" s="301">
        <v>32758.15</v>
      </c>
      <c r="N11" s="301">
        <v>32251.85</v>
      </c>
      <c r="O11" s="550">
        <v>1496200</v>
      </c>
      <c r="P11" s="551">
        <v>-0.11623030464123806</v>
      </c>
    </row>
    <row r="12" spans="1:16" ht="15">
      <c r="A12" s="276">
        <v>2</v>
      </c>
      <c r="B12" s="386" t="s">
        <v>34</v>
      </c>
      <c r="C12" s="554" t="s">
        <v>36</v>
      </c>
      <c r="D12" s="555">
        <v>44224</v>
      </c>
      <c r="E12" s="315">
        <v>14606.15</v>
      </c>
      <c r="F12" s="315">
        <v>14580.716666666667</v>
      </c>
      <c r="G12" s="316">
        <v>14501.433333333334</v>
      </c>
      <c r="H12" s="316">
        <v>14396.716666666667</v>
      </c>
      <c r="I12" s="316">
        <v>14317.433333333334</v>
      </c>
      <c r="J12" s="316">
        <v>14685.433333333334</v>
      </c>
      <c r="K12" s="316">
        <v>14764.716666666667</v>
      </c>
      <c r="L12" s="316">
        <v>14869.433333333334</v>
      </c>
      <c r="M12" s="303">
        <v>14660</v>
      </c>
      <c r="N12" s="303">
        <v>14476</v>
      </c>
      <c r="O12" s="318">
        <v>14600625</v>
      </c>
      <c r="P12" s="319">
        <v>-3.9751595686959268E-2</v>
      </c>
    </row>
    <row r="13" spans="1:16" ht="15">
      <c r="A13" s="276">
        <v>3</v>
      </c>
      <c r="B13" s="386" t="s">
        <v>34</v>
      </c>
      <c r="C13" s="554" t="s">
        <v>3753</v>
      </c>
      <c r="D13" s="555">
        <v>44224</v>
      </c>
      <c r="E13" s="450">
        <v>15675.9</v>
      </c>
      <c r="F13" s="450">
        <v>15691.616666666667</v>
      </c>
      <c r="G13" s="451">
        <v>15513.833333333334</v>
      </c>
      <c r="H13" s="451">
        <v>15351.766666666666</v>
      </c>
      <c r="I13" s="451">
        <v>15173.983333333334</v>
      </c>
      <c r="J13" s="451">
        <v>15853.683333333334</v>
      </c>
      <c r="K13" s="451">
        <v>16031.466666666667</v>
      </c>
      <c r="L13" s="451">
        <v>16193.533333333335</v>
      </c>
      <c r="M13" s="452">
        <v>15869.4</v>
      </c>
      <c r="N13" s="452">
        <v>15529.55</v>
      </c>
      <c r="O13" s="453">
        <v>108680</v>
      </c>
      <c r="P13" s="454">
        <v>0.13161182840483132</v>
      </c>
    </row>
    <row r="14" spans="1:16" ht="15">
      <c r="A14" s="276">
        <v>4</v>
      </c>
      <c r="B14" s="406" t="s">
        <v>39</v>
      </c>
      <c r="C14" s="554" t="s">
        <v>802</v>
      </c>
      <c r="D14" s="555">
        <v>44224</v>
      </c>
      <c r="E14" s="315">
        <v>1287.5</v>
      </c>
      <c r="F14" s="315">
        <v>1285.0999999999999</v>
      </c>
      <c r="G14" s="316">
        <v>1277.4999999999998</v>
      </c>
      <c r="H14" s="316">
        <v>1267.4999999999998</v>
      </c>
      <c r="I14" s="316">
        <v>1259.8999999999996</v>
      </c>
      <c r="J14" s="316">
        <v>1295.0999999999999</v>
      </c>
      <c r="K14" s="316">
        <v>1302.7000000000003</v>
      </c>
      <c r="L14" s="316">
        <v>1312.7</v>
      </c>
      <c r="M14" s="303">
        <v>1292.7</v>
      </c>
      <c r="N14" s="303">
        <v>1275.0999999999999</v>
      </c>
      <c r="O14" s="318">
        <v>401625</v>
      </c>
      <c r="P14" s="319">
        <v>1.06951871657754E-2</v>
      </c>
    </row>
    <row r="15" spans="1:16" ht="15">
      <c r="A15" s="276">
        <v>5</v>
      </c>
      <c r="B15" s="386" t="s">
        <v>37</v>
      </c>
      <c r="C15" s="554" t="s">
        <v>38</v>
      </c>
      <c r="D15" s="555">
        <v>44224</v>
      </c>
      <c r="E15" s="315">
        <v>1799.45</v>
      </c>
      <c r="F15" s="315">
        <v>1796.1166666666668</v>
      </c>
      <c r="G15" s="316">
        <v>1780.3333333333335</v>
      </c>
      <c r="H15" s="316">
        <v>1761.2166666666667</v>
      </c>
      <c r="I15" s="316">
        <v>1745.4333333333334</v>
      </c>
      <c r="J15" s="316">
        <v>1815.2333333333336</v>
      </c>
      <c r="K15" s="316">
        <v>1831.0166666666669</v>
      </c>
      <c r="L15" s="316">
        <v>1850.1333333333337</v>
      </c>
      <c r="M15" s="303">
        <v>1811.9</v>
      </c>
      <c r="N15" s="303">
        <v>1777</v>
      </c>
      <c r="O15" s="318">
        <v>2389500</v>
      </c>
      <c r="P15" s="319">
        <v>-9.1229525191789344E-3</v>
      </c>
    </row>
    <row r="16" spans="1:16" ht="15">
      <c r="A16" s="276">
        <v>6</v>
      </c>
      <c r="B16" s="386" t="s">
        <v>39</v>
      </c>
      <c r="C16" s="554" t="s">
        <v>40</v>
      </c>
      <c r="D16" s="555">
        <v>44224</v>
      </c>
      <c r="E16" s="315">
        <v>537.79999999999995</v>
      </c>
      <c r="F16" s="315">
        <v>533.85</v>
      </c>
      <c r="G16" s="316">
        <v>525.75</v>
      </c>
      <c r="H16" s="316">
        <v>513.69999999999993</v>
      </c>
      <c r="I16" s="316">
        <v>505.59999999999991</v>
      </c>
      <c r="J16" s="316">
        <v>545.90000000000009</v>
      </c>
      <c r="K16" s="316">
        <v>554.00000000000023</v>
      </c>
      <c r="L16" s="316">
        <v>566.05000000000018</v>
      </c>
      <c r="M16" s="303">
        <v>541.95000000000005</v>
      </c>
      <c r="N16" s="303">
        <v>521.79999999999995</v>
      </c>
      <c r="O16" s="318">
        <v>19268000</v>
      </c>
      <c r="P16" s="319">
        <v>8.3108248493662994E-4</v>
      </c>
    </row>
    <row r="17" spans="1:16" ht="15">
      <c r="A17" s="276">
        <v>7</v>
      </c>
      <c r="B17" s="386" t="s">
        <v>39</v>
      </c>
      <c r="C17" s="554" t="s">
        <v>41</v>
      </c>
      <c r="D17" s="555">
        <v>44224</v>
      </c>
      <c r="E17" s="315">
        <v>539</v>
      </c>
      <c r="F17" s="315">
        <v>532.7166666666667</v>
      </c>
      <c r="G17" s="316">
        <v>522.53333333333342</v>
      </c>
      <c r="H17" s="316">
        <v>506.06666666666672</v>
      </c>
      <c r="I17" s="316">
        <v>495.88333333333344</v>
      </c>
      <c r="J17" s="316">
        <v>549.18333333333339</v>
      </c>
      <c r="K17" s="316">
        <v>559.36666666666679</v>
      </c>
      <c r="L17" s="316">
        <v>575.83333333333337</v>
      </c>
      <c r="M17" s="303">
        <v>542.9</v>
      </c>
      <c r="N17" s="303">
        <v>516.25</v>
      </c>
      <c r="O17" s="318">
        <v>45052500</v>
      </c>
      <c r="P17" s="319">
        <v>1.1099395082967979E-4</v>
      </c>
    </row>
    <row r="18" spans="1:16" ht="15">
      <c r="A18" s="276">
        <v>8</v>
      </c>
      <c r="B18" s="386" t="s">
        <v>44</v>
      </c>
      <c r="C18" s="554" t="s">
        <v>45</v>
      </c>
      <c r="D18" s="555">
        <v>44224</v>
      </c>
      <c r="E18" s="315">
        <v>983</v>
      </c>
      <c r="F18" s="315">
        <v>989.6</v>
      </c>
      <c r="G18" s="316">
        <v>972.2</v>
      </c>
      <c r="H18" s="316">
        <v>961.4</v>
      </c>
      <c r="I18" s="316">
        <v>944</v>
      </c>
      <c r="J18" s="316">
        <v>1000.4000000000001</v>
      </c>
      <c r="K18" s="316">
        <v>1017.8</v>
      </c>
      <c r="L18" s="316">
        <v>1028.6000000000001</v>
      </c>
      <c r="M18" s="303">
        <v>1007</v>
      </c>
      <c r="N18" s="303">
        <v>978.8</v>
      </c>
      <c r="O18" s="318">
        <v>2022000</v>
      </c>
      <c r="P18" s="319">
        <v>1.9667170953101363E-2</v>
      </c>
    </row>
    <row r="19" spans="1:16" ht="15">
      <c r="A19" s="276">
        <v>9</v>
      </c>
      <c r="B19" s="386" t="s">
        <v>37</v>
      </c>
      <c r="C19" s="554" t="s">
        <v>46</v>
      </c>
      <c r="D19" s="555">
        <v>44224</v>
      </c>
      <c r="E19" s="315">
        <v>266.2</v>
      </c>
      <c r="F19" s="315">
        <v>265.98333333333329</v>
      </c>
      <c r="G19" s="316">
        <v>261.31666666666661</v>
      </c>
      <c r="H19" s="316">
        <v>256.43333333333334</v>
      </c>
      <c r="I19" s="316">
        <v>251.76666666666665</v>
      </c>
      <c r="J19" s="316">
        <v>270.86666666666656</v>
      </c>
      <c r="K19" s="316">
        <v>275.53333333333319</v>
      </c>
      <c r="L19" s="316">
        <v>280.41666666666652</v>
      </c>
      <c r="M19" s="303">
        <v>270.64999999999998</v>
      </c>
      <c r="N19" s="303">
        <v>261.10000000000002</v>
      </c>
      <c r="O19" s="318">
        <v>17880000</v>
      </c>
      <c r="P19" s="319">
        <v>-1.6339329922429445E-2</v>
      </c>
    </row>
    <row r="20" spans="1:16" ht="15">
      <c r="A20" s="276">
        <v>10</v>
      </c>
      <c r="B20" s="386" t="s">
        <v>39</v>
      </c>
      <c r="C20" s="554" t="s">
        <v>47</v>
      </c>
      <c r="D20" s="555">
        <v>44224</v>
      </c>
      <c r="E20" s="315">
        <v>2487.9</v>
      </c>
      <c r="F20" s="315">
        <v>2491.7333333333331</v>
      </c>
      <c r="G20" s="316">
        <v>2444.8666666666663</v>
      </c>
      <c r="H20" s="316">
        <v>2401.833333333333</v>
      </c>
      <c r="I20" s="316">
        <v>2354.9666666666662</v>
      </c>
      <c r="J20" s="316">
        <v>2534.7666666666664</v>
      </c>
      <c r="K20" s="316">
        <v>2581.6333333333332</v>
      </c>
      <c r="L20" s="316">
        <v>2624.6666666666665</v>
      </c>
      <c r="M20" s="303">
        <v>2538.6</v>
      </c>
      <c r="N20" s="303">
        <v>2448.6999999999998</v>
      </c>
      <c r="O20" s="318">
        <v>1669500</v>
      </c>
      <c r="P20" s="319">
        <v>2.4016811768237767E-3</v>
      </c>
    </row>
    <row r="21" spans="1:16" ht="15">
      <c r="A21" s="276">
        <v>11</v>
      </c>
      <c r="B21" s="386" t="s">
        <v>44</v>
      </c>
      <c r="C21" s="554" t="s">
        <v>48</v>
      </c>
      <c r="D21" s="555">
        <v>44224</v>
      </c>
      <c r="E21" s="315">
        <v>192.85</v>
      </c>
      <c r="F21" s="315">
        <v>192.6</v>
      </c>
      <c r="G21" s="316">
        <v>188.39999999999998</v>
      </c>
      <c r="H21" s="316">
        <v>183.95</v>
      </c>
      <c r="I21" s="316">
        <v>179.74999999999997</v>
      </c>
      <c r="J21" s="316">
        <v>197.04999999999998</v>
      </c>
      <c r="K21" s="316">
        <v>201.24999999999997</v>
      </c>
      <c r="L21" s="316">
        <v>205.7</v>
      </c>
      <c r="M21" s="303">
        <v>196.8</v>
      </c>
      <c r="N21" s="303">
        <v>188.15</v>
      </c>
      <c r="O21" s="318">
        <v>11100000</v>
      </c>
      <c r="P21" s="319">
        <v>2.5878003696857672E-2</v>
      </c>
    </row>
    <row r="22" spans="1:16" ht="15">
      <c r="A22" s="276">
        <v>12</v>
      </c>
      <c r="B22" s="386" t="s">
        <v>44</v>
      </c>
      <c r="C22" s="554" t="s">
        <v>49</v>
      </c>
      <c r="D22" s="555">
        <v>44224</v>
      </c>
      <c r="E22" s="315">
        <v>121.75</v>
      </c>
      <c r="F22" s="315">
        <v>121.95</v>
      </c>
      <c r="G22" s="316">
        <v>118.45</v>
      </c>
      <c r="H22" s="316">
        <v>115.15</v>
      </c>
      <c r="I22" s="316">
        <v>111.65</v>
      </c>
      <c r="J22" s="316">
        <v>125.25</v>
      </c>
      <c r="K22" s="316">
        <v>128.75</v>
      </c>
      <c r="L22" s="316">
        <v>132.05000000000001</v>
      </c>
      <c r="M22" s="303">
        <v>125.45</v>
      </c>
      <c r="N22" s="303">
        <v>118.65</v>
      </c>
      <c r="O22" s="318">
        <v>35496000</v>
      </c>
      <c r="P22" s="319">
        <v>-0.10890194306371441</v>
      </c>
    </row>
    <row r="23" spans="1:16" ht="15">
      <c r="A23" s="276">
        <v>13</v>
      </c>
      <c r="B23" s="386" t="s">
        <v>50</v>
      </c>
      <c r="C23" s="554" t="s">
        <v>51</v>
      </c>
      <c r="D23" s="555">
        <v>44224</v>
      </c>
      <c r="E23" s="315">
        <v>2717.25</v>
      </c>
      <c r="F23" s="315">
        <v>2726.9666666666667</v>
      </c>
      <c r="G23" s="316">
        <v>2681.6333333333332</v>
      </c>
      <c r="H23" s="316">
        <v>2646.0166666666664</v>
      </c>
      <c r="I23" s="316">
        <v>2600.6833333333329</v>
      </c>
      <c r="J23" s="316">
        <v>2762.5833333333335</v>
      </c>
      <c r="K23" s="316">
        <v>2807.9166666666665</v>
      </c>
      <c r="L23" s="316">
        <v>2843.5333333333338</v>
      </c>
      <c r="M23" s="303">
        <v>2772.3</v>
      </c>
      <c r="N23" s="303">
        <v>2691.35</v>
      </c>
      <c r="O23" s="318">
        <v>5395500</v>
      </c>
      <c r="P23" s="319">
        <v>-1.8315018315018315E-3</v>
      </c>
    </row>
    <row r="24" spans="1:16" ht="15">
      <c r="A24" s="276">
        <v>14</v>
      </c>
      <c r="B24" s="386" t="s">
        <v>52</v>
      </c>
      <c r="C24" s="554" t="s">
        <v>53</v>
      </c>
      <c r="D24" s="555">
        <v>44224</v>
      </c>
      <c r="E24" s="315">
        <v>950.7</v>
      </c>
      <c r="F24" s="315">
        <v>953.35</v>
      </c>
      <c r="G24" s="316">
        <v>928.7</v>
      </c>
      <c r="H24" s="316">
        <v>906.7</v>
      </c>
      <c r="I24" s="316">
        <v>882.05000000000007</v>
      </c>
      <c r="J24" s="316">
        <v>975.35</v>
      </c>
      <c r="K24" s="316">
        <v>999.99999999999989</v>
      </c>
      <c r="L24" s="316">
        <v>1022</v>
      </c>
      <c r="M24" s="303">
        <v>978</v>
      </c>
      <c r="N24" s="303">
        <v>931.35</v>
      </c>
      <c r="O24" s="318">
        <v>9218300</v>
      </c>
      <c r="P24" s="319">
        <v>-2.0715370805137412E-2</v>
      </c>
    </row>
    <row r="25" spans="1:16" ht="15">
      <c r="A25" s="276">
        <v>15</v>
      </c>
      <c r="B25" s="386" t="s">
        <v>54</v>
      </c>
      <c r="C25" s="554" t="s">
        <v>55</v>
      </c>
      <c r="D25" s="555">
        <v>44224</v>
      </c>
      <c r="E25" s="315">
        <v>690.9</v>
      </c>
      <c r="F25" s="315">
        <v>685.55000000000007</v>
      </c>
      <c r="G25" s="316">
        <v>676.60000000000014</v>
      </c>
      <c r="H25" s="316">
        <v>662.30000000000007</v>
      </c>
      <c r="I25" s="316">
        <v>653.35000000000014</v>
      </c>
      <c r="J25" s="316">
        <v>699.85000000000014</v>
      </c>
      <c r="K25" s="316">
        <v>708.80000000000018</v>
      </c>
      <c r="L25" s="316">
        <v>723.10000000000014</v>
      </c>
      <c r="M25" s="303">
        <v>694.5</v>
      </c>
      <c r="N25" s="303">
        <v>671.25</v>
      </c>
      <c r="O25" s="318">
        <v>49311600</v>
      </c>
      <c r="P25" s="319">
        <v>8.9123496194451271E-3</v>
      </c>
    </row>
    <row r="26" spans="1:16" ht="15">
      <c r="A26" s="276">
        <v>16</v>
      </c>
      <c r="B26" s="386" t="s">
        <v>44</v>
      </c>
      <c r="C26" s="554" t="s">
        <v>56</v>
      </c>
      <c r="D26" s="555">
        <v>44224</v>
      </c>
      <c r="E26" s="315">
        <v>3619.15</v>
      </c>
      <c r="F26" s="315">
        <v>3617.5833333333335</v>
      </c>
      <c r="G26" s="316">
        <v>3592.5166666666669</v>
      </c>
      <c r="H26" s="316">
        <v>3565.8833333333332</v>
      </c>
      <c r="I26" s="316">
        <v>3540.8166666666666</v>
      </c>
      <c r="J26" s="316">
        <v>3644.2166666666672</v>
      </c>
      <c r="K26" s="316">
        <v>3669.2833333333338</v>
      </c>
      <c r="L26" s="316">
        <v>3695.9166666666674</v>
      </c>
      <c r="M26" s="303">
        <v>3642.65</v>
      </c>
      <c r="N26" s="303">
        <v>3590.95</v>
      </c>
      <c r="O26" s="318">
        <v>1824250</v>
      </c>
      <c r="P26" s="319">
        <v>-1.6444264725704271E-2</v>
      </c>
    </row>
    <row r="27" spans="1:16" ht="15">
      <c r="A27" s="276">
        <v>17</v>
      </c>
      <c r="B27" s="386" t="s">
        <v>57</v>
      </c>
      <c r="C27" s="554" t="s">
        <v>58</v>
      </c>
      <c r="D27" s="555">
        <v>44224</v>
      </c>
      <c r="E27" s="315">
        <v>8828.15</v>
      </c>
      <c r="F27" s="315">
        <v>8871.7333333333318</v>
      </c>
      <c r="G27" s="316">
        <v>8686.4166666666642</v>
      </c>
      <c r="H27" s="316">
        <v>8544.6833333333325</v>
      </c>
      <c r="I27" s="316">
        <v>8359.366666666665</v>
      </c>
      <c r="J27" s="316">
        <v>9013.4666666666635</v>
      </c>
      <c r="K27" s="316">
        <v>9198.7833333333328</v>
      </c>
      <c r="L27" s="316">
        <v>9340.5166666666628</v>
      </c>
      <c r="M27" s="303">
        <v>9057.0499999999993</v>
      </c>
      <c r="N27" s="303">
        <v>8730</v>
      </c>
      <c r="O27" s="318">
        <v>790750</v>
      </c>
      <c r="P27" s="319">
        <v>-1.2796504369538077E-2</v>
      </c>
    </row>
    <row r="28" spans="1:16" ht="15">
      <c r="A28" s="276">
        <v>18</v>
      </c>
      <c r="B28" s="386" t="s">
        <v>57</v>
      </c>
      <c r="C28" s="554" t="s">
        <v>59</v>
      </c>
      <c r="D28" s="555">
        <v>44224</v>
      </c>
      <c r="E28" s="315">
        <v>4916.1499999999996</v>
      </c>
      <c r="F28" s="315">
        <v>4946.0166666666664</v>
      </c>
      <c r="G28" s="316">
        <v>4800.1333333333332</v>
      </c>
      <c r="H28" s="316">
        <v>4684.1166666666668</v>
      </c>
      <c r="I28" s="316">
        <v>4538.2333333333336</v>
      </c>
      <c r="J28" s="316">
        <v>5062.0333333333328</v>
      </c>
      <c r="K28" s="316">
        <v>5207.9166666666661</v>
      </c>
      <c r="L28" s="316">
        <v>5323.9333333333325</v>
      </c>
      <c r="M28" s="303">
        <v>5091.8999999999996</v>
      </c>
      <c r="N28" s="303">
        <v>4830</v>
      </c>
      <c r="O28" s="318">
        <v>6270000</v>
      </c>
      <c r="P28" s="319">
        <v>7.7643621363812143E-2</v>
      </c>
    </row>
    <row r="29" spans="1:16" ht="15">
      <c r="A29" s="276">
        <v>19</v>
      </c>
      <c r="B29" s="386" t="s">
        <v>44</v>
      </c>
      <c r="C29" s="554" t="s">
        <v>60</v>
      </c>
      <c r="D29" s="555">
        <v>44224</v>
      </c>
      <c r="E29" s="315">
        <v>1697.1</v>
      </c>
      <c r="F29" s="315">
        <v>1692.1833333333334</v>
      </c>
      <c r="G29" s="316">
        <v>1676.9166666666667</v>
      </c>
      <c r="H29" s="316">
        <v>1656.7333333333333</v>
      </c>
      <c r="I29" s="316">
        <v>1641.4666666666667</v>
      </c>
      <c r="J29" s="316">
        <v>1712.3666666666668</v>
      </c>
      <c r="K29" s="316">
        <v>1727.6333333333332</v>
      </c>
      <c r="L29" s="316">
        <v>1747.8166666666668</v>
      </c>
      <c r="M29" s="303">
        <v>1707.45</v>
      </c>
      <c r="N29" s="303">
        <v>1672</v>
      </c>
      <c r="O29" s="318">
        <v>1839600</v>
      </c>
      <c r="P29" s="319">
        <v>1.3888888888888888E-2</v>
      </c>
    </row>
    <row r="30" spans="1:16" ht="15">
      <c r="A30" s="276">
        <v>20</v>
      </c>
      <c r="B30" s="386" t="s">
        <v>54</v>
      </c>
      <c r="C30" s="554" t="s">
        <v>233</v>
      </c>
      <c r="D30" s="555">
        <v>44224</v>
      </c>
      <c r="E30" s="315">
        <v>377.05</v>
      </c>
      <c r="F30" s="315">
        <v>381.73333333333335</v>
      </c>
      <c r="G30" s="316">
        <v>366.51666666666671</v>
      </c>
      <c r="H30" s="316">
        <v>355.98333333333335</v>
      </c>
      <c r="I30" s="316">
        <v>340.76666666666671</v>
      </c>
      <c r="J30" s="316">
        <v>392.26666666666671</v>
      </c>
      <c r="K30" s="316">
        <v>407.48333333333341</v>
      </c>
      <c r="L30" s="316">
        <v>418.01666666666671</v>
      </c>
      <c r="M30" s="303">
        <v>396.95</v>
      </c>
      <c r="N30" s="303">
        <v>371.2</v>
      </c>
      <c r="O30" s="318">
        <v>20971800</v>
      </c>
      <c r="P30" s="319">
        <v>0.14438660249484334</v>
      </c>
    </row>
    <row r="31" spans="1:16" ht="15">
      <c r="A31" s="276">
        <v>21</v>
      </c>
      <c r="B31" s="386" t="s">
        <v>54</v>
      </c>
      <c r="C31" s="554" t="s">
        <v>61</v>
      </c>
      <c r="D31" s="555">
        <v>44224</v>
      </c>
      <c r="E31" s="315">
        <v>75.55</v>
      </c>
      <c r="F31" s="315">
        <v>73.899999999999991</v>
      </c>
      <c r="G31" s="316">
        <v>71.699999999999989</v>
      </c>
      <c r="H31" s="316">
        <v>67.849999999999994</v>
      </c>
      <c r="I31" s="316">
        <v>65.649999999999991</v>
      </c>
      <c r="J31" s="316">
        <v>77.749999999999986</v>
      </c>
      <c r="K31" s="316">
        <v>79.95</v>
      </c>
      <c r="L31" s="316">
        <v>83.799999999999983</v>
      </c>
      <c r="M31" s="303">
        <v>76.099999999999994</v>
      </c>
      <c r="N31" s="303">
        <v>70.05</v>
      </c>
      <c r="O31" s="318">
        <v>69849000</v>
      </c>
      <c r="P31" s="319">
        <v>-8.7155963302752298E-2</v>
      </c>
    </row>
    <row r="32" spans="1:16" ht="15">
      <c r="A32" s="276">
        <v>22</v>
      </c>
      <c r="B32" s="386" t="s">
        <v>50</v>
      </c>
      <c r="C32" s="554" t="s">
        <v>63</v>
      </c>
      <c r="D32" s="555">
        <v>44224</v>
      </c>
      <c r="E32" s="315">
        <v>1639.85</v>
      </c>
      <c r="F32" s="315">
        <v>1640.0666666666668</v>
      </c>
      <c r="G32" s="316">
        <v>1615.4333333333336</v>
      </c>
      <c r="H32" s="316">
        <v>1591.0166666666669</v>
      </c>
      <c r="I32" s="316">
        <v>1566.3833333333337</v>
      </c>
      <c r="J32" s="316">
        <v>1664.4833333333336</v>
      </c>
      <c r="K32" s="316">
        <v>1689.1166666666668</v>
      </c>
      <c r="L32" s="316">
        <v>1713.5333333333335</v>
      </c>
      <c r="M32" s="303">
        <v>1664.7</v>
      </c>
      <c r="N32" s="303">
        <v>1615.65</v>
      </c>
      <c r="O32" s="318">
        <v>1149500</v>
      </c>
      <c r="P32" s="319">
        <v>-1.368570080226522E-2</v>
      </c>
    </row>
    <row r="33" spans="1:16" ht="15">
      <c r="A33" s="276">
        <v>23</v>
      </c>
      <c r="B33" s="386" t="s">
        <v>64</v>
      </c>
      <c r="C33" s="554" t="s">
        <v>65</v>
      </c>
      <c r="D33" s="555">
        <v>44224</v>
      </c>
      <c r="E33" s="315">
        <v>134.4</v>
      </c>
      <c r="F33" s="315">
        <v>135.08333333333334</v>
      </c>
      <c r="G33" s="316">
        <v>131.91666666666669</v>
      </c>
      <c r="H33" s="316">
        <v>129.43333333333334</v>
      </c>
      <c r="I33" s="316">
        <v>126.26666666666668</v>
      </c>
      <c r="J33" s="316">
        <v>137.56666666666669</v>
      </c>
      <c r="K33" s="316">
        <v>140.73333333333338</v>
      </c>
      <c r="L33" s="316">
        <v>143.2166666666667</v>
      </c>
      <c r="M33" s="303">
        <v>138.25</v>
      </c>
      <c r="N33" s="303">
        <v>132.6</v>
      </c>
      <c r="O33" s="318">
        <v>27952800</v>
      </c>
      <c r="P33" s="319">
        <v>9.3304061470911078E-3</v>
      </c>
    </row>
    <row r="34" spans="1:16" ht="15">
      <c r="A34" s="276">
        <v>24</v>
      </c>
      <c r="B34" s="386" t="s">
        <v>50</v>
      </c>
      <c r="C34" s="554" t="s">
        <v>66</v>
      </c>
      <c r="D34" s="555">
        <v>44224</v>
      </c>
      <c r="E34" s="315">
        <v>800.1</v>
      </c>
      <c r="F34" s="315">
        <v>799.04999999999984</v>
      </c>
      <c r="G34" s="316">
        <v>791.34999999999968</v>
      </c>
      <c r="H34" s="316">
        <v>782.5999999999998</v>
      </c>
      <c r="I34" s="316">
        <v>774.89999999999964</v>
      </c>
      <c r="J34" s="316">
        <v>807.79999999999973</v>
      </c>
      <c r="K34" s="316">
        <v>815.49999999999977</v>
      </c>
      <c r="L34" s="316">
        <v>824.24999999999977</v>
      </c>
      <c r="M34" s="303">
        <v>806.75</v>
      </c>
      <c r="N34" s="303">
        <v>790.3</v>
      </c>
      <c r="O34" s="318">
        <v>2327600</v>
      </c>
      <c r="P34" s="319">
        <v>-1.4438751746623195E-2</v>
      </c>
    </row>
    <row r="35" spans="1:16" ht="15">
      <c r="A35" s="276">
        <v>25</v>
      </c>
      <c r="B35" s="386" t="s">
        <v>44</v>
      </c>
      <c r="C35" s="554" t="s">
        <v>67</v>
      </c>
      <c r="D35" s="555">
        <v>44224</v>
      </c>
      <c r="E35" s="315">
        <v>629.70000000000005</v>
      </c>
      <c r="F35" s="315">
        <v>641.65</v>
      </c>
      <c r="G35" s="316">
        <v>604.9</v>
      </c>
      <c r="H35" s="316">
        <v>580.1</v>
      </c>
      <c r="I35" s="316">
        <v>543.35</v>
      </c>
      <c r="J35" s="316">
        <v>666.44999999999993</v>
      </c>
      <c r="K35" s="316">
        <v>703.19999999999993</v>
      </c>
      <c r="L35" s="316">
        <v>727.99999999999989</v>
      </c>
      <c r="M35" s="303">
        <v>678.4</v>
      </c>
      <c r="N35" s="303">
        <v>616.85</v>
      </c>
      <c r="O35" s="318">
        <v>5898000</v>
      </c>
      <c r="P35" s="319">
        <v>2.9319371727748691E-2</v>
      </c>
    </row>
    <row r="36" spans="1:16" ht="15">
      <c r="A36" s="276">
        <v>26</v>
      </c>
      <c r="B36" s="386" t="s">
        <v>68</v>
      </c>
      <c r="C36" s="554" t="s">
        <v>69</v>
      </c>
      <c r="D36" s="555">
        <v>44224</v>
      </c>
      <c r="E36" s="315">
        <v>579.5</v>
      </c>
      <c r="F36" s="315">
        <v>583.4</v>
      </c>
      <c r="G36" s="316">
        <v>563.79999999999995</v>
      </c>
      <c r="H36" s="316">
        <v>548.1</v>
      </c>
      <c r="I36" s="316">
        <v>528.5</v>
      </c>
      <c r="J36" s="316">
        <v>599.09999999999991</v>
      </c>
      <c r="K36" s="316">
        <v>618.70000000000005</v>
      </c>
      <c r="L36" s="316">
        <v>634.39999999999986</v>
      </c>
      <c r="M36" s="303">
        <v>603</v>
      </c>
      <c r="N36" s="303">
        <v>567.70000000000005</v>
      </c>
      <c r="O36" s="318">
        <v>102071544</v>
      </c>
      <c r="P36" s="319">
        <v>-2.4276311133130443E-2</v>
      </c>
    </row>
    <row r="37" spans="1:16" ht="15">
      <c r="A37" s="276">
        <v>27</v>
      </c>
      <c r="B37" s="386" t="s">
        <v>64</v>
      </c>
      <c r="C37" s="554" t="s">
        <v>70</v>
      </c>
      <c r="D37" s="555">
        <v>44224</v>
      </c>
      <c r="E37" s="315">
        <v>40.9</v>
      </c>
      <c r="F37" s="315">
        <v>41.083333333333336</v>
      </c>
      <c r="G37" s="316">
        <v>39.666666666666671</v>
      </c>
      <c r="H37" s="316">
        <v>38.433333333333337</v>
      </c>
      <c r="I37" s="316">
        <v>37.016666666666673</v>
      </c>
      <c r="J37" s="316">
        <v>42.31666666666667</v>
      </c>
      <c r="K37" s="316">
        <v>43.733333333333341</v>
      </c>
      <c r="L37" s="316">
        <v>44.966666666666669</v>
      </c>
      <c r="M37" s="303">
        <v>42.5</v>
      </c>
      <c r="N37" s="303">
        <v>39.85</v>
      </c>
      <c r="O37" s="318">
        <v>133644000</v>
      </c>
      <c r="P37" s="319">
        <v>6.3324979114452798E-2</v>
      </c>
    </row>
    <row r="38" spans="1:16" ht="15">
      <c r="A38" s="276">
        <v>28</v>
      </c>
      <c r="B38" s="386" t="s">
        <v>52</v>
      </c>
      <c r="C38" s="554" t="s">
        <v>71</v>
      </c>
      <c r="D38" s="555">
        <v>44224</v>
      </c>
      <c r="E38" s="315">
        <v>464.25</v>
      </c>
      <c r="F38" s="315">
        <v>466.25</v>
      </c>
      <c r="G38" s="316">
        <v>459.4</v>
      </c>
      <c r="H38" s="316">
        <v>454.54999999999995</v>
      </c>
      <c r="I38" s="316">
        <v>447.69999999999993</v>
      </c>
      <c r="J38" s="316">
        <v>471.1</v>
      </c>
      <c r="K38" s="316">
        <v>477.95000000000005</v>
      </c>
      <c r="L38" s="316">
        <v>482.80000000000007</v>
      </c>
      <c r="M38" s="303">
        <v>473.1</v>
      </c>
      <c r="N38" s="303">
        <v>461.4</v>
      </c>
      <c r="O38" s="318">
        <v>11373500</v>
      </c>
      <c r="P38" s="319">
        <v>2.0008250825082508E-2</v>
      </c>
    </row>
    <row r="39" spans="1:16" ht="15">
      <c r="A39" s="276">
        <v>29</v>
      </c>
      <c r="B39" s="386" t="s">
        <v>44</v>
      </c>
      <c r="C39" s="554" t="s">
        <v>72</v>
      </c>
      <c r="D39" s="555">
        <v>44224</v>
      </c>
      <c r="E39" s="315">
        <v>14830.7</v>
      </c>
      <c r="F39" s="315">
        <v>14906.883333333333</v>
      </c>
      <c r="G39" s="316">
        <v>14463.916666666666</v>
      </c>
      <c r="H39" s="316">
        <v>14097.133333333333</v>
      </c>
      <c r="I39" s="316">
        <v>13654.166666666666</v>
      </c>
      <c r="J39" s="316">
        <v>15273.666666666666</v>
      </c>
      <c r="K39" s="316">
        <v>15716.633333333333</v>
      </c>
      <c r="L39" s="316">
        <v>16083.416666666666</v>
      </c>
      <c r="M39" s="303">
        <v>15349.85</v>
      </c>
      <c r="N39" s="303">
        <v>14540.1</v>
      </c>
      <c r="O39" s="318">
        <v>151450</v>
      </c>
      <c r="P39" s="319">
        <v>-6.106633601983881E-2</v>
      </c>
    </row>
    <row r="40" spans="1:16" ht="15">
      <c r="A40" s="276">
        <v>30</v>
      </c>
      <c r="B40" s="386" t="s">
        <v>73</v>
      </c>
      <c r="C40" s="554" t="s">
        <v>74</v>
      </c>
      <c r="D40" s="555">
        <v>44224</v>
      </c>
      <c r="E40" s="315">
        <v>413.85</v>
      </c>
      <c r="F40" s="315">
        <v>415.7166666666667</v>
      </c>
      <c r="G40" s="316">
        <v>403.88333333333338</v>
      </c>
      <c r="H40" s="316">
        <v>393.91666666666669</v>
      </c>
      <c r="I40" s="316">
        <v>382.08333333333337</v>
      </c>
      <c r="J40" s="316">
        <v>425.68333333333339</v>
      </c>
      <c r="K40" s="316">
        <v>437.51666666666665</v>
      </c>
      <c r="L40" s="316">
        <v>447.48333333333341</v>
      </c>
      <c r="M40" s="303">
        <v>427.55</v>
      </c>
      <c r="N40" s="303">
        <v>405.75</v>
      </c>
      <c r="O40" s="318">
        <v>26991000</v>
      </c>
      <c r="P40" s="319">
        <v>5.6581172491544533E-2</v>
      </c>
    </row>
    <row r="41" spans="1:16" ht="15">
      <c r="A41" s="276">
        <v>31</v>
      </c>
      <c r="B41" s="386" t="s">
        <v>50</v>
      </c>
      <c r="C41" s="554" t="s">
        <v>75</v>
      </c>
      <c r="D41" s="555">
        <v>44224</v>
      </c>
      <c r="E41" s="315">
        <v>3635.7</v>
      </c>
      <c r="F41" s="315">
        <v>3632.4500000000003</v>
      </c>
      <c r="G41" s="316">
        <v>3606.5000000000005</v>
      </c>
      <c r="H41" s="316">
        <v>3577.3</v>
      </c>
      <c r="I41" s="316">
        <v>3551.3500000000004</v>
      </c>
      <c r="J41" s="316">
        <v>3661.6500000000005</v>
      </c>
      <c r="K41" s="316">
        <v>3687.6000000000004</v>
      </c>
      <c r="L41" s="316">
        <v>3716.8000000000006</v>
      </c>
      <c r="M41" s="303">
        <v>3658.4</v>
      </c>
      <c r="N41" s="303">
        <v>3603.25</v>
      </c>
      <c r="O41" s="318">
        <v>2601400</v>
      </c>
      <c r="P41" s="319">
        <v>-2.7004787552363855E-2</v>
      </c>
    </row>
    <row r="42" spans="1:16" ht="15">
      <c r="A42" s="276">
        <v>32</v>
      </c>
      <c r="B42" s="386" t="s">
        <v>52</v>
      </c>
      <c r="C42" s="554" t="s">
        <v>76</v>
      </c>
      <c r="D42" s="555">
        <v>44224</v>
      </c>
      <c r="E42" s="315">
        <v>488.1</v>
      </c>
      <c r="F42" s="315">
        <v>488.84999999999997</v>
      </c>
      <c r="G42" s="316">
        <v>481.99999999999994</v>
      </c>
      <c r="H42" s="316">
        <v>475.9</v>
      </c>
      <c r="I42" s="316">
        <v>469.04999999999995</v>
      </c>
      <c r="J42" s="316">
        <v>494.94999999999993</v>
      </c>
      <c r="K42" s="316">
        <v>501.79999999999995</v>
      </c>
      <c r="L42" s="316">
        <v>507.89999999999992</v>
      </c>
      <c r="M42" s="303">
        <v>495.7</v>
      </c>
      <c r="N42" s="303">
        <v>482.75</v>
      </c>
      <c r="O42" s="318">
        <v>9598600</v>
      </c>
      <c r="P42" s="319">
        <v>3.7081055383884003E-2</v>
      </c>
    </row>
    <row r="43" spans="1:16" ht="15">
      <c r="A43" s="276">
        <v>33</v>
      </c>
      <c r="B43" s="386" t="s">
        <v>54</v>
      </c>
      <c r="C43" s="554" t="s">
        <v>77</v>
      </c>
      <c r="D43" s="555">
        <v>44224</v>
      </c>
      <c r="E43" s="315">
        <v>145.35</v>
      </c>
      <c r="F43" s="315">
        <v>142.73333333333332</v>
      </c>
      <c r="G43" s="316">
        <v>138.91666666666663</v>
      </c>
      <c r="H43" s="316">
        <v>132.48333333333332</v>
      </c>
      <c r="I43" s="316">
        <v>128.66666666666663</v>
      </c>
      <c r="J43" s="316">
        <v>149.16666666666663</v>
      </c>
      <c r="K43" s="316">
        <v>152.98333333333329</v>
      </c>
      <c r="L43" s="316">
        <v>159.41666666666663</v>
      </c>
      <c r="M43" s="303">
        <v>146.55000000000001</v>
      </c>
      <c r="N43" s="303">
        <v>136.30000000000001</v>
      </c>
      <c r="O43" s="318">
        <v>53098200</v>
      </c>
      <c r="P43" s="319">
        <v>4.0695899888086275E-4</v>
      </c>
    </row>
    <row r="44" spans="1:16" ht="15">
      <c r="A44" s="276">
        <v>34</v>
      </c>
      <c r="B44" s="386" t="s">
        <v>57</v>
      </c>
      <c r="C44" s="554" t="s">
        <v>82</v>
      </c>
      <c r="D44" s="555">
        <v>44224</v>
      </c>
      <c r="E44" s="315">
        <v>428.4</v>
      </c>
      <c r="F44" s="315">
        <v>432.63333333333338</v>
      </c>
      <c r="G44" s="316">
        <v>415.86666666666679</v>
      </c>
      <c r="H44" s="316">
        <v>403.33333333333343</v>
      </c>
      <c r="I44" s="316">
        <v>386.56666666666683</v>
      </c>
      <c r="J44" s="316">
        <v>445.16666666666674</v>
      </c>
      <c r="K44" s="316">
        <v>461.93333333333328</v>
      </c>
      <c r="L44" s="316">
        <v>474.4666666666667</v>
      </c>
      <c r="M44" s="303">
        <v>449.4</v>
      </c>
      <c r="N44" s="303">
        <v>420.1</v>
      </c>
      <c r="O44" s="318">
        <v>4757500</v>
      </c>
      <c r="P44" s="319">
        <v>1.0520778537611783E-3</v>
      </c>
    </row>
    <row r="45" spans="1:16" ht="15">
      <c r="A45" s="276">
        <v>35</v>
      </c>
      <c r="B45" s="386" t="s">
        <v>52</v>
      </c>
      <c r="C45" s="554" t="s">
        <v>83</v>
      </c>
      <c r="D45" s="555">
        <v>44224</v>
      </c>
      <c r="E45" s="315">
        <v>845.85</v>
      </c>
      <c r="F45" s="315">
        <v>845.33333333333337</v>
      </c>
      <c r="G45" s="316">
        <v>835.7166666666667</v>
      </c>
      <c r="H45" s="316">
        <v>825.58333333333337</v>
      </c>
      <c r="I45" s="316">
        <v>815.9666666666667</v>
      </c>
      <c r="J45" s="316">
        <v>855.4666666666667</v>
      </c>
      <c r="K45" s="316">
        <v>865.08333333333326</v>
      </c>
      <c r="L45" s="316">
        <v>875.2166666666667</v>
      </c>
      <c r="M45" s="303">
        <v>854.95</v>
      </c>
      <c r="N45" s="303">
        <v>835.2</v>
      </c>
      <c r="O45" s="318">
        <v>15390700</v>
      </c>
      <c r="P45" s="319">
        <v>-3.1994611433863772E-3</v>
      </c>
    </row>
    <row r="46" spans="1:16" ht="15">
      <c r="A46" s="276">
        <v>36</v>
      </c>
      <c r="B46" s="386" t="s">
        <v>39</v>
      </c>
      <c r="C46" s="554" t="s">
        <v>84</v>
      </c>
      <c r="D46" s="555">
        <v>44224</v>
      </c>
      <c r="E46" s="315">
        <v>146.25</v>
      </c>
      <c r="F46" s="315">
        <v>146.41666666666666</v>
      </c>
      <c r="G46" s="316">
        <v>143.48333333333332</v>
      </c>
      <c r="H46" s="316">
        <v>140.71666666666667</v>
      </c>
      <c r="I46" s="316">
        <v>137.78333333333333</v>
      </c>
      <c r="J46" s="316">
        <v>149.18333333333331</v>
      </c>
      <c r="K46" s="316">
        <v>152.11666666666665</v>
      </c>
      <c r="L46" s="316">
        <v>154.8833333333333</v>
      </c>
      <c r="M46" s="303">
        <v>149.35</v>
      </c>
      <c r="N46" s="303">
        <v>143.65</v>
      </c>
      <c r="O46" s="318">
        <v>31521000</v>
      </c>
      <c r="P46" s="319">
        <v>-2.84789644012945E-2</v>
      </c>
    </row>
    <row r="47" spans="1:16" ht="15">
      <c r="A47" s="276">
        <v>37</v>
      </c>
      <c r="B47" s="406" t="s">
        <v>107</v>
      </c>
      <c r="C47" s="554" t="s">
        <v>3633</v>
      </c>
      <c r="D47" s="555">
        <v>44224</v>
      </c>
      <c r="E47" s="315">
        <v>2743.95</v>
      </c>
      <c r="F47" s="315">
        <v>2743.0833333333335</v>
      </c>
      <c r="G47" s="316">
        <v>2681.166666666667</v>
      </c>
      <c r="H47" s="316">
        <v>2618.3833333333337</v>
      </c>
      <c r="I47" s="316">
        <v>2556.4666666666672</v>
      </c>
      <c r="J47" s="316">
        <v>2805.8666666666668</v>
      </c>
      <c r="K47" s="316">
        <v>2867.7833333333338</v>
      </c>
      <c r="L47" s="316">
        <v>2930.5666666666666</v>
      </c>
      <c r="M47" s="303">
        <v>2805</v>
      </c>
      <c r="N47" s="303">
        <v>2680.3</v>
      </c>
      <c r="O47" s="318">
        <v>673875</v>
      </c>
      <c r="P47" s="319">
        <v>3.5734870317002884E-2</v>
      </c>
    </row>
    <row r="48" spans="1:16" ht="15">
      <c r="A48" s="276">
        <v>38</v>
      </c>
      <c r="B48" s="386" t="s">
        <v>50</v>
      </c>
      <c r="C48" s="554" t="s">
        <v>85</v>
      </c>
      <c r="D48" s="555">
        <v>44224</v>
      </c>
      <c r="E48" s="315">
        <v>1607.75</v>
      </c>
      <c r="F48" s="315">
        <v>1610.1499999999999</v>
      </c>
      <c r="G48" s="316">
        <v>1586.7999999999997</v>
      </c>
      <c r="H48" s="316">
        <v>1565.85</v>
      </c>
      <c r="I48" s="316">
        <v>1542.4999999999998</v>
      </c>
      <c r="J48" s="316">
        <v>1631.0999999999997</v>
      </c>
      <c r="K48" s="316">
        <v>1654.4499999999996</v>
      </c>
      <c r="L48" s="316">
        <v>1675.3999999999996</v>
      </c>
      <c r="M48" s="303">
        <v>1633.5</v>
      </c>
      <c r="N48" s="303">
        <v>1589.2</v>
      </c>
      <c r="O48" s="318">
        <v>2517900</v>
      </c>
      <c r="P48" s="319">
        <v>2.8008002286367534E-2</v>
      </c>
    </row>
    <row r="49" spans="1:16" ht="15">
      <c r="A49" s="276">
        <v>39</v>
      </c>
      <c r="B49" s="386" t="s">
        <v>39</v>
      </c>
      <c r="C49" s="554" t="s">
        <v>86</v>
      </c>
      <c r="D49" s="555">
        <v>44224</v>
      </c>
      <c r="E49" s="315">
        <v>441.1</v>
      </c>
      <c r="F49" s="315">
        <v>442.05</v>
      </c>
      <c r="G49" s="316">
        <v>432.25</v>
      </c>
      <c r="H49" s="316">
        <v>423.4</v>
      </c>
      <c r="I49" s="316">
        <v>413.59999999999997</v>
      </c>
      <c r="J49" s="316">
        <v>450.90000000000003</v>
      </c>
      <c r="K49" s="316">
        <v>460.7000000000001</v>
      </c>
      <c r="L49" s="316">
        <v>469.55000000000007</v>
      </c>
      <c r="M49" s="303">
        <v>451.85</v>
      </c>
      <c r="N49" s="303">
        <v>433.2</v>
      </c>
      <c r="O49" s="318">
        <v>10217331</v>
      </c>
      <c r="P49" s="319">
        <v>-3.8393645189761696E-2</v>
      </c>
    </row>
    <row r="50" spans="1:16" ht="15">
      <c r="A50" s="276">
        <v>40</v>
      </c>
      <c r="B50" s="386" t="s">
        <v>64</v>
      </c>
      <c r="C50" s="554" t="s">
        <v>87</v>
      </c>
      <c r="D50" s="555">
        <v>44224</v>
      </c>
      <c r="E50" s="315">
        <v>614.45000000000005</v>
      </c>
      <c r="F50" s="315">
        <v>616.55000000000007</v>
      </c>
      <c r="G50" s="316">
        <v>604.10000000000014</v>
      </c>
      <c r="H50" s="316">
        <v>593.75000000000011</v>
      </c>
      <c r="I50" s="316">
        <v>581.30000000000018</v>
      </c>
      <c r="J50" s="316">
        <v>626.90000000000009</v>
      </c>
      <c r="K50" s="316">
        <v>639.35000000000014</v>
      </c>
      <c r="L50" s="316">
        <v>649.70000000000005</v>
      </c>
      <c r="M50" s="303">
        <v>629</v>
      </c>
      <c r="N50" s="303">
        <v>606.20000000000005</v>
      </c>
      <c r="O50" s="318">
        <v>2616000</v>
      </c>
      <c r="P50" s="319">
        <v>-8.1892629663330302E-3</v>
      </c>
    </row>
    <row r="51" spans="1:16" ht="15">
      <c r="A51" s="276">
        <v>41</v>
      </c>
      <c r="B51" s="386" t="s">
        <v>50</v>
      </c>
      <c r="C51" s="554" t="s">
        <v>88</v>
      </c>
      <c r="D51" s="555">
        <v>44224</v>
      </c>
      <c r="E51" s="315">
        <v>538.54999999999995</v>
      </c>
      <c r="F51" s="315">
        <v>540.13333333333333</v>
      </c>
      <c r="G51" s="316">
        <v>533.41666666666663</v>
      </c>
      <c r="H51" s="316">
        <v>528.2833333333333</v>
      </c>
      <c r="I51" s="316">
        <v>521.56666666666661</v>
      </c>
      <c r="J51" s="316">
        <v>545.26666666666665</v>
      </c>
      <c r="K51" s="316">
        <v>551.98333333333335</v>
      </c>
      <c r="L51" s="316">
        <v>557.11666666666667</v>
      </c>
      <c r="M51" s="303">
        <v>546.85</v>
      </c>
      <c r="N51" s="303">
        <v>535</v>
      </c>
      <c r="O51" s="318">
        <v>14887500</v>
      </c>
      <c r="P51" s="319">
        <v>3.2853171594642407E-3</v>
      </c>
    </row>
    <row r="52" spans="1:16" ht="15">
      <c r="A52" s="276">
        <v>42</v>
      </c>
      <c r="B52" s="386" t="s">
        <v>52</v>
      </c>
      <c r="C52" s="554" t="s">
        <v>91</v>
      </c>
      <c r="D52" s="555">
        <v>44224</v>
      </c>
      <c r="E52" s="315">
        <v>3739.4</v>
      </c>
      <c r="F52" s="315">
        <v>3744.8166666666671</v>
      </c>
      <c r="G52" s="316">
        <v>3687.983333333334</v>
      </c>
      <c r="H52" s="316">
        <v>3636.5666666666671</v>
      </c>
      <c r="I52" s="316">
        <v>3579.733333333334</v>
      </c>
      <c r="J52" s="316">
        <v>3796.233333333334</v>
      </c>
      <c r="K52" s="316">
        <v>3853.0666666666671</v>
      </c>
      <c r="L52" s="316">
        <v>3904.483333333334</v>
      </c>
      <c r="M52" s="303">
        <v>3801.65</v>
      </c>
      <c r="N52" s="303">
        <v>3693.4</v>
      </c>
      <c r="O52" s="318">
        <v>2808000</v>
      </c>
      <c r="P52" s="319">
        <v>5.6274450797472161E-2</v>
      </c>
    </row>
    <row r="53" spans="1:16" ht="15">
      <c r="A53" s="276">
        <v>43</v>
      </c>
      <c r="B53" s="386" t="s">
        <v>92</v>
      </c>
      <c r="C53" s="554" t="s">
        <v>93</v>
      </c>
      <c r="D53" s="555">
        <v>44224</v>
      </c>
      <c r="E53" s="315">
        <v>281.7</v>
      </c>
      <c r="F53" s="315">
        <v>281.16666666666669</v>
      </c>
      <c r="G53" s="316">
        <v>269.03333333333336</v>
      </c>
      <c r="H53" s="316">
        <v>256.36666666666667</v>
      </c>
      <c r="I53" s="316">
        <v>244.23333333333335</v>
      </c>
      <c r="J53" s="316">
        <v>293.83333333333337</v>
      </c>
      <c r="K53" s="316">
        <v>305.9666666666667</v>
      </c>
      <c r="L53" s="316">
        <v>318.63333333333338</v>
      </c>
      <c r="M53" s="303">
        <v>293.3</v>
      </c>
      <c r="N53" s="303">
        <v>268.5</v>
      </c>
      <c r="O53" s="318">
        <v>25037100</v>
      </c>
      <c r="P53" s="319">
        <v>-1.7864077669902913E-2</v>
      </c>
    </row>
    <row r="54" spans="1:16" ht="15">
      <c r="A54" s="276">
        <v>44</v>
      </c>
      <c r="B54" s="386" t="s">
        <v>52</v>
      </c>
      <c r="C54" s="554" t="s">
        <v>94</v>
      </c>
      <c r="D54" s="555">
        <v>44224</v>
      </c>
      <c r="E54" s="315">
        <v>5306.35</v>
      </c>
      <c r="F54" s="315">
        <v>5316.7833333333338</v>
      </c>
      <c r="G54" s="316">
        <v>5239.5666666666675</v>
      </c>
      <c r="H54" s="316">
        <v>5172.7833333333338</v>
      </c>
      <c r="I54" s="316">
        <v>5095.5666666666675</v>
      </c>
      <c r="J54" s="316">
        <v>5383.5666666666675</v>
      </c>
      <c r="K54" s="316">
        <v>5460.7833333333328</v>
      </c>
      <c r="L54" s="316">
        <v>5527.5666666666675</v>
      </c>
      <c r="M54" s="303">
        <v>5394</v>
      </c>
      <c r="N54" s="303">
        <v>5250</v>
      </c>
      <c r="O54" s="318">
        <v>2835625</v>
      </c>
      <c r="P54" s="319">
        <v>4.6501328609388839E-3</v>
      </c>
    </row>
    <row r="55" spans="1:16" ht="15">
      <c r="A55" s="276">
        <v>45</v>
      </c>
      <c r="B55" s="386" t="s">
        <v>44</v>
      </c>
      <c r="C55" s="554" t="s">
        <v>95</v>
      </c>
      <c r="D55" s="555">
        <v>44224</v>
      </c>
      <c r="E55" s="315">
        <v>2881.3</v>
      </c>
      <c r="F55" s="315">
        <v>2879.5833333333335</v>
      </c>
      <c r="G55" s="316">
        <v>2845.2166666666672</v>
      </c>
      <c r="H55" s="316">
        <v>2809.1333333333337</v>
      </c>
      <c r="I55" s="316">
        <v>2774.7666666666673</v>
      </c>
      <c r="J55" s="316">
        <v>2915.666666666667</v>
      </c>
      <c r="K55" s="316">
        <v>2950.0333333333328</v>
      </c>
      <c r="L55" s="316">
        <v>2986.1166666666668</v>
      </c>
      <c r="M55" s="303">
        <v>2913.95</v>
      </c>
      <c r="N55" s="303">
        <v>2843.5</v>
      </c>
      <c r="O55" s="318">
        <v>2346050</v>
      </c>
      <c r="P55" s="319">
        <v>-2.9394729220967274E-2</v>
      </c>
    </row>
    <row r="56" spans="1:16" ht="15">
      <c r="A56" s="276">
        <v>46</v>
      </c>
      <c r="B56" s="386" t="s">
        <v>44</v>
      </c>
      <c r="C56" s="554" t="s">
        <v>97</v>
      </c>
      <c r="D56" s="555">
        <v>44224</v>
      </c>
      <c r="E56" s="315">
        <v>1371.1</v>
      </c>
      <c r="F56" s="315">
        <v>1371.8500000000001</v>
      </c>
      <c r="G56" s="316">
        <v>1352.3000000000002</v>
      </c>
      <c r="H56" s="316">
        <v>1333.5</v>
      </c>
      <c r="I56" s="316">
        <v>1313.95</v>
      </c>
      <c r="J56" s="316">
        <v>1390.6500000000003</v>
      </c>
      <c r="K56" s="316">
        <v>1410.2</v>
      </c>
      <c r="L56" s="316">
        <v>1429.0000000000005</v>
      </c>
      <c r="M56" s="303">
        <v>1391.4</v>
      </c>
      <c r="N56" s="303">
        <v>1353.05</v>
      </c>
      <c r="O56" s="318">
        <v>3326400</v>
      </c>
      <c r="P56" s="319">
        <v>-5.1294117647058823E-2</v>
      </c>
    </row>
    <row r="57" spans="1:16" ht="15">
      <c r="A57" s="276">
        <v>47</v>
      </c>
      <c r="B57" s="386" t="s">
        <v>44</v>
      </c>
      <c r="C57" s="554" t="s">
        <v>98</v>
      </c>
      <c r="D57" s="555">
        <v>44224</v>
      </c>
      <c r="E57" s="315">
        <v>201.6</v>
      </c>
      <c r="F57" s="315">
        <v>202.91666666666666</v>
      </c>
      <c r="G57" s="316">
        <v>196.58333333333331</v>
      </c>
      <c r="H57" s="316">
        <v>191.56666666666666</v>
      </c>
      <c r="I57" s="316">
        <v>185.23333333333332</v>
      </c>
      <c r="J57" s="316">
        <v>207.93333333333331</v>
      </c>
      <c r="K57" s="316">
        <v>214.26666666666662</v>
      </c>
      <c r="L57" s="316">
        <v>219.2833333333333</v>
      </c>
      <c r="M57" s="303">
        <v>209.25</v>
      </c>
      <c r="N57" s="303">
        <v>197.9</v>
      </c>
      <c r="O57" s="318">
        <v>14382000</v>
      </c>
      <c r="P57" s="319">
        <v>2.9373872713218244E-2</v>
      </c>
    </row>
    <row r="58" spans="1:16" ht="15">
      <c r="A58" s="276">
        <v>48</v>
      </c>
      <c r="B58" s="386" t="s">
        <v>54</v>
      </c>
      <c r="C58" s="554" t="s">
        <v>99</v>
      </c>
      <c r="D58" s="555">
        <v>44224</v>
      </c>
      <c r="E58" s="315">
        <v>75.05</v>
      </c>
      <c r="F58" s="315">
        <v>75.899999999999991</v>
      </c>
      <c r="G58" s="316">
        <v>73.59999999999998</v>
      </c>
      <c r="H58" s="316">
        <v>72.149999999999991</v>
      </c>
      <c r="I58" s="316">
        <v>69.84999999999998</v>
      </c>
      <c r="J58" s="316">
        <v>77.34999999999998</v>
      </c>
      <c r="K58" s="316">
        <v>79.649999999999991</v>
      </c>
      <c r="L58" s="316">
        <v>81.09999999999998</v>
      </c>
      <c r="M58" s="303">
        <v>78.2</v>
      </c>
      <c r="N58" s="303">
        <v>74.45</v>
      </c>
      <c r="O58" s="318">
        <v>96350000</v>
      </c>
      <c r="P58" s="319">
        <v>-1.3918739125985059E-2</v>
      </c>
    </row>
    <row r="59" spans="1:16" ht="15">
      <c r="A59" s="276">
        <v>49</v>
      </c>
      <c r="B59" s="386" t="s">
        <v>73</v>
      </c>
      <c r="C59" s="554" t="s">
        <v>100</v>
      </c>
      <c r="D59" s="555">
        <v>44224</v>
      </c>
      <c r="E59" s="315">
        <v>139</v>
      </c>
      <c r="F59" s="315">
        <v>139.1</v>
      </c>
      <c r="G59" s="316">
        <v>136.85</v>
      </c>
      <c r="H59" s="316">
        <v>134.69999999999999</v>
      </c>
      <c r="I59" s="316">
        <v>132.44999999999999</v>
      </c>
      <c r="J59" s="316">
        <v>141.25</v>
      </c>
      <c r="K59" s="316">
        <v>143.5</v>
      </c>
      <c r="L59" s="316">
        <v>145.65</v>
      </c>
      <c r="M59" s="303">
        <v>141.35</v>
      </c>
      <c r="N59" s="303">
        <v>136.94999999999999</v>
      </c>
      <c r="O59" s="318">
        <v>37569900</v>
      </c>
      <c r="P59" s="319">
        <v>-1.0125361620057859E-2</v>
      </c>
    </row>
    <row r="60" spans="1:16" ht="15">
      <c r="A60" s="276">
        <v>50</v>
      </c>
      <c r="B60" s="386" t="s">
        <v>52</v>
      </c>
      <c r="C60" s="554" t="s">
        <v>101</v>
      </c>
      <c r="D60" s="555">
        <v>44224</v>
      </c>
      <c r="E60" s="315">
        <v>516.15</v>
      </c>
      <c r="F60" s="315">
        <v>515.35</v>
      </c>
      <c r="G60" s="316">
        <v>506.30000000000007</v>
      </c>
      <c r="H60" s="316">
        <v>496.45000000000005</v>
      </c>
      <c r="I60" s="316">
        <v>487.40000000000009</v>
      </c>
      <c r="J60" s="316">
        <v>525.20000000000005</v>
      </c>
      <c r="K60" s="316">
        <v>534.25</v>
      </c>
      <c r="L60" s="316">
        <v>544.1</v>
      </c>
      <c r="M60" s="303">
        <v>524.4</v>
      </c>
      <c r="N60" s="303">
        <v>505.5</v>
      </c>
      <c r="O60" s="318">
        <v>5200300</v>
      </c>
      <c r="P60" s="319">
        <v>-5.4981306355839019E-3</v>
      </c>
    </row>
    <row r="61" spans="1:16" ht="15">
      <c r="A61" s="276">
        <v>51</v>
      </c>
      <c r="B61" s="386" t="s">
        <v>102</v>
      </c>
      <c r="C61" s="554" t="s">
        <v>103</v>
      </c>
      <c r="D61" s="555">
        <v>44224</v>
      </c>
      <c r="E61" s="315">
        <v>27.25</v>
      </c>
      <c r="F61" s="315">
        <v>27.150000000000002</v>
      </c>
      <c r="G61" s="316">
        <v>26.700000000000003</v>
      </c>
      <c r="H61" s="316">
        <v>26.150000000000002</v>
      </c>
      <c r="I61" s="316">
        <v>25.700000000000003</v>
      </c>
      <c r="J61" s="316">
        <v>27.700000000000003</v>
      </c>
      <c r="K61" s="316">
        <v>28.15</v>
      </c>
      <c r="L61" s="316">
        <v>28.700000000000003</v>
      </c>
      <c r="M61" s="303">
        <v>27.6</v>
      </c>
      <c r="N61" s="303">
        <v>26.6</v>
      </c>
      <c r="O61" s="318">
        <v>146880000</v>
      </c>
      <c r="P61" s="319">
        <v>-2.5974025974025974E-3</v>
      </c>
    </row>
    <row r="62" spans="1:16" ht="15">
      <c r="A62" s="276">
        <v>52</v>
      </c>
      <c r="B62" s="386" t="s">
        <v>50</v>
      </c>
      <c r="C62" s="554" t="s">
        <v>104</v>
      </c>
      <c r="D62" s="555">
        <v>44224</v>
      </c>
      <c r="E62" s="315">
        <v>772.2</v>
      </c>
      <c r="F62" s="315">
        <v>769.18333333333339</v>
      </c>
      <c r="G62" s="316">
        <v>762.66666666666674</v>
      </c>
      <c r="H62" s="316">
        <v>753.13333333333333</v>
      </c>
      <c r="I62" s="316">
        <v>746.61666666666667</v>
      </c>
      <c r="J62" s="316">
        <v>778.71666666666681</v>
      </c>
      <c r="K62" s="316">
        <v>785.23333333333346</v>
      </c>
      <c r="L62" s="316">
        <v>794.76666666666688</v>
      </c>
      <c r="M62" s="303">
        <v>775.7</v>
      </c>
      <c r="N62" s="303">
        <v>759.65</v>
      </c>
      <c r="O62" s="318">
        <v>4497000</v>
      </c>
      <c r="P62" s="319">
        <v>-7.3929159802306424E-2</v>
      </c>
    </row>
    <row r="63" spans="1:16" ht="15">
      <c r="A63" s="276">
        <v>53</v>
      </c>
      <c r="B63" s="406" t="s">
        <v>39</v>
      </c>
      <c r="C63" s="554" t="s">
        <v>248</v>
      </c>
      <c r="D63" s="555">
        <v>44224</v>
      </c>
      <c r="E63" s="315">
        <v>1435.85</v>
      </c>
      <c r="F63" s="315">
        <v>1449.6666666666667</v>
      </c>
      <c r="G63" s="316">
        <v>1412.3333333333335</v>
      </c>
      <c r="H63" s="316">
        <v>1388.8166666666668</v>
      </c>
      <c r="I63" s="316">
        <v>1351.4833333333336</v>
      </c>
      <c r="J63" s="316">
        <v>1473.1833333333334</v>
      </c>
      <c r="K63" s="316">
        <v>1510.5166666666669</v>
      </c>
      <c r="L63" s="316">
        <v>1534.0333333333333</v>
      </c>
      <c r="M63" s="303">
        <v>1487</v>
      </c>
      <c r="N63" s="303">
        <v>1426.15</v>
      </c>
      <c r="O63" s="318">
        <v>1818050</v>
      </c>
      <c r="P63" s="319">
        <v>0.12964458804523424</v>
      </c>
    </row>
    <row r="64" spans="1:16" ht="15">
      <c r="A64" s="276">
        <v>54</v>
      </c>
      <c r="B64" s="386" t="s">
        <v>37</v>
      </c>
      <c r="C64" s="554" t="s">
        <v>105</v>
      </c>
      <c r="D64" s="555">
        <v>44224</v>
      </c>
      <c r="E64" s="315">
        <v>1036.3</v>
      </c>
      <c r="F64" s="315">
        <v>1030.25</v>
      </c>
      <c r="G64" s="316">
        <v>1016.25</v>
      </c>
      <c r="H64" s="316">
        <v>996.2</v>
      </c>
      <c r="I64" s="316">
        <v>982.2</v>
      </c>
      <c r="J64" s="316">
        <v>1050.3</v>
      </c>
      <c r="K64" s="316">
        <v>1064.3</v>
      </c>
      <c r="L64" s="316">
        <v>1084.3499999999999</v>
      </c>
      <c r="M64" s="303">
        <v>1044.25</v>
      </c>
      <c r="N64" s="303">
        <v>1010.2</v>
      </c>
      <c r="O64" s="318">
        <v>17633900</v>
      </c>
      <c r="P64" s="319">
        <v>9.902067464635473E-3</v>
      </c>
    </row>
    <row r="65" spans="1:16" ht="15">
      <c r="A65" s="276">
        <v>55</v>
      </c>
      <c r="B65" s="386" t="s">
        <v>39</v>
      </c>
      <c r="C65" s="554" t="s">
        <v>106</v>
      </c>
      <c r="D65" s="555">
        <v>44224</v>
      </c>
      <c r="E65" s="315">
        <v>1013.9</v>
      </c>
      <c r="F65" s="315">
        <v>1018.6166666666668</v>
      </c>
      <c r="G65" s="316">
        <v>1000.2333333333336</v>
      </c>
      <c r="H65" s="316">
        <v>986.56666666666683</v>
      </c>
      <c r="I65" s="316">
        <v>968.18333333333362</v>
      </c>
      <c r="J65" s="316">
        <v>1032.2833333333335</v>
      </c>
      <c r="K65" s="316">
        <v>1050.6666666666667</v>
      </c>
      <c r="L65" s="316">
        <v>1064.3333333333335</v>
      </c>
      <c r="M65" s="303">
        <v>1037</v>
      </c>
      <c r="N65" s="303">
        <v>1004.95</v>
      </c>
      <c r="O65" s="318">
        <v>3320000</v>
      </c>
      <c r="P65" s="319">
        <v>2.4059222702035782E-2</v>
      </c>
    </row>
    <row r="66" spans="1:16" ht="15">
      <c r="A66" s="276">
        <v>56</v>
      </c>
      <c r="B66" s="386" t="s">
        <v>107</v>
      </c>
      <c r="C66" s="554" t="s">
        <v>108</v>
      </c>
      <c r="D66" s="555">
        <v>44224</v>
      </c>
      <c r="E66" s="315">
        <v>1059.25</v>
      </c>
      <c r="F66" s="315">
        <v>1056.2333333333333</v>
      </c>
      <c r="G66" s="316">
        <v>1044.4666666666667</v>
      </c>
      <c r="H66" s="316">
        <v>1029.6833333333334</v>
      </c>
      <c r="I66" s="316">
        <v>1017.9166666666667</v>
      </c>
      <c r="J66" s="316">
        <v>1071.0166666666667</v>
      </c>
      <c r="K66" s="316">
        <v>1082.7833333333335</v>
      </c>
      <c r="L66" s="316">
        <v>1097.5666666666666</v>
      </c>
      <c r="M66" s="303">
        <v>1068</v>
      </c>
      <c r="N66" s="303">
        <v>1041.45</v>
      </c>
      <c r="O66" s="318">
        <v>20483400</v>
      </c>
      <c r="P66" s="319">
        <v>4.8291180053019987E-2</v>
      </c>
    </row>
    <row r="67" spans="1:16" ht="15">
      <c r="A67" s="276">
        <v>57</v>
      </c>
      <c r="B67" s="386" t="s">
        <v>57</v>
      </c>
      <c r="C67" s="554" t="s">
        <v>109</v>
      </c>
      <c r="D67" s="555">
        <v>44224</v>
      </c>
      <c r="E67" s="450">
        <v>2683.4</v>
      </c>
      <c r="F67" s="450">
        <v>2710.7833333333333</v>
      </c>
      <c r="G67" s="451">
        <v>2636.4666666666667</v>
      </c>
      <c r="H67" s="451">
        <v>2589.5333333333333</v>
      </c>
      <c r="I67" s="451">
        <v>2515.2166666666667</v>
      </c>
      <c r="J67" s="451">
        <v>2757.7166666666667</v>
      </c>
      <c r="K67" s="451">
        <v>2832.0333333333333</v>
      </c>
      <c r="L67" s="451">
        <v>2878.9666666666667</v>
      </c>
      <c r="M67" s="452">
        <v>2785.1</v>
      </c>
      <c r="N67" s="452">
        <v>2663.85</v>
      </c>
      <c r="O67" s="453">
        <v>19386300</v>
      </c>
      <c r="P67" s="454">
        <v>-6.0601399676997614E-3</v>
      </c>
    </row>
    <row r="68" spans="1:16" ht="15">
      <c r="A68" s="276">
        <v>58</v>
      </c>
      <c r="B68" s="406" t="s">
        <v>57</v>
      </c>
      <c r="C68" s="554" t="s">
        <v>252</v>
      </c>
      <c r="D68" s="555">
        <v>44224</v>
      </c>
      <c r="E68" s="315">
        <v>3247.05</v>
      </c>
      <c r="F68" s="315">
        <v>3225.6</v>
      </c>
      <c r="G68" s="316">
        <v>3191.3999999999996</v>
      </c>
      <c r="H68" s="316">
        <v>3135.7499999999995</v>
      </c>
      <c r="I68" s="316">
        <v>3101.5499999999993</v>
      </c>
      <c r="J68" s="316">
        <v>3281.25</v>
      </c>
      <c r="K68" s="316">
        <v>3315.45</v>
      </c>
      <c r="L68" s="316">
        <v>3371.1000000000004</v>
      </c>
      <c r="M68" s="303">
        <v>3259.8</v>
      </c>
      <c r="N68" s="303">
        <v>3169.95</v>
      </c>
      <c r="O68" s="318">
        <v>277800</v>
      </c>
      <c r="P68" s="319">
        <v>0.17215189873417722</v>
      </c>
    </row>
    <row r="69" spans="1:16" ht="15">
      <c r="A69" s="276">
        <v>59</v>
      </c>
      <c r="B69" s="386" t="s">
        <v>54</v>
      </c>
      <c r="C69" s="554" t="s">
        <v>110</v>
      </c>
      <c r="D69" s="555">
        <v>44224</v>
      </c>
      <c r="E69" s="315">
        <v>1474.95</v>
      </c>
      <c r="F69" s="315">
        <v>1479.25</v>
      </c>
      <c r="G69" s="316">
        <v>1461.35</v>
      </c>
      <c r="H69" s="316">
        <v>1447.75</v>
      </c>
      <c r="I69" s="316">
        <v>1429.85</v>
      </c>
      <c r="J69" s="316">
        <v>1492.85</v>
      </c>
      <c r="K69" s="316">
        <v>1510.75</v>
      </c>
      <c r="L69" s="316">
        <v>1524.35</v>
      </c>
      <c r="M69" s="303">
        <v>1497.15</v>
      </c>
      <c r="N69" s="303">
        <v>1465.65</v>
      </c>
      <c r="O69" s="318">
        <v>31988000</v>
      </c>
      <c r="P69" s="319">
        <v>-5.4677849294584226E-2</v>
      </c>
    </row>
    <row r="70" spans="1:16" ht="15">
      <c r="A70" s="276">
        <v>60</v>
      </c>
      <c r="B70" s="386" t="s">
        <v>57</v>
      </c>
      <c r="C70" s="554" t="s">
        <v>253</v>
      </c>
      <c r="D70" s="555">
        <v>44224</v>
      </c>
      <c r="E70" s="315">
        <v>716.65</v>
      </c>
      <c r="F70" s="315">
        <v>717.43333333333339</v>
      </c>
      <c r="G70" s="316">
        <v>708.96666666666681</v>
      </c>
      <c r="H70" s="316">
        <v>701.28333333333342</v>
      </c>
      <c r="I70" s="316">
        <v>692.81666666666683</v>
      </c>
      <c r="J70" s="316">
        <v>725.11666666666679</v>
      </c>
      <c r="K70" s="316">
        <v>733.58333333333348</v>
      </c>
      <c r="L70" s="316">
        <v>741.26666666666677</v>
      </c>
      <c r="M70" s="303">
        <v>725.9</v>
      </c>
      <c r="N70" s="303">
        <v>709.75</v>
      </c>
      <c r="O70" s="318">
        <v>7951900</v>
      </c>
      <c r="P70" s="319">
        <v>3.7308078633950352E-2</v>
      </c>
    </row>
    <row r="71" spans="1:16" ht="15">
      <c r="A71" s="276">
        <v>61</v>
      </c>
      <c r="B71" s="386" t="s">
        <v>44</v>
      </c>
      <c r="C71" s="554" t="s">
        <v>111</v>
      </c>
      <c r="D71" s="555">
        <v>44224</v>
      </c>
      <c r="E71" s="315">
        <v>3264.7</v>
      </c>
      <c r="F71" s="315">
        <v>3269.7999999999997</v>
      </c>
      <c r="G71" s="316">
        <v>3217.7499999999995</v>
      </c>
      <c r="H71" s="316">
        <v>3170.7999999999997</v>
      </c>
      <c r="I71" s="316">
        <v>3118.7499999999995</v>
      </c>
      <c r="J71" s="316">
        <v>3316.7499999999995</v>
      </c>
      <c r="K71" s="316">
        <v>3368.7999999999997</v>
      </c>
      <c r="L71" s="316">
        <v>3415.7499999999995</v>
      </c>
      <c r="M71" s="303">
        <v>3321.85</v>
      </c>
      <c r="N71" s="303">
        <v>3222.85</v>
      </c>
      <c r="O71" s="318">
        <v>3978600</v>
      </c>
      <c r="P71" s="319">
        <v>-1.1920727164357025E-2</v>
      </c>
    </row>
    <row r="72" spans="1:16" ht="15">
      <c r="A72" s="276">
        <v>62</v>
      </c>
      <c r="B72" s="386" t="s">
        <v>113</v>
      </c>
      <c r="C72" s="554" t="s">
        <v>114</v>
      </c>
      <c r="D72" s="555">
        <v>44224</v>
      </c>
      <c r="E72" s="315">
        <v>263.89999999999998</v>
      </c>
      <c r="F72" s="315">
        <v>264.18333333333334</v>
      </c>
      <c r="G72" s="316">
        <v>259.36666666666667</v>
      </c>
      <c r="H72" s="316">
        <v>254.83333333333331</v>
      </c>
      <c r="I72" s="316">
        <v>250.01666666666665</v>
      </c>
      <c r="J72" s="316">
        <v>268.7166666666667</v>
      </c>
      <c r="K72" s="316">
        <v>273.53333333333342</v>
      </c>
      <c r="L72" s="316">
        <v>278.06666666666672</v>
      </c>
      <c r="M72" s="303">
        <v>269</v>
      </c>
      <c r="N72" s="303">
        <v>259.64999999999998</v>
      </c>
      <c r="O72" s="318">
        <v>23172700</v>
      </c>
      <c r="P72" s="319">
        <v>1.2208865514650639E-2</v>
      </c>
    </row>
    <row r="73" spans="1:16" ht="15">
      <c r="A73" s="276">
        <v>63</v>
      </c>
      <c r="B73" s="386" t="s">
        <v>73</v>
      </c>
      <c r="C73" s="554" t="s">
        <v>115</v>
      </c>
      <c r="D73" s="555">
        <v>44224</v>
      </c>
      <c r="E73" s="315">
        <v>228.05</v>
      </c>
      <c r="F73" s="315">
        <v>229.08333333333334</v>
      </c>
      <c r="G73" s="316">
        <v>224.16666666666669</v>
      </c>
      <c r="H73" s="316">
        <v>220.28333333333333</v>
      </c>
      <c r="I73" s="316">
        <v>215.36666666666667</v>
      </c>
      <c r="J73" s="316">
        <v>232.9666666666667</v>
      </c>
      <c r="K73" s="316">
        <v>237.88333333333338</v>
      </c>
      <c r="L73" s="316">
        <v>241.76666666666671</v>
      </c>
      <c r="M73" s="303">
        <v>234</v>
      </c>
      <c r="N73" s="303">
        <v>225.2</v>
      </c>
      <c r="O73" s="318">
        <v>25528500</v>
      </c>
      <c r="P73" s="319">
        <v>2.4488026871817097E-2</v>
      </c>
    </row>
    <row r="74" spans="1:16" ht="15">
      <c r="A74" s="276">
        <v>64</v>
      </c>
      <c r="B74" s="386" t="s">
        <v>50</v>
      </c>
      <c r="C74" s="554" t="s">
        <v>116</v>
      </c>
      <c r="D74" s="555">
        <v>44224</v>
      </c>
      <c r="E74" s="315">
        <v>2384.5</v>
      </c>
      <c r="F74" s="315">
        <v>2387.7666666666669</v>
      </c>
      <c r="G74" s="316">
        <v>2371.6833333333338</v>
      </c>
      <c r="H74" s="316">
        <v>2358.8666666666668</v>
      </c>
      <c r="I74" s="316">
        <v>2342.7833333333338</v>
      </c>
      <c r="J74" s="316">
        <v>2400.5833333333339</v>
      </c>
      <c r="K74" s="316">
        <v>2416.666666666667</v>
      </c>
      <c r="L74" s="316">
        <v>2429.483333333334</v>
      </c>
      <c r="M74" s="303">
        <v>2403.85</v>
      </c>
      <c r="N74" s="303">
        <v>2374.9499999999998</v>
      </c>
      <c r="O74" s="318">
        <v>6224400</v>
      </c>
      <c r="P74" s="319">
        <v>-1.2376237623762377E-2</v>
      </c>
    </row>
    <row r="75" spans="1:16" ht="15">
      <c r="A75" s="276">
        <v>65</v>
      </c>
      <c r="B75" s="386" t="s">
        <v>57</v>
      </c>
      <c r="C75" s="554" t="s">
        <v>117</v>
      </c>
      <c r="D75" s="555">
        <v>44224</v>
      </c>
      <c r="E75" s="315">
        <v>234.9</v>
      </c>
      <c r="F75" s="315">
        <v>234</v>
      </c>
      <c r="G75" s="316">
        <v>223.8</v>
      </c>
      <c r="H75" s="316">
        <v>212.70000000000002</v>
      </c>
      <c r="I75" s="316">
        <v>202.50000000000003</v>
      </c>
      <c r="J75" s="316">
        <v>245.1</v>
      </c>
      <c r="K75" s="316">
        <v>255.29999999999998</v>
      </c>
      <c r="L75" s="316">
        <v>266.39999999999998</v>
      </c>
      <c r="M75" s="303">
        <v>244.2</v>
      </c>
      <c r="N75" s="303">
        <v>222.9</v>
      </c>
      <c r="O75" s="318">
        <v>31133300</v>
      </c>
      <c r="P75" s="319">
        <v>-3.1066087795465509E-2</v>
      </c>
    </row>
    <row r="76" spans="1:16" ht="15">
      <c r="A76" s="276">
        <v>66</v>
      </c>
      <c r="B76" s="386" t="s">
        <v>54</v>
      </c>
      <c r="C76" t="s">
        <v>118</v>
      </c>
      <c r="D76" s="555">
        <v>44224</v>
      </c>
      <c r="E76" s="450">
        <v>559.25</v>
      </c>
      <c r="F76" s="450">
        <v>558</v>
      </c>
      <c r="G76" s="451">
        <v>552.35</v>
      </c>
      <c r="H76" s="451">
        <v>545.45000000000005</v>
      </c>
      <c r="I76" s="451">
        <v>539.80000000000007</v>
      </c>
      <c r="J76" s="451">
        <v>564.9</v>
      </c>
      <c r="K76" s="451">
        <v>570.55000000000007</v>
      </c>
      <c r="L76" s="451">
        <v>577.44999999999993</v>
      </c>
      <c r="M76" s="452">
        <v>563.65</v>
      </c>
      <c r="N76" s="452">
        <v>551.1</v>
      </c>
      <c r="O76" s="453">
        <v>86222125</v>
      </c>
      <c r="P76" s="454">
        <v>7.6165378496938921E-3</v>
      </c>
    </row>
    <row r="77" spans="1:16" ht="15">
      <c r="A77" s="276">
        <v>67</v>
      </c>
      <c r="B77" s="406" t="s">
        <v>57</v>
      </c>
      <c r="C77" s="554" t="s">
        <v>256</v>
      </c>
      <c r="D77" s="555">
        <v>44224</v>
      </c>
      <c r="E77" s="315">
        <v>1556.8</v>
      </c>
      <c r="F77" s="315">
        <v>1563.2166666666665</v>
      </c>
      <c r="G77" s="316">
        <v>1534.633333333333</v>
      </c>
      <c r="H77" s="316">
        <v>1512.4666666666665</v>
      </c>
      <c r="I77" s="316">
        <v>1483.883333333333</v>
      </c>
      <c r="J77" s="316">
        <v>1585.383333333333</v>
      </c>
      <c r="K77" s="316">
        <v>1613.9666666666665</v>
      </c>
      <c r="L77" s="316">
        <v>1636.133333333333</v>
      </c>
      <c r="M77" s="303">
        <v>1591.8</v>
      </c>
      <c r="N77" s="303">
        <v>1541.05</v>
      </c>
      <c r="O77" s="318">
        <v>697850</v>
      </c>
      <c r="P77" s="319">
        <v>6.1409179056237877E-2</v>
      </c>
    </row>
    <row r="78" spans="1:16" ht="15">
      <c r="A78" s="276">
        <v>68</v>
      </c>
      <c r="B78" s="386" t="s">
        <v>57</v>
      </c>
      <c r="C78" s="554" t="s">
        <v>119</v>
      </c>
      <c r="D78" s="555">
        <v>44224</v>
      </c>
      <c r="E78" s="315">
        <v>511.55</v>
      </c>
      <c r="F78" s="315">
        <v>515.81666666666672</v>
      </c>
      <c r="G78" s="316">
        <v>501.73333333333346</v>
      </c>
      <c r="H78" s="316">
        <v>491.91666666666674</v>
      </c>
      <c r="I78" s="316">
        <v>477.83333333333348</v>
      </c>
      <c r="J78" s="316">
        <v>525.63333333333344</v>
      </c>
      <c r="K78" s="316">
        <v>539.7166666666667</v>
      </c>
      <c r="L78" s="316">
        <v>549.53333333333342</v>
      </c>
      <c r="M78" s="303">
        <v>529.9</v>
      </c>
      <c r="N78" s="303">
        <v>506</v>
      </c>
      <c r="O78" s="318">
        <v>4309500</v>
      </c>
      <c r="P78" s="319">
        <v>4.5487627365356623E-2</v>
      </c>
    </row>
    <row r="79" spans="1:16" ht="15">
      <c r="A79" s="276">
        <v>69</v>
      </c>
      <c r="B79" s="386" t="s">
        <v>68</v>
      </c>
      <c r="C79" s="554" t="s">
        <v>120</v>
      </c>
      <c r="D79" s="555">
        <v>44224</v>
      </c>
      <c r="E79" s="315">
        <v>12.35</v>
      </c>
      <c r="F79" s="315">
        <v>12.383333333333333</v>
      </c>
      <c r="G79" s="316">
        <v>11.916666666666666</v>
      </c>
      <c r="H79" s="316">
        <v>11.483333333333333</v>
      </c>
      <c r="I79" s="316">
        <v>11.016666666666666</v>
      </c>
      <c r="J79" s="316">
        <v>12.816666666666666</v>
      </c>
      <c r="K79" s="316">
        <v>13.283333333333335</v>
      </c>
      <c r="L79" s="316">
        <v>13.716666666666667</v>
      </c>
      <c r="M79" s="303">
        <v>12.85</v>
      </c>
      <c r="N79" s="303">
        <v>11.95</v>
      </c>
      <c r="O79" s="318">
        <v>962990000</v>
      </c>
      <c r="P79" s="319">
        <v>2.7178376763981184E-2</v>
      </c>
    </row>
    <row r="80" spans="1:16" ht="15">
      <c r="A80" s="276">
        <v>70</v>
      </c>
      <c r="B80" s="386" t="s">
        <v>54</v>
      </c>
      <c r="C80" s="554" t="s">
        <v>121</v>
      </c>
      <c r="D80" s="555">
        <v>44224</v>
      </c>
      <c r="E80" s="315">
        <v>45.9</v>
      </c>
      <c r="F80" s="315">
        <v>46.15</v>
      </c>
      <c r="G80" s="316">
        <v>44.75</v>
      </c>
      <c r="H80" s="316">
        <v>43.6</v>
      </c>
      <c r="I80" s="316">
        <v>42.2</v>
      </c>
      <c r="J80" s="316">
        <v>47.3</v>
      </c>
      <c r="K80" s="316">
        <v>48.699999999999989</v>
      </c>
      <c r="L80" s="316">
        <v>49.849999999999994</v>
      </c>
      <c r="M80" s="303">
        <v>47.55</v>
      </c>
      <c r="N80" s="303">
        <v>45</v>
      </c>
      <c r="O80" s="318">
        <v>155724000</v>
      </c>
      <c r="P80" s="319">
        <v>4.0101522842639591E-2</v>
      </c>
    </row>
    <row r="81" spans="1:16" ht="15">
      <c r="A81" s="276">
        <v>71</v>
      </c>
      <c r="B81" s="386" t="s">
        <v>73</v>
      </c>
      <c r="C81" s="554" t="s">
        <v>122</v>
      </c>
      <c r="D81" s="555">
        <v>44224</v>
      </c>
      <c r="E81" s="315">
        <v>567.79999999999995</v>
      </c>
      <c r="F81" s="315">
        <v>566.33333333333337</v>
      </c>
      <c r="G81" s="316">
        <v>561.81666666666672</v>
      </c>
      <c r="H81" s="316">
        <v>555.83333333333337</v>
      </c>
      <c r="I81" s="316">
        <v>551.31666666666672</v>
      </c>
      <c r="J81" s="316">
        <v>572.31666666666672</v>
      </c>
      <c r="K81" s="316">
        <v>576.83333333333337</v>
      </c>
      <c r="L81" s="316">
        <v>582.81666666666672</v>
      </c>
      <c r="M81" s="303">
        <v>570.85</v>
      </c>
      <c r="N81" s="303">
        <v>560.35</v>
      </c>
      <c r="O81" s="318">
        <v>6105000</v>
      </c>
      <c r="P81" s="319">
        <v>-2.3102310231023101E-2</v>
      </c>
    </row>
    <row r="82" spans="1:16" ht="15">
      <c r="A82" s="276">
        <v>72</v>
      </c>
      <c r="B82" s="386" t="s">
        <v>39</v>
      </c>
      <c r="C82" s="554" t="s">
        <v>123</v>
      </c>
      <c r="D82" s="555">
        <v>44224</v>
      </c>
      <c r="E82" s="315">
        <v>1641.85</v>
      </c>
      <c r="F82" s="315">
        <v>1656.5333333333335</v>
      </c>
      <c r="G82" s="316">
        <v>1613.0666666666671</v>
      </c>
      <c r="H82" s="316">
        <v>1584.2833333333335</v>
      </c>
      <c r="I82" s="316">
        <v>1540.8166666666671</v>
      </c>
      <c r="J82" s="316">
        <v>1685.3166666666671</v>
      </c>
      <c r="K82" s="316">
        <v>1728.7833333333338</v>
      </c>
      <c r="L82" s="316">
        <v>1757.5666666666671</v>
      </c>
      <c r="M82" s="303">
        <v>1700</v>
      </c>
      <c r="N82" s="303">
        <v>1627.75</v>
      </c>
      <c r="O82" s="318">
        <v>3217500</v>
      </c>
      <c r="P82" s="319">
        <v>4.008404719573299E-2</v>
      </c>
    </row>
    <row r="83" spans="1:16" ht="15">
      <c r="A83" s="276">
        <v>73</v>
      </c>
      <c r="B83" s="386" t="s">
        <v>54</v>
      </c>
      <c r="C83" s="554" t="s">
        <v>124</v>
      </c>
      <c r="D83" s="555">
        <v>44224</v>
      </c>
      <c r="E83" s="315">
        <v>947.25</v>
      </c>
      <c r="F83" s="315">
        <v>944.43333333333339</v>
      </c>
      <c r="G83" s="316">
        <v>931.36666666666679</v>
      </c>
      <c r="H83" s="316">
        <v>915.48333333333335</v>
      </c>
      <c r="I83" s="316">
        <v>902.41666666666674</v>
      </c>
      <c r="J83" s="316">
        <v>960.31666666666683</v>
      </c>
      <c r="K83" s="316">
        <v>973.38333333333344</v>
      </c>
      <c r="L83" s="316">
        <v>989.26666666666688</v>
      </c>
      <c r="M83" s="303">
        <v>957.5</v>
      </c>
      <c r="N83" s="303">
        <v>928.55</v>
      </c>
      <c r="O83" s="318">
        <v>14849100</v>
      </c>
      <c r="P83" s="319">
        <v>-6.9850039463299138E-2</v>
      </c>
    </row>
    <row r="84" spans="1:16" ht="15">
      <c r="A84" s="276">
        <v>74</v>
      </c>
      <c r="B84" s="386" t="s">
        <v>68</v>
      </c>
      <c r="C84" s="554" t="s">
        <v>3647</v>
      </c>
      <c r="D84" s="555">
        <v>44224</v>
      </c>
      <c r="E84" s="315">
        <v>258.85000000000002</v>
      </c>
      <c r="F84" s="315">
        <v>261.05</v>
      </c>
      <c r="G84" s="316">
        <v>251.60000000000002</v>
      </c>
      <c r="H84" s="316">
        <v>244.35000000000002</v>
      </c>
      <c r="I84" s="316">
        <v>234.90000000000003</v>
      </c>
      <c r="J84" s="316">
        <v>268.3</v>
      </c>
      <c r="K84" s="316">
        <v>277.74999999999994</v>
      </c>
      <c r="L84" s="316">
        <v>285</v>
      </c>
      <c r="M84" s="303">
        <v>270.5</v>
      </c>
      <c r="N84" s="303">
        <v>253.8</v>
      </c>
      <c r="O84" s="318">
        <v>9058000</v>
      </c>
      <c r="P84" s="319">
        <v>-3.9774413772632827E-2</v>
      </c>
    </row>
    <row r="85" spans="1:16" ht="15">
      <c r="A85" s="276">
        <v>75</v>
      </c>
      <c r="B85" s="386" t="s">
        <v>107</v>
      </c>
      <c r="C85" s="554" t="s">
        <v>126</v>
      </c>
      <c r="D85" s="555">
        <v>44224</v>
      </c>
      <c r="E85" s="315">
        <v>1394.7</v>
      </c>
      <c r="F85" s="315">
        <v>1386.05</v>
      </c>
      <c r="G85" s="316">
        <v>1373.1</v>
      </c>
      <c r="H85" s="316">
        <v>1351.5</v>
      </c>
      <c r="I85" s="316">
        <v>1338.55</v>
      </c>
      <c r="J85" s="316">
        <v>1407.6499999999999</v>
      </c>
      <c r="K85" s="316">
        <v>1420.6000000000001</v>
      </c>
      <c r="L85" s="316">
        <v>1442.1999999999998</v>
      </c>
      <c r="M85" s="303">
        <v>1399</v>
      </c>
      <c r="N85" s="303">
        <v>1364.45</v>
      </c>
      <c r="O85" s="318">
        <v>35640000</v>
      </c>
      <c r="P85" s="319">
        <v>1.4604150653343582E-2</v>
      </c>
    </row>
    <row r="86" spans="1:16" ht="15">
      <c r="A86" s="276">
        <v>76</v>
      </c>
      <c r="B86" s="386" t="s">
        <v>73</v>
      </c>
      <c r="C86" s="554" t="s">
        <v>127</v>
      </c>
      <c r="D86" s="555">
        <v>44224</v>
      </c>
      <c r="E86" s="315">
        <v>101.4</v>
      </c>
      <c r="F86" s="315">
        <v>101.08333333333333</v>
      </c>
      <c r="G86" s="316">
        <v>98.966666666666654</v>
      </c>
      <c r="H86" s="316">
        <v>96.533333333333331</v>
      </c>
      <c r="I86" s="316">
        <v>94.416666666666657</v>
      </c>
      <c r="J86" s="316">
        <v>103.51666666666665</v>
      </c>
      <c r="K86" s="316">
        <v>105.63333333333333</v>
      </c>
      <c r="L86" s="316">
        <v>108.06666666666665</v>
      </c>
      <c r="M86" s="303">
        <v>103.2</v>
      </c>
      <c r="N86" s="303">
        <v>98.65</v>
      </c>
      <c r="O86" s="318">
        <v>49218000</v>
      </c>
      <c r="P86" s="319">
        <v>-6.8061538461538465E-2</v>
      </c>
    </row>
    <row r="87" spans="1:16" ht="15">
      <c r="A87" s="276">
        <v>77</v>
      </c>
      <c r="B87" s="386" t="s">
        <v>50</v>
      </c>
      <c r="C87" s="554" t="s">
        <v>128</v>
      </c>
      <c r="D87" s="555">
        <v>44224</v>
      </c>
      <c r="E87" s="315">
        <v>212.35</v>
      </c>
      <c r="F87" s="315">
        <v>210.81666666666663</v>
      </c>
      <c r="G87" s="316">
        <v>207.43333333333328</v>
      </c>
      <c r="H87" s="316">
        <v>202.51666666666665</v>
      </c>
      <c r="I87" s="316">
        <v>199.1333333333333</v>
      </c>
      <c r="J87" s="316">
        <v>215.73333333333326</v>
      </c>
      <c r="K87" s="316">
        <v>219.11666666666665</v>
      </c>
      <c r="L87" s="316">
        <v>224.03333333333325</v>
      </c>
      <c r="M87" s="303">
        <v>214.2</v>
      </c>
      <c r="N87" s="303">
        <v>205.9</v>
      </c>
      <c r="O87" s="318">
        <v>121120000</v>
      </c>
      <c r="P87" s="319">
        <v>8.9909033213454617E-4</v>
      </c>
    </row>
    <row r="88" spans="1:16" ht="15">
      <c r="A88" s="276">
        <v>78</v>
      </c>
      <c r="B88" s="386" t="s">
        <v>113</v>
      </c>
      <c r="C88" s="554" t="s">
        <v>129</v>
      </c>
      <c r="D88" s="555">
        <v>44224</v>
      </c>
      <c r="E88" s="315">
        <v>301.2</v>
      </c>
      <c r="F88" s="315">
        <v>298.76666666666665</v>
      </c>
      <c r="G88" s="316">
        <v>290.93333333333328</v>
      </c>
      <c r="H88" s="316">
        <v>280.66666666666663</v>
      </c>
      <c r="I88" s="316">
        <v>272.83333333333326</v>
      </c>
      <c r="J88" s="316">
        <v>309.0333333333333</v>
      </c>
      <c r="K88" s="316">
        <v>316.86666666666667</v>
      </c>
      <c r="L88" s="316">
        <v>327.13333333333333</v>
      </c>
      <c r="M88" s="303">
        <v>306.60000000000002</v>
      </c>
      <c r="N88" s="303">
        <v>288.5</v>
      </c>
      <c r="O88" s="318">
        <v>23490000</v>
      </c>
      <c r="P88" s="319">
        <v>2.5608194622279128E-3</v>
      </c>
    </row>
    <row r="89" spans="1:16" ht="15">
      <c r="A89" s="276">
        <v>79</v>
      </c>
      <c r="B89" s="386" t="s">
        <v>113</v>
      </c>
      <c r="C89" s="554" t="s">
        <v>130</v>
      </c>
      <c r="D89" s="555">
        <v>44224</v>
      </c>
      <c r="E89" s="315">
        <v>405.05</v>
      </c>
      <c r="F89" s="315">
        <v>403.40000000000003</v>
      </c>
      <c r="G89" s="316">
        <v>397.45000000000005</v>
      </c>
      <c r="H89" s="316">
        <v>389.85</v>
      </c>
      <c r="I89" s="316">
        <v>383.90000000000003</v>
      </c>
      <c r="J89" s="316">
        <v>411.00000000000006</v>
      </c>
      <c r="K89" s="316">
        <v>416.95</v>
      </c>
      <c r="L89" s="316">
        <v>424.55000000000007</v>
      </c>
      <c r="M89" s="303">
        <v>409.35</v>
      </c>
      <c r="N89" s="303">
        <v>395.8</v>
      </c>
      <c r="O89" s="318">
        <v>34622100</v>
      </c>
      <c r="P89" s="319">
        <v>-6.2771233725976445E-3</v>
      </c>
    </row>
    <row r="90" spans="1:16" ht="15">
      <c r="A90" s="276">
        <v>80</v>
      </c>
      <c r="B90" s="386" t="s">
        <v>39</v>
      </c>
      <c r="C90" s="554" t="s">
        <v>131</v>
      </c>
      <c r="D90" s="555">
        <v>44224</v>
      </c>
      <c r="E90" s="315">
        <v>2846.6</v>
      </c>
      <c r="F90" s="315">
        <v>2854</v>
      </c>
      <c r="G90" s="316">
        <v>2789.2</v>
      </c>
      <c r="H90" s="316">
        <v>2731.7999999999997</v>
      </c>
      <c r="I90" s="316">
        <v>2666.9999999999995</v>
      </c>
      <c r="J90" s="316">
        <v>2911.4</v>
      </c>
      <c r="K90" s="316">
        <v>2976.2000000000003</v>
      </c>
      <c r="L90" s="316">
        <v>3033.6000000000004</v>
      </c>
      <c r="M90" s="303">
        <v>2918.8</v>
      </c>
      <c r="N90" s="303">
        <v>2796.6</v>
      </c>
      <c r="O90" s="318">
        <v>1466500</v>
      </c>
      <c r="P90" s="319">
        <v>6.8236096895257596E-4</v>
      </c>
    </row>
    <row r="91" spans="1:16" ht="15">
      <c r="A91" s="276">
        <v>81</v>
      </c>
      <c r="B91" s="386" t="s">
        <v>54</v>
      </c>
      <c r="C91" s="554" t="s">
        <v>133</v>
      </c>
      <c r="D91" s="555">
        <v>44224</v>
      </c>
      <c r="E91" s="315">
        <v>1892.05</v>
      </c>
      <c r="F91" s="315">
        <v>1897.6666666666667</v>
      </c>
      <c r="G91" s="316">
        <v>1879.3833333333334</v>
      </c>
      <c r="H91" s="316">
        <v>1866.7166666666667</v>
      </c>
      <c r="I91" s="316">
        <v>1848.4333333333334</v>
      </c>
      <c r="J91" s="316">
        <v>1910.3333333333335</v>
      </c>
      <c r="K91" s="316">
        <v>1928.6166666666668</v>
      </c>
      <c r="L91" s="316">
        <v>1941.2833333333335</v>
      </c>
      <c r="M91" s="303">
        <v>1915.95</v>
      </c>
      <c r="N91" s="303">
        <v>1885</v>
      </c>
      <c r="O91" s="318">
        <v>17923600</v>
      </c>
      <c r="P91" s="319">
        <v>-9.1984521835268111E-3</v>
      </c>
    </row>
    <row r="92" spans="1:16" ht="15">
      <c r="A92" s="276">
        <v>82</v>
      </c>
      <c r="B92" s="386" t="s">
        <v>57</v>
      </c>
      <c r="C92" s="554" t="s">
        <v>134</v>
      </c>
      <c r="D92" s="555">
        <v>44224</v>
      </c>
      <c r="E92" s="450">
        <v>102.95</v>
      </c>
      <c r="F92" s="450">
        <v>103.23333333333335</v>
      </c>
      <c r="G92" s="451">
        <v>99.816666666666691</v>
      </c>
      <c r="H92" s="451">
        <v>96.683333333333337</v>
      </c>
      <c r="I92" s="451">
        <v>93.26666666666668</v>
      </c>
      <c r="J92" s="451">
        <v>106.3666666666667</v>
      </c>
      <c r="K92" s="451">
        <v>109.78333333333336</v>
      </c>
      <c r="L92" s="451">
        <v>112.91666666666671</v>
      </c>
      <c r="M92" s="452">
        <v>106.65</v>
      </c>
      <c r="N92" s="452">
        <v>100.1</v>
      </c>
      <c r="O92" s="453">
        <v>28635000</v>
      </c>
      <c r="P92" s="454">
        <v>3.0158256195879366E-2</v>
      </c>
    </row>
    <row r="93" spans="1:16" ht="15">
      <c r="A93" s="276">
        <v>83</v>
      </c>
      <c r="B93" s="406" t="s">
        <v>39</v>
      </c>
      <c r="C93" s="554" t="s">
        <v>358</v>
      </c>
      <c r="D93" s="555">
        <v>44224</v>
      </c>
      <c r="E93" s="315">
        <v>2407.35</v>
      </c>
      <c r="F93" s="315">
        <v>2401.0333333333333</v>
      </c>
      <c r="G93" s="316">
        <v>2388.6166666666668</v>
      </c>
      <c r="H93" s="316">
        <v>2369.8833333333337</v>
      </c>
      <c r="I93" s="316">
        <v>2357.4666666666672</v>
      </c>
      <c r="J93" s="316">
        <v>2419.7666666666664</v>
      </c>
      <c r="K93" s="316">
        <v>2432.1833333333334</v>
      </c>
      <c r="L93" s="316">
        <v>2450.9166666666661</v>
      </c>
      <c r="M93" s="303">
        <v>2413.4499999999998</v>
      </c>
      <c r="N93" s="303">
        <v>2382.3000000000002</v>
      </c>
      <c r="O93" s="318">
        <v>189750</v>
      </c>
      <c r="P93" s="319">
        <v>2.8455284552845527E-2</v>
      </c>
    </row>
    <row r="94" spans="1:16" ht="15">
      <c r="A94" s="276">
        <v>84</v>
      </c>
      <c r="B94" s="386" t="s">
        <v>57</v>
      </c>
      <c r="C94" s="554" t="s">
        <v>135</v>
      </c>
      <c r="D94" s="555">
        <v>44224</v>
      </c>
      <c r="E94" s="315">
        <v>439.65</v>
      </c>
      <c r="F94" s="315">
        <v>443.84999999999997</v>
      </c>
      <c r="G94" s="316">
        <v>423.44999999999993</v>
      </c>
      <c r="H94" s="316">
        <v>407.24999999999994</v>
      </c>
      <c r="I94" s="316">
        <v>386.84999999999991</v>
      </c>
      <c r="J94" s="316">
        <v>460.04999999999995</v>
      </c>
      <c r="K94" s="316">
        <v>480.44999999999993</v>
      </c>
      <c r="L94" s="316">
        <v>496.65</v>
      </c>
      <c r="M94" s="303">
        <v>464.25</v>
      </c>
      <c r="N94" s="303">
        <v>427.65</v>
      </c>
      <c r="O94" s="318">
        <v>7778000</v>
      </c>
      <c r="P94" s="319">
        <v>0.14214390602055801</v>
      </c>
    </row>
    <row r="95" spans="1:16" ht="15">
      <c r="A95" s="276">
        <v>85</v>
      </c>
      <c r="B95" s="386" t="s">
        <v>64</v>
      </c>
      <c r="C95" s="554" t="s">
        <v>136</v>
      </c>
      <c r="D95" s="555">
        <v>44224</v>
      </c>
      <c r="E95" s="315">
        <v>1359.35</v>
      </c>
      <c r="F95" s="315">
        <v>1362.2166666666665</v>
      </c>
      <c r="G95" s="316">
        <v>1347.583333333333</v>
      </c>
      <c r="H95" s="316">
        <v>1335.8166666666666</v>
      </c>
      <c r="I95" s="316">
        <v>1321.1833333333332</v>
      </c>
      <c r="J95" s="316">
        <v>1373.9833333333329</v>
      </c>
      <c r="K95" s="316">
        <v>1388.6166666666666</v>
      </c>
      <c r="L95" s="316">
        <v>1400.3833333333328</v>
      </c>
      <c r="M95" s="303">
        <v>1376.85</v>
      </c>
      <c r="N95" s="303">
        <v>1350.45</v>
      </c>
      <c r="O95" s="318">
        <v>13821275</v>
      </c>
      <c r="P95" s="319">
        <v>-2.2011555049231021E-2</v>
      </c>
    </row>
    <row r="96" spans="1:16" ht="15">
      <c r="A96" s="276">
        <v>86</v>
      </c>
      <c r="B96" s="386" t="s">
        <v>52</v>
      </c>
      <c r="C96" s="554" t="s">
        <v>137</v>
      </c>
      <c r="D96" s="555">
        <v>44224</v>
      </c>
      <c r="E96" s="315">
        <v>1072.7</v>
      </c>
      <c r="F96" s="315">
        <v>1072.9000000000001</v>
      </c>
      <c r="G96" s="316">
        <v>1051.9500000000003</v>
      </c>
      <c r="H96" s="316">
        <v>1031.2000000000003</v>
      </c>
      <c r="I96" s="316">
        <v>1010.2500000000005</v>
      </c>
      <c r="J96" s="316">
        <v>1093.6500000000001</v>
      </c>
      <c r="K96" s="316">
        <v>1114.5999999999999</v>
      </c>
      <c r="L96" s="316">
        <v>1135.3499999999999</v>
      </c>
      <c r="M96" s="303">
        <v>1093.8499999999999</v>
      </c>
      <c r="N96" s="303">
        <v>1052.1500000000001</v>
      </c>
      <c r="O96" s="318">
        <v>8330000</v>
      </c>
      <c r="P96" s="319">
        <v>4.6130189646335215E-3</v>
      </c>
    </row>
    <row r="97" spans="1:16" ht="15">
      <c r="A97" s="276">
        <v>87</v>
      </c>
      <c r="B97" s="386" t="s">
        <v>44</v>
      </c>
      <c r="C97" s="554" t="s">
        <v>138</v>
      </c>
      <c r="D97" s="555">
        <v>44224</v>
      </c>
      <c r="E97" s="315">
        <v>829.7</v>
      </c>
      <c r="F97" s="315">
        <v>818.04999999999984</v>
      </c>
      <c r="G97" s="316">
        <v>796.6999999999997</v>
      </c>
      <c r="H97" s="316">
        <v>763.69999999999982</v>
      </c>
      <c r="I97" s="316">
        <v>742.34999999999968</v>
      </c>
      <c r="J97" s="316">
        <v>851.04999999999973</v>
      </c>
      <c r="K97" s="316">
        <v>872.39999999999986</v>
      </c>
      <c r="L97" s="316">
        <v>905.39999999999975</v>
      </c>
      <c r="M97" s="303">
        <v>839.4</v>
      </c>
      <c r="N97" s="303">
        <v>785.05</v>
      </c>
      <c r="O97" s="318">
        <v>11653600</v>
      </c>
      <c r="P97" s="319">
        <v>-1.6772974249940939E-2</v>
      </c>
    </row>
    <row r="98" spans="1:16" ht="15">
      <c r="A98" s="276">
        <v>88</v>
      </c>
      <c r="B98" s="386" t="s">
        <v>57</v>
      </c>
      <c r="C98" s="554" t="s">
        <v>139</v>
      </c>
      <c r="D98" s="555">
        <v>44224</v>
      </c>
      <c r="E98" s="315">
        <v>190.65</v>
      </c>
      <c r="F98" s="315">
        <v>192.03333333333333</v>
      </c>
      <c r="G98" s="316">
        <v>184.66666666666666</v>
      </c>
      <c r="H98" s="316">
        <v>178.68333333333334</v>
      </c>
      <c r="I98" s="316">
        <v>171.31666666666666</v>
      </c>
      <c r="J98" s="316">
        <v>198.01666666666665</v>
      </c>
      <c r="K98" s="316">
        <v>205.38333333333333</v>
      </c>
      <c r="L98" s="316">
        <v>211.36666666666665</v>
      </c>
      <c r="M98" s="303">
        <v>199.4</v>
      </c>
      <c r="N98" s="303">
        <v>186.05</v>
      </c>
      <c r="O98" s="318">
        <v>14548000</v>
      </c>
      <c r="P98" s="319">
        <v>-2.7540106951871656E-2</v>
      </c>
    </row>
    <row r="99" spans="1:16" ht="15">
      <c r="A99" s="276">
        <v>89</v>
      </c>
      <c r="B99" s="386" t="s">
        <v>57</v>
      </c>
      <c r="C99" s="554" t="s">
        <v>140</v>
      </c>
      <c r="D99" s="555">
        <v>44224</v>
      </c>
      <c r="E99" s="315">
        <v>171.9</v>
      </c>
      <c r="F99" s="315">
        <v>171.98333333333335</v>
      </c>
      <c r="G99" s="316">
        <v>167.3666666666667</v>
      </c>
      <c r="H99" s="316">
        <v>162.83333333333334</v>
      </c>
      <c r="I99" s="316">
        <v>158.2166666666667</v>
      </c>
      <c r="J99" s="316">
        <v>176.51666666666671</v>
      </c>
      <c r="K99" s="316">
        <v>181.13333333333338</v>
      </c>
      <c r="L99" s="316">
        <v>185.66666666666671</v>
      </c>
      <c r="M99" s="303">
        <v>176.6</v>
      </c>
      <c r="N99" s="303">
        <v>167.45</v>
      </c>
      <c r="O99" s="318">
        <v>18264000</v>
      </c>
      <c r="P99" s="319">
        <v>-9.4370322160754957E-3</v>
      </c>
    </row>
    <row r="100" spans="1:16" ht="15">
      <c r="A100" s="276">
        <v>90</v>
      </c>
      <c r="B100" s="386" t="s">
        <v>50</v>
      </c>
      <c r="C100" s="554" t="s">
        <v>141</v>
      </c>
      <c r="D100" s="555">
        <v>44224</v>
      </c>
      <c r="E100" s="315">
        <v>420.5</v>
      </c>
      <c r="F100" s="315">
        <v>421.38333333333338</v>
      </c>
      <c r="G100" s="316">
        <v>415.31666666666678</v>
      </c>
      <c r="H100" s="316">
        <v>410.13333333333338</v>
      </c>
      <c r="I100" s="316">
        <v>404.06666666666678</v>
      </c>
      <c r="J100" s="316">
        <v>426.56666666666678</v>
      </c>
      <c r="K100" s="316">
        <v>432.63333333333338</v>
      </c>
      <c r="L100" s="316">
        <v>437.81666666666678</v>
      </c>
      <c r="M100" s="303">
        <v>427.45</v>
      </c>
      <c r="N100" s="303">
        <v>416.2</v>
      </c>
      <c r="O100" s="318">
        <v>9008000</v>
      </c>
      <c r="P100" s="319">
        <v>-2.4263431542461005E-2</v>
      </c>
    </row>
    <row r="101" spans="1:16" ht="15">
      <c r="A101" s="276">
        <v>91</v>
      </c>
      <c r="B101" s="386" t="s">
        <v>44</v>
      </c>
      <c r="C101" s="554" t="s">
        <v>142</v>
      </c>
      <c r="D101" s="555">
        <v>44224</v>
      </c>
      <c r="E101" s="315">
        <v>8177.5</v>
      </c>
      <c r="F101" s="315">
        <v>8187.7333333333336</v>
      </c>
      <c r="G101" s="316">
        <v>8110.7666666666664</v>
      </c>
      <c r="H101" s="316">
        <v>8044.0333333333328</v>
      </c>
      <c r="I101" s="316">
        <v>7967.0666666666657</v>
      </c>
      <c r="J101" s="316">
        <v>8254.4666666666672</v>
      </c>
      <c r="K101" s="316">
        <v>8331.4333333333343</v>
      </c>
      <c r="L101" s="316">
        <v>8398.1666666666679</v>
      </c>
      <c r="M101" s="303">
        <v>8264.7000000000007</v>
      </c>
      <c r="N101" s="303">
        <v>8121</v>
      </c>
      <c r="O101" s="318">
        <v>2455900</v>
      </c>
      <c r="P101" s="319">
        <v>-9.8375196548804583E-3</v>
      </c>
    </row>
    <row r="102" spans="1:16" ht="15">
      <c r="A102" s="276">
        <v>92</v>
      </c>
      <c r="B102" s="386" t="s">
        <v>50</v>
      </c>
      <c r="C102" s="554" t="s">
        <v>143</v>
      </c>
      <c r="D102" s="555">
        <v>44224</v>
      </c>
      <c r="E102" s="315">
        <v>643.70000000000005</v>
      </c>
      <c r="F102" s="315">
        <v>645.80000000000007</v>
      </c>
      <c r="G102" s="316">
        <v>632.60000000000014</v>
      </c>
      <c r="H102" s="316">
        <v>621.50000000000011</v>
      </c>
      <c r="I102" s="316">
        <v>608.30000000000018</v>
      </c>
      <c r="J102" s="316">
        <v>656.90000000000009</v>
      </c>
      <c r="K102" s="316">
        <v>670.10000000000014</v>
      </c>
      <c r="L102" s="316">
        <v>681.2</v>
      </c>
      <c r="M102" s="303">
        <v>659</v>
      </c>
      <c r="N102" s="303">
        <v>634.70000000000005</v>
      </c>
      <c r="O102" s="318">
        <v>9736250</v>
      </c>
      <c r="P102" s="319">
        <v>-2.0251572327044026E-2</v>
      </c>
    </row>
    <row r="103" spans="1:16" ht="15">
      <c r="A103" s="276">
        <v>93</v>
      </c>
      <c r="B103" s="386" t="s">
        <v>57</v>
      </c>
      <c r="C103" s="554" t="s">
        <v>144</v>
      </c>
      <c r="D103" s="555">
        <v>44224</v>
      </c>
      <c r="E103" s="315">
        <v>718.3</v>
      </c>
      <c r="F103" s="315">
        <v>720.66666666666663</v>
      </c>
      <c r="G103" s="316">
        <v>706.63333333333321</v>
      </c>
      <c r="H103" s="316">
        <v>694.96666666666658</v>
      </c>
      <c r="I103" s="316">
        <v>680.93333333333317</v>
      </c>
      <c r="J103" s="316">
        <v>732.33333333333326</v>
      </c>
      <c r="K103" s="316">
        <v>746.36666666666679</v>
      </c>
      <c r="L103" s="316">
        <v>758.0333333333333</v>
      </c>
      <c r="M103" s="303">
        <v>734.7</v>
      </c>
      <c r="N103" s="303">
        <v>709</v>
      </c>
      <c r="O103" s="318">
        <v>5889000</v>
      </c>
      <c r="P103" s="319">
        <v>-4.3294614572333683E-2</v>
      </c>
    </row>
    <row r="104" spans="1:16" ht="15">
      <c r="A104" s="276">
        <v>94</v>
      </c>
      <c r="B104" s="386" t="s">
        <v>73</v>
      </c>
      <c r="C104" s="554" t="s">
        <v>145</v>
      </c>
      <c r="D104" s="555">
        <v>44224</v>
      </c>
      <c r="E104" s="315">
        <v>1119.55</v>
      </c>
      <c r="F104" s="315">
        <v>1120.8500000000001</v>
      </c>
      <c r="G104" s="316">
        <v>1096.7500000000002</v>
      </c>
      <c r="H104" s="316">
        <v>1073.95</v>
      </c>
      <c r="I104" s="316">
        <v>1049.8500000000001</v>
      </c>
      <c r="J104" s="316">
        <v>1143.6500000000003</v>
      </c>
      <c r="K104" s="316">
        <v>1167.7500000000002</v>
      </c>
      <c r="L104" s="316">
        <v>1190.5500000000004</v>
      </c>
      <c r="M104" s="303">
        <v>1144.95</v>
      </c>
      <c r="N104" s="303">
        <v>1098.05</v>
      </c>
      <c r="O104" s="318">
        <v>1759200</v>
      </c>
      <c r="P104" s="319">
        <v>-3.5208950312602828E-2</v>
      </c>
    </row>
    <row r="105" spans="1:16" ht="15">
      <c r="A105" s="276">
        <v>95</v>
      </c>
      <c r="B105" s="386" t="s">
        <v>107</v>
      </c>
      <c r="C105" s="554" t="s">
        <v>146</v>
      </c>
      <c r="D105" s="555">
        <v>44224</v>
      </c>
      <c r="E105" s="315">
        <v>1753</v>
      </c>
      <c r="F105" s="315">
        <v>1754.2166666666665</v>
      </c>
      <c r="G105" s="316">
        <v>1733.7833333333328</v>
      </c>
      <c r="H105" s="316">
        <v>1714.5666666666664</v>
      </c>
      <c r="I105" s="316">
        <v>1694.1333333333328</v>
      </c>
      <c r="J105" s="316">
        <v>1773.4333333333329</v>
      </c>
      <c r="K105" s="316">
        <v>1793.8666666666668</v>
      </c>
      <c r="L105" s="316">
        <v>1813.083333333333</v>
      </c>
      <c r="M105" s="303">
        <v>1774.65</v>
      </c>
      <c r="N105" s="303">
        <v>1735</v>
      </c>
      <c r="O105" s="318">
        <v>1879200</v>
      </c>
      <c r="P105" s="319">
        <v>3.7086092715231792E-2</v>
      </c>
    </row>
    <row r="106" spans="1:16" ht="15">
      <c r="A106" s="276">
        <v>96</v>
      </c>
      <c r="B106" s="386" t="s">
        <v>44</v>
      </c>
      <c r="C106" s="554" t="s">
        <v>147</v>
      </c>
      <c r="D106" s="555">
        <v>44224</v>
      </c>
      <c r="E106" s="315">
        <v>168.25</v>
      </c>
      <c r="F106" s="315">
        <v>168.79999999999998</v>
      </c>
      <c r="G106" s="316">
        <v>164.94999999999996</v>
      </c>
      <c r="H106" s="316">
        <v>161.64999999999998</v>
      </c>
      <c r="I106" s="316">
        <v>157.79999999999995</v>
      </c>
      <c r="J106" s="316">
        <v>172.09999999999997</v>
      </c>
      <c r="K106" s="316">
        <v>175.95</v>
      </c>
      <c r="L106" s="316">
        <v>179.24999999999997</v>
      </c>
      <c r="M106" s="303">
        <v>172.65</v>
      </c>
      <c r="N106" s="303">
        <v>165.5</v>
      </c>
      <c r="O106" s="318">
        <v>27993000</v>
      </c>
      <c r="P106" s="319">
        <v>-2.653359298928919E-2</v>
      </c>
    </row>
    <row r="107" spans="1:16" ht="15">
      <c r="A107" s="276">
        <v>97</v>
      </c>
      <c r="B107" s="386" t="s">
        <v>44</v>
      </c>
      <c r="C107" s="554" t="s">
        <v>148</v>
      </c>
      <c r="D107" s="555">
        <v>44224</v>
      </c>
      <c r="E107" s="315">
        <v>85998.7</v>
      </c>
      <c r="F107" s="315">
        <v>86279.133333333331</v>
      </c>
      <c r="G107" s="316">
        <v>85179.566666666666</v>
      </c>
      <c r="H107" s="316">
        <v>84360.433333333334</v>
      </c>
      <c r="I107" s="316">
        <v>83260.866666666669</v>
      </c>
      <c r="J107" s="316">
        <v>87098.266666666663</v>
      </c>
      <c r="K107" s="316">
        <v>88197.833333333314</v>
      </c>
      <c r="L107" s="316">
        <v>89016.96666666666</v>
      </c>
      <c r="M107" s="303">
        <v>87378.7</v>
      </c>
      <c r="N107" s="303">
        <v>85460</v>
      </c>
      <c r="O107" s="318">
        <v>55810</v>
      </c>
      <c r="P107" s="319">
        <v>9.2224231464737797E-3</v>
      </c>
    </row>
    <row r="108" spans="1:16" ht="15">
      <c r="A108" s="276">
        <v>98</v>
      </c>
      <c r="B108" s="386" t="s">
        <v>57</v>
      </c>
      <c r="C108" s="554" t="s">
        <v>149</v>
      </c>
      <c r="D108" s="555">
        <v>44224</v>
      </c>
      <c r="E108" s="315">
        <v>1241.8</v>
      </c>
      <c r="F108" s="315">
        <v>1249.0666666666666</v>
      </c>
      <c r="G108" s="316">
        <v>1203.7833333333333</v>
      </c>
      <c r="H108" s="316">
        <v>1165.7666666666667</v>
      </c>
      <c r="I108" s="316">
        <v>1120.4833333333333</v>
      </c>
      <c r="J108" s="316">
        <v>1287.0833333333333</v>
      </c>
      <c r="K108" s="316">
        <v>1332.3666666666666</v>
      </c>
      <c r="L108" s="316">
        <v>1370.3833333333332</v>
      </c>
      <c r="M108" s="303">
        <v>1294.3499999999999</v>
      </c>
      <c r="N108" s="303">
        <v>1211.05</v>
      </c>
      <c r="O108" s="318">
        <v>5027250</v>
      </c>
      <c r="P108" s="319">
        <v>6.650755767700875E-2</v>
      </c>
    </row>
    <row r="109" spans="1:16" ht="15">
      <c r="A109" s="276">
        <v>99</v>
      </c>
      <c r="B109" s="386" t="s">
        <v>113</v>
      </c>
      <c r="C109" s="554" t="s">
        <v>150</v>
      </c>
      <c r="D109" s="555">
        <v>44224</v>
      </c>
      <c r="E109" s="315">
        <v>47</v>
      </c>
      <c r="F109" s="315">
        <v>47.199999999999996</v>
      </c>
      <c r="G109" s="316">
        <v>45.949999999999989</v>
      </c>
      <c r="H109" s="316">
        <v>44.899999999999991</v>
      </c>
      <c r="I109" s="316">
        <v>43.649999999999984</v>
      </c>
      <c r="J109" s="316">
        <v>48.249999999999993</v>
      </c>
      <c r="K109" s="316">
        <v>49.500000000000007</v>
      </c>
      <c r="L109" s="316">
        <v>50.55</v>
      </c>
      <c r="M109" s="303">
        <v>48.45</v>
      </c>
      <c r="N109" s="303">
        <v>46.15</v>
      </c>
      <c r="O109" s="318">
        <v>71604000</v>
      </c>
      <c r="P109" s="319">
        <v>4.3866171003717473E-2</v>
      </c>
    </row>
    <row r="110" spans="1:16" ht="15">
      <c r="A110" s="276">
        <v>100</v>
      </c>
      <c r="B110" s="386" t="s">
        <v>39</v>
      </c>
      <c r="C110" s="554" t="s">
        <v>261</v>
      </c>
      <c r="D110" s="555">
        <v>44224</v>
      </c>
      <c r="E110" s="315">
        <v>5284</v>
      </c>
      <c r="F110" s="315">
        <v>5308</v>
      </c>
      <c r="G110" s="316">
        <v>5176</v>
      </c>
      <c r="H110" s="316">
        <v>5068</v>
      </c>
      <c r="I110" s="316">
        <v>4936</v>
      </c>
      <c r="J110" s="316">
        <v>5416</v>
      </c>
      <c r="K110" s="316">
        <v>5548</v>
      </c>
      <c r="L110" s="316">
        <v>5656</v>
      </c>
      <c r="M110" s="303">
        <v>5440</v>
      </c>
      <c r="N110" s="303">
        <v>5200</v>
      </c>
      <c r="O110" s="318">
        <v>850750</v>
      </c>
      <c r="P110" s="319">
        <v>-4.6797309154723602E-3</v>
      </c>
    </row>
    <row r="111" spans="1:16" ht="15">
      <c r="A111" s="276">
        <v>101</v>
      </c>
      <c r="B111" s="386" t="s">
        <v>50</v>
      </c>
      <c r="C111" s="554" t="s">
        <v>153</v>
      </c>
      <c r="D111" s="555">
        <v>44224</v>
      </c>
      <c r="E111" s="315">
        <v>18100.8</v>
      </c>
      <c r="F111" s="315">
        <v>18133.333333333332</v>
      </c>
      <c r="G111" s="316">
        <v>17967.666666666664</v>
      </c>
      <c r="H111" s="316">
        <v>17834.533333333333</v>
      </c>
      <c r="I111" s="316">
        <v>17668.866666666665</v>
      </c>
      <c r="J111" s="316">
        <v>18266.466666666664</v>
      </c>
      <c r="K111" s="316">
        <v>18432.133333333328</v>
      </c>
      <c r="L111" s="316">
        <v>18565.266666666663</v>
      </c>
      <c r="M111" s="303">
        <v>18299</v>
      </c>
      <c r="N111" s="303">
        <v>18000.2</v>
      </c>
      <c r="O111" s="318">
        <v>335450</v>
      </c>
      <c r="P111" s="319">
        <v>-1.6419879783023016E-2</v>
      </c>
    </row>
    <row r="112" spans="1:16" ht="15">
      <c r="A112" s="276">
        <v>102</v>
      </c>
      <c r="B112" s="386" t="s">
        <v>113</v>
      </c>
      <c r="C112" s="554" t="s">
        <v>155</v>
      </c>
      <c r="D112" s="555">
        <v>44224</v>
      </c>
      <c r="E112" s="315">
        <v>126.8</v>
      </c>
      <c r="F112" s="315">
        <v>126.81666666666666</v>
      </c>
      <c r="G112" s="316">
        <v>124.28333333333333</v>
      </c>
      <c r="H112" s="316">
        <v>121.76666666666667</v>
      </c>
      <c r="I112" s="316">
        <v>119.23333333333333</v>
      </c>
      <c r="J112" s="316">
        <v>129.33333333333331</v>
      </c>
      <c r="K112" s="316">
        <v>131.86666666666662</v>
      </c>
      <c r="L112" s="316">
        <v>134.38333333333333</v>
      </c>
      <c r="M112" s="303">
        <v>129.35</v>
      </c>
      <c r="N112" s="303">
        <v>124.3</v>
      </c>
      <c r="O112" s="318">
        <v>43509800</v>
      </c>
      <c r="P112" s="319">
        <v>-2.2429625169351198E-2</v>
      </c>
    </row>
    <row r="113" spans="1:16" ht="15">
      <c r="A113" s="276">
        <v>103</v>
      </c>
      <c r="B113" s="386" t="s">
        <v>42</v>
      </c>
      <c r="C113" s="554" t="s">
        <v>156</v>
      </c>
      <c r="D113" s="555">
        <v>44224</v>
      </c>
      <c r="E113" s="315">
        <v>103.05</v>
      </c>
      <c r="F113" s="315">
        <v>102.8</v>
      </c>
      <c r="G113" s="316">
        <v>100.69999999999999</v>
      </c>
      <c r="H113" s="316">
        <v>98.35</v>
      </c>
      <c r="I113" s="316">
        <v>96.249999999999986</v>
      </c>
      <c r="J113" s="316">
        <v>105.14999999999999</v>
      </c>
      <c r="K113" s="316">
        <v>107.24999999999999</v>
      </c>
      <c r="L113" s="316">
        <v>109.6</v>
      </c>
      <c r="M113" s="303">
        <v>104.9</v>
      </c>
      <c r="N113" s="303">
        <v>100.45</v>
      </c>
      <c r="O113" s="318">
        <v>77280600</v>
      </c>
      <c r="P113" s="319">
        <v>4.9868359919467246E-2</v>
      </c>
    </row>
    <row r="114" spans="1:16" ht="15">
      <c r="A114" s="276">
        <v>104</v>
      </c>
      <c r="B114" s="386" t="s">
        <v>73</v>
      </c>
      <c r="C114" s="554" t="s">
        <v>158</v>
      </c>
      <c r="D114" s="555">
        <v>44224</v>
      </c>
      <c r="E114" s="315">
        <v>105.75</v>
      </c>
      <c r="F114" s="315">
        <v>106.23333333333333</v>
      </c>
      <c r="G114" s="316">
        <v>104.11666666666667</v>
      </c>
      <c r="H114" s="316">
        <v>102.48333333333333</v>
      </c>
      <c r="I114" s="316">
        <v>100.36666666666667</v>
      </c>
      <c r="J114" s="316">
        <v>107.86666666666667</v>
      </c>
      <c r="K114" s="316">
        <v>109.98333333333332</v>
      </c>
      <c r="L114" s="316">
        <v>111.61666666666667</v>
      </c>
      <c r="M114" s="303">
        <v>108.35</v>
      </c>
      <c r="N114" s="303">
        <v>104.6</v>
      </c>
      <c r="O114" s="318">
        <v>53353300</v>
      </c>
      <c r="P114" s="319">
        <v>8.2825441475230507E-2</v>
      </c>
    </row>
    <row r="115" spans="1:16" ht="15">
      <c r="A115" s="276">
        <v>105</v>
      </c>
      <c r="B115" s="386" t="s">
        <v>79</v>
      </c>
      <c r="C115" s="554" t="s">
        <v>159</v>
      </c>
      <c r="D115" s="555">
        <v>44224</v>
      </c>
      <c r="E115" s="315">
        <v>29123.35</v>
      </c>
      <c r="F115" s="315">
        <v>29496.216666666664</v>
      </c>
      <c r="G115" s="316">
        <v>28647.133333333328</v>
      </c>
      <c r="H115" s="316">
        <v>28170.916666666664</v>
      </c>
      <c r="I115" s="316">
        <v>27321.833333333328</v>
      </c>
      <c r="J115" s="316">
        <v>29972.433333333327</v>
      </c>
      <c r="K115" s="316">
        <v>30821.516666666663</v>
      </c>
      <c r="L115" s="316">
        <v>31297.733333333326</v>
      </c>
      <c r="M115" s="303">
        <v>30345.3</v>
      </c>
      <c r="N115" s="303">
        <v>29020</v>
      </c>
      <c r="O115" s="318">
        <v>64200</v>
      </c>
      <c r="P115" s="319">
        <v>-4.2933810375670838E-2</v>
      </c>
    </row>
    <row r="116" spans="1:16" ht="15">
      <c r="A116" s="276">
        <v>106</v>
      </c>
      <c r="B116" s="386" t="s">
        <v>52</v>
      </c>
      <c r="C116" s="554" t="s">
        <v>160</v>
      </c>
      <c r="D116" s="555">
        <v>44224</v>
      </c>
      <c r="E116" s="315">
        <v>1573.65</v>
      </c>
      <c r="F116" s="315">
        <v>1568.4666666666665</v>
      </c>
      <c r="G116" s="316">
        <v>1528.383333333333</v>
      </c>
      <c r="H116" s="316">
        <v>1483.1166666666666</v>
      </c>
      <c r="I116" s="316">
        <v>1443.0333333333331</v>
      </c>
      <c r="J116" s="316">
        <v>1613.7333333333329</v>
      </c>
      <c r="K116" s="316">
        <v>1653.8166666666664</v>
      </c>
      <c r="L116" s="316">
        <v>1699.0833333333328</v>
      </c>
      <c r="M116" s="303">
        <v>1608.55</v>
      </c>
      <c r="N116" s="303">
        <v>1523.2</v>
      </c>
      <c r="O116" s="318">
        <v>5469200</v>
      </c>
      <c r="P116" s="319">
        <v>2.015316404675534E-3</v>
      </c>
    </row>
    <row r="117" spans="1:16" ht="15">
      <c r="A117" s="276">
        <v>107</v>
      </c>
      <c r="B117" s="386" t="s">
        <v>73</v>
      </c>
      <c r="C117" s="554" t="s">
        <v>161</v>
      </c>
      <c r="D117" s="555">
        <v>44224</v>
      </c>
      <c r="E117" s="315">
        <v>266.85000000000002</v>
      </c>
      <c r="F117" s="315">
        <v>268.08333333333331</v>
      </c>
      <c r="G117" s="316">
        <v>261.26666666666665</v>
      </c>
      <c r="H117" s="316">
        <v>255.68333333333334</v>
      </c>
      <c r="I117" s="316">
        <v>248.86666666666667</v>
      </c>
      <c r="J117" s="316">
        <v>273.66666666666663</v>
      </c>
      <c r="K117" s="316">
        <v>280.48333333333335</v>
      </c>
      <c r="L117" s="316">
        <v>286.06666666666661</v>
      </c>
      <c r="M117" s="303">
        <v>274.89999999999998</v>
      </c>
      <c r="N117" s="303">
        <v>262.5</v>
      </c>
      <c r="O117" s="318">
        <v>15102000</v>
      </c>
      <c r="P117" s="319">
        <v>5.2477524566171857E-2</v>
      </c>
    </row>
    <row r="118" spans="1:16" ht="15">
      <c r="A118" s="276">
        <v>108</v>
      </c>
      <c r="B118" s="386" t="s">
        <v>57</v>
      </c>
      <c r="C118" s="554" t="s">
        <v>162</v>
      </c>
      <c r="D118" s="555">
        <v>44224</v>
      </c>
      <c r="E118" s="315">
        <v>121.6</v>
      </c>
      <c r="F118" s="315">
        <v>121.26666666666667</v>
      </c>
      <c r="G118" s="316">
        <v>119.03333333333333</v>
      </c>
      <c r="H118" s="316">
        <v>116.46666666666667</v>
      </c>
      <c r="I118" s="316">
        <v>114.23333333333333</v>
      </c>
      <c r="J118" s="316">
        <v>123.83333333333333</v>
      </c>
      <c r="K118" s="316">
        <v>126.06666666666665</v>
      </c>
      <c r="L118" s="316">
        <v>128.63333333333333</v>
      </c>
      <c r="M118" s="303">
        <v>123.5</v>
      </c>
      <c r="N118" s="303">
        <v>118.7</v>
      </c>
      <c r="O118" s="318">
        <v>28061200</v>
      </c>
      <c r="P118" s="319">
        <v>1.3888888888888888E-2</v>
      </c>
    </row>
    <row r="119" spans="1:16" ht="15">
      <c r="A119" s="276">
        <v>109</v>
      </c>
      <c r="B119" s="386" t="s">
        <v>50</v>
      </c>
      <c r="C119" s="554" t="s">
        <v>163</v>
      </c>
      <c r="D119" s="555">
        <v>44224</v>
      </c>
      <c r="E119" s="315">
        <v>1799.3</v>
      </c>
      <c r="F119" s="315">
        <v>1799.0833333333333</v>
      </c>
      <c r="G119" s="316">
        <v>1780.1666666666665</v>
      </c>
      <c r="H119" s="316">
        <v>1761.0333333333333</v>
      </c>
      <c r="I119" s="316">
        <v>1742.1166666666666</v>
      </c>
      <c r="J119" s="316">
        <v>1818.2166666666665</v>
      </c>
      <c r="K119" s="316">
        <v>1837.133333333333</v>
      </c>
      <c r="L119" s="316">
        <v>1856.2666666666664</v>
      </c>
      <c r="M119" s="303">
        <v>1818</v>
      </c>
      <c r="N119" s="303">
        <v>1779.95</v>
      </c>
      <c r="O119" s="318">
        <v>2619000</v>
      </c>
      <c r="P119" s="319">
        <v>-1.2443438914027148E-2</v>
      </c>
    </row>
    <row r="120" spans="1:16" ht="15">
      <c r="A120" s="276">
        <v>110</v>
      </c>
      <c r="B120" s="386" t="s">
        <v>54</v>
      </c>
      <c r="C120" s="554" t="s">
        <v>164</v>
      </c>
      <c r="D120" s="555">
        <v>44224</v>
      </c>
      <c r="E120" s="315">
        <v>36.799999999999997</v>
      </c>
      <c r="F120" s="315">
        <v>36.516666666666673</v>
      </c>
      <c r="G120" s="316">
        <v>35.683333333333344</v>
      </c>
      <c r="H120" s="316">
        <v>34.56666666666667</v>
      </c>
      <c r="I120" s="316">
        <v>33.733333333333341</v>
      </c>
      <c r="J120" s="316">
        <v>37.633333333333347</v>
      </c>
      <c r="K120" s="316">
        <v>38.466666666666676</v>
      </c>
      <c r="L120" s="316">
        <v>39.58333333333335</v>
      </c>
      <c r="M120" s="303">
        <v>37.35</v>
      </c>
      <c r="N120" s="303">
        <v>35.4</v>
      </c>
      <c r="O120" s="318">
        <v>189456000</v>
      </c>
      <c r="P120" s="319">
        <v>9.3452765721673284E-2</v>
      </c>
    </row>
    <row r="121" spans="1:16" ht="15">
      <c r="A121" s="276">
        <v>111</v>
      </c>
      <c r="B121" s="386" t="s">
        <v>42</v>
      </c>
      <c r="C121" s="554" t="s">
        <v>165</v>
      </c>
      <c r="D121" s="555">
        <v>44224</v>
      </c>
      <c r="E121" s="315">
        <v>205.95</v>
      </c>
      <c r="F121" s="315">
        <v>205.63333333333333</v>
      </c>
      <c r="G121" s="316">
        <v>203.76666666666665</v>
      </c>
      <c r="H121" s="316">
        <v>201.58333333333331</v>
      </c>
      <c r="I121" s="316">
        <v>199.71666666666664</v>
      </c>
      <c r="J121" s="316">
        <v>207.81666666666666</v>
      </c>
      <c r="K121" s="316">
        <v>209.68333333333334</v>
      </c>
      <c r="L121" s="316">
        <v>211.86666666666667</v>
      </c>
      <c r="M121" s="303">
        <v>207.5</v>
      </c>
      <c r="N121" s="303">
        <v>203.45</v>
      </c>
      <c r="O121" s="318">
        <v>19400000</v>
      </c>
      <c r="P121" s="319">
        <v>2.0408163265306121E-2</v>
      </c>
    </row>
    <row r="122" spans="1:16" ht="15">
      <c r="A122" s="276">
        <v>112</v>
      </c>
      <c r="B122" s="386" t="s">
        <v>89</v>
      </c>
      <c r="C122" s="554" t="s">
        <v>166</v>
      </c>
      <c r="D122" s="555">
        <v>44224</v>
      </c>
      <c r="E122" s="315">
        <v>1450.95</v>
      </c>
      <c r="F122" s="315">
        <v>1456.5166666666664</v>
      </c>
      <c r="G122" s="316">
        <v>1418.0333333333328</v>
      </c>
      <c r="H122" s="316">
        <v>1385.1166666666663</v>
      </c>
      <c r="I122" s="316">
        <v>1346.6333333333328</v>
      </c>
      <c r="J122" s="316">
        <v>1489.4333333333329</v>
      </c>
      <c r="K122" s="316">
        <v>1527.9166666666665</v>
      </c>
      <c r="L122" s="316">
        <v>1560.833333333333</v>
      </c>
      <c r="M122" s="303">
        <v>1495</v>
      </c>
      <c r="N122" s="303">
        <v>1423.6</v>
      </c>
      <c r="O122" s="318">
        <v>1926331</v>
      </c>
      <c r="P122" s="319">
        <v>-2.1123785382340515E-4</v>
      </c>
    </row>
    <row r="123" spans="1:16" ht="15">
      <c r="A123" s="276">
        <v>113</v>
      </c>
      <c r="B123" s="386" t="s">
        <v>37</v>
      </c>
      <c r="C123" s="554" t="s">
        <v>167</v>
      </c>
      <c r="D123" s="555">
        <v>44224</v>
      </c>
      <c r="E123" s="315">
        <v>851.85</v>
      </c>
      <c r="F123" s="315">
        <v>854.9</v>
      </c>
      <c r="G123" s="316">
        <v>840.94999999999993</v>
      </c>
      <c r="H123" s="316">
        <v>830.05</v>
      </c>
      <c r="I123" s="316">
        <v>816.09999999999991</v>
      </c>
      <c r="J123" s="316">
        <v>865.8</v>
      </c>
      <c r="K123" s="316">
        <v>879.75</v>
      </c>
      <c r="L123" s="316">
        <v>890.65</v>
      </c>
      <c r="M123" s="303">
        <v>868.85</v>
      </c>
      <c r="N123" s="303">
        <v>844</v>
      </c>
      <c r="O123" s="318">
        <v>1509600</v>
      </c>
      <c r="P123" s="319">
        <v>2.82326369282891E-3</v>
      </c>
    </row>
    <row r="124" spans="1:16" ht="15">
      <c r="A124" s="276">
        <v>114</v>
      </c>
      <c r="B124" s="386" t="s">
        <v>54</v>
      </c>
      <c r="C124" s="554" t="s">
        <v>168</v>
      </c>
      <c r="D124" s="555">
        <v>44224</v>
      </c>
      <c r="E124" s="315">
        <v>253.7</v>
      </c>
      <c r="F124" s="315">
        <v>254.31666666666669</v>
      </c>
      <c r="G124" s="316">
        <v>245.18333333333339</v>
      </c>
      <c r="H124" s="316">
        <v>236.66666666666671</v>
      </c>
      <c r="I124" s="316">
        <v>227.53333333333342</v>
      </c>
      <c r="J124" s="316">
        <v>262.83333333333337</v>
      </c>
      <c r="K124" s="316">
        <v>271.96666666666664</v>
      </c>
      <c r="L124" s="316">
        <v>280.48333333333335</v>
      </c>
      <c r="M124" s="303">
        <v>263.45</v>
      </c>
      <c r="N124" s="303">
        <v>245.8</v>
      </c>
      <c r="O124" s="318">
        <v>22570700</v>
      </c>
      <c r="P124" s="319">
        <v>4.7792137856758211E-2</v>
      </c>
    </row>
    <row r="125" spans="1:16" ht="15">
      <c r="A125" s="276">
        <v>115</v>
      </c>
      <c r="B125" s="386" t="s">
        <v>42</v>
      </c>
      <c r="C125" s="554" t="s">
        <v>169</v>
      </c>
      <c r="D125" s="555">
        <v>44224</v>
      </c>
      <c r="E125" s="315">
        <v>144.05000000000001</v>
      </c>
      <c r="F125" s="315">
        <v>143.66666666666666</v>
      </c>
      <c r="G125" s="316">
        <v>140.88333333333333</v>
      </c>
      <c r="H125" s="316">
        <v>137.71666666666667</v>
      </c>
      <c r="I125" s="316">
        <v>134.93333333333334</v>
      </c>
      <c r="J125" s="316">
        <v>146.83333333333331</v>
      </c>
      <c r="K125" s="316">
        <v>149.61666666666667</v>
      </c>
      <c r="L125" s="316">
        <v>152.7833333333333</v>
      </c>
      <c r="M125" s="303">
        <v>146.44999999999999</v>
      </c>
      <c r="N125" s="303">
        <v>140.5</v>
      </c>
      <c r="O125" s="318">
        <v>15312000</v>
      </c>
      <c r="P125" s="319">
        <v>2.4899598393574297E-2</v>
      </c>
    </row>
    <row r="126" spans="1:16" ht="15">
      <c r="A126" s="276">
        <v>116</v>
      </c>
      <c r="B126" s="386" t="s">
        <v>73</v>
      </c>
      <c r="C126" s="554" t="s">
        <v>170</v>
      </c>
      <c r="D126" s="555">
        <v>44224</v>
      </c>
      <c r="E126" s="315">
        <v>1943.5</v>
      </c>
      <c r="F126" s="315">
        <v>1948.3999999999999</v>
      </c>
      <c r="G126" s="316">
        <v>1917.0999999999997</v>
      </c>
      <c r="H126" s="316">
        <v>1890.6999999999998</v>
      </c>
      <c r="I126" s="316">
        <v>1859.3999999999996</v>
      </c>
      <c r="J126" s="316">
        <v>1974.7999999999997</v>
      </c>
      <c r="K126" s="316">
        <v>2006.1</v>
      </c>
      <c r="L126" s="316">
        <v>2032.4999999999998</v>
      </c>
      <c r="M126" s="303">
        <v>1979.7</v>
      </c>
      <c r="N126" s="303">
        <v>1922</v>
      </c>
      <c r="O126" s="318">
        <v>40629000</v>
      </c>
      <c r="P126" s="319">
        <v>-1.7628667776392326E-3</v>
      </c>
    </row>
    <row r="127" spans="1:16" ht="15">
      <c r="A127" s="276">
        <v>117</v>
      </c>
      <c r="B127" s="386" t="s">
        <v>113</v>
      </c>
      <c r="C127" s="554" t="s">
        <v>171</v>
      </c>
      <c r="D127" s="555">
        <v>44224</v>
      </c>
      <c r="E127" s="315">
        <v>74.3</v>
      </c>
      <c r="F127" s="315">
        <v>74.783333333333346</v>
      </c>
      <c r="G127" s="316">
        <v>73.066666666666691</v>
      </c>
      <c r="H127" s="316">
        <v>71.833333333333343</v>
      </c>
      <c r="I127" s="316">
        <v>70.116666666666688</v>
      </c>
      <c r="J127" s="316">
        <v>76.016666666666694</v>
      </c>
      <c r="K127" s="316">
        <v>77.733333333333363</v>
      </c>
      <c r="L127" s="316">
        <v>78.966666666666697</v>
      </c>
      <c r="M127" s="303">
        <v>76.5</v>
      </c>
      <c r="N127" s="303">
        <v>73.55</v>
      </c>
      <c r="O127" s="318">
        <v>86659000</v>
      </c>
      <c r="P127" s="319">
        <v>-1.6389907267629934E-2</v>
      </c>
    </row>
    <row r="128" spans="1:16" ht="15">
      <c r="A128" s="276">
        <v>118</v>
      </c>
      <c r="B128" s="406" t="s">
        <v>57</v>
      </c>
      <c r="C128" s="554" t="s">
        <v>280</v>
      </c>
      <c r="D128" s="555">
        <v>44224</v>
      </c>
      <c r="E128" s="315">
        <v>930.8</v>
      </c>
      <c r="F128" s="315">
        <v>935.98333333333323</v>
      </c>
      <c r="G128" s="316">
        <v>921.51666666666642</v>
      </c>
      <c r="H128" s="316">
        <v>912.23333333333323</v>
      </c>
      <c r="I128" s="316">
        <v>897.76666666666642</v>
      </c>
      <c r="J128" s="316">
        <v>945.26666666666642</v>
      </c>
      <c r="K128" s="316">
        <v>959.73333333333335</v>
      </c>
      <c r="L128" s="316">
        <v>969.01666666666642</v>
      </c>
      <c r="M128" s="303">
        <v>950.45</v>
      </c>
      <c r="N128" s="303">
        <v>926.7</v>
      </c>
      <c r="O128" s="318">
        <v>5325000</v>
      </c>
      <c r="P128" s="319">
        <v>-4.248145650708024E-2</v>
      </c>
    </row>
    <row r="129" spans="1:16" ht="15">
      <c r="A129" s="276">
        <v>119</v>
      </c>
      <c r="B129" s="386" t="s">
        <v>54</v>
      </c>
      <c r="C129" s="554" t="s">
        <v>172</v>
      </c>
      <c r="D129" s="555">
        <v>44224</v>
      </c>
      <c r="E129" s="315">
        <v>308.14999999999998</v>
      </c>
      <c r="F129" s="315">
        <v>304.40000000000003</v>
      </c>
      <c r="G129" s="316">
        <v>299.05000000000007</v>
      </c>
      <c r="H129" s="316">
        <v>289.95000000000005</v>
      </c>
      <c r="I129" s="316">
        <v>284.60000000000008</v>
      </c>
      <c r="J129" s="316">
        <v>313.50000000000006</v>
      </c>
      <c r="K129" s="316">
        <v>318.85000000000008</v>
      </c>
      <c r="L129" s="316">
        <v>327.95000000000005</v>
      </c>
      <c r="M129" s="303">
        <v>309.75</v>
      </c>
      <c r="N129" s="303">
        <v>295.3</v>
      </c>
      <c r="O129" s="318">
        <v>75288000</v>
      </c>
      <c r="P129" s="319">
        <v>-1.0878133375374429E-2</v>
      </c>
    </row>
    <row r="130" spans="1:16" ht="15">
      <c r="A130" s="276">
        <v>120</v>
      </c>
      <c r="B130" s="386" t="s">
        <v>37</v>
      </c>
      <c r="C130" s="554" t="s">
        <v>173</v>
      </c>
      <c r="D130" s="555">
        <v>44224</v>
      </c>
      <c r="E130" s="315">
        <v>24850</v>
      </c>
      <c r="F130" s="315">
        <v>25077.283333333336</v>
      </c>
      <c r="G130" s="316">
        <v>24460.716666666674</v>
      </c>
      <c r="H130" s="316">
        <v>24071.433333333338</v>
      </c>
      <c r="I130" s="316">
        <v>23454.866666666676</v>
      </c>
      <c r="J130" s="316">
        <v>25466.566666666673</v>
      </c>
      <c r="K130" s="316">
        <v>26083.133333333331</v>
      </c>
      <c r="L130" s="316">
        <v>26472.416666666672</v>
      </c>
      <c r="M130" s="303">
        <v>25693.85</v>
      </c>
      <c r="N130" s="303">
        <v>24688</v>
      </c>
      <c r="O130" s="318">
        <v>165000</v>
      </c>
      <c r="P130" s="319">
        <v>1.8832973139857982E-2</v>
      </c>
    </row>
    <row r="131" spans="1:16" ht="15">
      <c r="A131" s="276">
        <v>121</v>
      </c>
      <c r="B131" s="386" t="s">
        <v>64</v>
      </c>
      <c r="C131" s="554" t="s">
        <v>174</v>
      </c>
      <c r="D131" s="555">
        <v>44224</v>
      </c>
      <c r="E131" s="315">
        <v>1630</v>
      </c>
      <c r="F131" s="315">
        <v>1635.1666666666667</v>
      </c>
      <c r="G131" s="316">
        <v>1615.3333333333335</v>
      </c>
      <c r="H131" s="316">
        <v>1600.6666666666667</v>
      </c>
      <c r="I131" s="316">
        <v>1580.8333333333335</v>
      </c>
      <c r="J131" s="316">
        <v>1649.8333333333335</v>
      </c>
      <c r="K131" s="316">
        <v>1669.666666666667</v>
      </c>
      <c r="L131" s="316">
        <v>1684.3333333333335</v>
      </c>
      <c r="M131" s="303">
        <v>1655</v>
      </c>
      <c r="N131" s="303">
        <v>1620.5</v>
      </c>
      <c r="O131" s="318">
        <v>822250</v>
      </c>
      <c r="P131" s="319">
        <v>4.2538354253835425E-2</v>
      </c>
    </row>
    <row r="132" spans="1:16" ht="15">
      <c r="A132" s="276">
        <v>122</v>
      </c>
      <c r="B132" s="386" t="s">
        <v>79</v>
      </c>
      <c r="C132" s="554" t="s">
        <v>175</v>
      </c>
      <c r="D132" s="555">
        <v>44224</v>
      </c>
      <c r="E132" s="315">
        <v>6029.25</v>
      </c>
      <c r="F132" s="315">
        <v>5983.083333333333</v>
      </c>
      <c r="G132" s="316">
        <v>5906.1666666666661</v>
      </c>
      <c r="H132" s="316">
        <v>5783.083333333333</v>
      </c>
      <c r="I132" s="316">
        <v>5706.1666666666661</v>
      </c>
      <c r="J132" s="316">
        <v>6106.1666666666661</v>
      </c>
      <c r="K132" s="316">
        <v>6183.0833333333321</v>
      </c>
      <c r="L132" s="316">
        <v>6306.1666666666661</v>
      </c>
      <c r="M132" s="303">
        <v>6060</v>
      </c>
      <c r="N132" s="303">
        <v>5860</v>
      </c>
      <c r="O132" s="318">
        <v>311875</v>
      </c>
      <c r="P132" s="319">
        <v>-2.2335423197492162E-2</v>
      </c>
    </row>
    <row r="133" spans="1:16" ht="15">
      <c r="A133" s="276">
        <v>123</v>
      </c>
      <c r="B133" s="386" t="s">
        <v>57</v>
      </c>
      <c r="C133" s="554" t="s">
        <v>176</v>
      </c>
      <c r="D133" s="555">
        <v>44224</v>
      </c>
      <c r="E133" s="315">
        <v>1222.7</v>
      </c>
      <c r="F133" s="315">
        <v>1230.7</v>
      </c>
      <c r="G133" s="316">
        <v>1174.9000000000001</v>
      </c>
      <c r="H133" s="316">
        <v>1127.1000000000001</v>
      </c>
      <c r="I133" s="316">
        <v>1071.3000000000002</v>
      </c>
      <c r="J133" s="316">
        <v>1278.5</v>
      </c>
      <c r="K133" s="316">
        <v>1334.2999999999997</v>
      </c>
      <c r="L133" s="316">
        <v>1382.1</v>
      </c>
      <c r="M133" s="303">
        <v>1286.5</v>
      </c>
      <c r="N133" s="303">
        <v>1182.9000000000001</v>
      </c>
      <c r="O133" s="318">
        <v>3709600</v>
      </c>
      <c r="P133" s="319">
        <v>-7.1671671671671669E-2</v>
      </c>
    </row>
    <row r="134" spans="1:16" ht="15">
      <c r="A134" s="276">
        <v>124</v>
      </c>
      <c r="B134" s="386" t="s">
        <v>52</v>
      </c>
      <c r="C134" s="554" t="s">
        <v>178</v>
      </c>
      <c r="D134" s="555">
        <v>44224</v>
      </c>
      <c r="E134" s="315">
        <v>605.1</v>
      </c>
      <c r="F134" s="315">
        <v>606.2166666666667</v>
      </c>
      <c r="G134" s="316">
        <v>597.03333333333342</v>
      </c>
      <c r="H134" s="316">
        <v>588.9666666666667</v>
      </c>
      <c r="I134" s="316">
        <v>579.78333333333342</v>
      </c>
      <c r="J134" s="316">
        <v>614.28333333333342</v>
      </c>
      <c r="K134" s="316">
        <v>623.46666666666681</v>
      </c>
      <c r="L134" s="316">
        <v>631.53333333333342</v>
      </c>
      <c r="M134" s="303">
        <v>615.4</v>
      </c>
      <c r="N134" s="303">
        <v>598.15</v>
      </c>
      <c r="O134" s="318">
        <v>44983400</v>
      </c>
      <c r="P134" s="319">
        <v>9.6785343933632906E-3</v>
      </c>
    </row>
    <row r="135" spans="1:16" ht="15">
      <c r="A135" s="276">
        <v>125</v>
      </c>
      <c r="B135" s="386" t="s">
        <v>89</v>
      </c>
      <c r="C135" s="554" t="s">
        <v>179</v>
      </c>
      <c r="D135" s="555">
        <v>44224</v>
      </c>
      <c r="E135" s="315">
        <v>537.6</v>
      </c>
      <c r="F135" s="315">
        <v>533.08333333333337</v>
      </c>
      <c r="G135" s="316">
        <v>525.41666666666674</v>
      </c>
      <c r="H135" s="316">
        <v>513.23333333333335</v>
      </c>
      <c r="I135" s="316">
        <v>505.56666666666672</v>
      </c>
      <c r="J135" s="316">
        <v>545.26666666666677</v>
      </c>
      <c r="K135" s="316">
        <v>552.93333333333351</v>
      </c>
      <c r="L135" s="316">
        <v>565.11666666666679</v>
      </c>
      <c r="M135" s="303">
        <v>540.75</v>
      </c>
      <c r="N135" s="303">
        <v>520.9</v>
      </c>
      <c r="O135" s="318">
        <v>10653000</v>
      </c>
      <c r="P135" s="319">
        <v>-8.7927424982554084E-3</v>
      </c>
    </row>
    <row r="136" spans="1:16" ht="15">
      <c r="A136" s="276">
        <v>126</v>
      </c>
      <c r="B136" s="386" t="s">
        <v>180</v>
      </c>
      <c r="C136" s="554" t="s">
        <v>181</v>
      </c>
      <c r="D136" s="555">
        <v>44224</v>
      </c>
      <c r="E136" s="315">
        <v>543.70000000000005</v>
      </c>
      <c r="F136" s="315">
        <v>541.2833333333333</v>
      </c>
      <c r="G136" s="316">
        <v>530.56666666666661</v>
      </c>
      <c r="H136" s="316">
        <v>517.43333333333328</v>
      </c>
      <c r="I136" s="316">
        <v>506.71666666666658</v>
      </c>
      <c r="J136" s="316">
        <v>554.41666666666663</v>
      </c>
      <c r="K136" s="316">
        <v>565.13333333333333</v>
      </c>
      <c r="L136" s="316">
        <v>578.26666666666665</v>
      </c>
      <c r="M136" s="303">
        <v>552</v>
      </c>
      <c r="N136" s="303">
        <v>528.15</v>
      </c>
      <c r="O136" s="318">
        <v>10530000</v>
      </c>
      <c r="P136" s="319">
        <v>6.8384740259740256E-2</v>
      </c>
    </row>
    <row r="137" spans="1:16" ht="15">
      <c r="A137" s="276">
        <v>127</v>
      </c>
      <c r="B137" s="386" t="s">
        <v>39</v>
      </c>
      <c r="C137" s="554" t="s">
        <v>3464</v>
      </c>
      <c r="D137" s="555">
        <v>44224</v>
      </c>
      <c r="E137" s="315">
        <v>622.6</v>
      </c>
      <c r="F137" s="315">
        <v>623.38333333333333</v>
      </c>
      <c r="G137" s="316">
        <v>612.16666666666663</v>
      </c>
      <c r="H137" s="316">
        <v>601.73333333333335</v>
      </c>
      <c r="I137" s="316">
        <v>590.51666666666665</v>
      </c>
      <c r="J137" s="316">
        <v>633.81666666666661</v>
      </c>
      <c r="K137" s="316">
        <v>645.0333333333333</v>
      </c>
      <c r="L137" s="316">
        <v>655.46666666666658</v>
      </c>
      <c r="M137" s="303">
        <v>634.6</v>
      </c>
      <c r="N137" s="303">
        <v>612.95000000000005</v>
      </c>
      <c r="O137" s="318">
        <v>14544900</v>
      </c>
      <c r="P137" s="319">
        <v>4.5687645687645688E-3</v>
      </c>
    </row>
    <row r="138" spans="1:16" ht="15">
      <c r="A138" s="276">
        <v>128</v>
      </c>
      <c r="B138" s="386" t="s">
        <v>44</v>
      </c>
      <c r="C138" s="554" t="s">
        <v>183</v>
      </c>
      <c r="D138" s="555">
        <v>44224</v>
      </c>
      <c r="E138" s="315">
        <v>243.35</v>
      </c>
      <c r="F138" s="315">
        <v>243.70000000000002</v>
      </c>
      <c r="G138" s="316">
        <v>238.40000000000003</v>
      </c>
      <c r="H138" s="316">
        <v>233.45000000000002</v>
      </c>
      <c r="I138" s="316">
        <v>228.15000000000003</v>
      </c>
      <c r="J138" s="316">
        <v>248.65000000000003</v>
      </c>
      <c r="K138" s="316">
        <v>253.95000000000005</v>
      </c>
      <c r="L138" s="316">
        <v>258.90000000000003</v>
      </c>
      <c r="M138" s="303">
        <v>249</v>
      </c>
      <c r="N138" s="303">
        <v>238.75</v>
      </c>
      <c r="O138" s="318">
        <v>73199400</v>
      </c>
      <c r="P138" s="319">
        <v>-2.08905154010369E-2</v>
      </c>
    </row>
    <row r="139" spans="1:16" ht="15">
      <c r="A139" s="276">
        <v>129</v>
      </c>
      <c r="B139" s="386" t="s">
        <v>42</v>
      </c>
      <c r="C139" s="554" t="s">
        <v>185</v>
      </c>
      <c r="D139" s="555">
        <v>44224</v>
      </c>
      <c r="E139" s="315">
        <v>86.05</v>
      </c>
      <c r="F139" s="315">
        <v>85.916666666666671</v>
      </c>
      <c r="G139" s="316">
        <v>84.033333333333346</v>
      </c>
      <c r="H139" s="316">
        <v>82.01666666666668</v>
      </c>
      <c r="I139" s="316">
        <v>80.133333333333354</v>
      </c>
      <c r="J139" s="316">
        <v>87.933333333333337</v>
      </c>
      <c r="K139" s="316">
        <v>89.816666666666663</v>
      </c>
      <c r="L139" s="316">
        <v>91.833333333333329</v>
      </c>
      <c r="M139" s="303">
        <v>87.8</v>
      </c>
      <c r="N139" s="303">
        <v>83.9</v>
      </c>
      <c r="O139" s="318">
        <v>85360500</v>
      </c>
      <c r="P139" s="319">
        <v>-3.8619431351680097E-2</v>
      </c>
    </row>
    <row r="140" spans="1:16" ht="15">
      <c r="A140" s="276">
        <v>130</v>
      </c>
      <c r="B140" s="386" t="s">
        <v>113</v>
      </c>
      <c r="C140" s="554" t="s">
        <v>186</v>
      </c>
      <c r="D140" s="555">
        <v>44224</v>
      </c>
      <c r="E140" s="315">
        <v>711.5</v>
      </c>
      <c r="F140" s="315">
        <v>707.65</v>
      </c>
      <c r="G140" s="316">
        <v>698.19999999999993</v>
      </c>
      <c r="H140" s="316">
        <v>684.9</v>
      </c>
      <c r="I140" s="316">
        <v>675.44999999999993</v>
      </c>
      <c r="J140" s="316">
        <v>720.94999999999993</v>
      </c>
      <c r="K140" s="316">
        <v>730.4</v>
      </c>
      <c r="L140" s="316">
        <v>743.69999999999993</v>
      </c>
      <c r="M140" s="303">
        <v>717.1</v>
      </c>
      <c r="N140" s="303">
        <v>694.35</v>
      </c>
      <c r="O140" s="318">
        <v>39105100</v>
      </c>
      <c r="P140" s="319">
        <v>-1.0422547444304511E-3</v>
      </c>
    </row>
    <row r="141" spans="1:16" ht="15">
      <c r="A141" s="276">
        <v>131</v>
      </c>
      <c r="B141" s="386" t="s">
        <v>107</v>
      </c>
      <c r="C141" s="554" t="s">
        <v>187</v>
      </c>
      <c r="D141" s="555">
        <v>44224</v>
      </c>
      <c r="E141" s="315">
        <v>3168.25</v>
      </c>
      <c r="F141" s="315">
        <v>3161.5833333333335</v>
      </c>
      <c r="G141" s="316">
        <v>3141.8666666666668</v>
      </c>
      <c r="H141" s="316">
        <v>3115.4833333333331</v>
      </c>
      <c r="I141" s="316">
        <v>3095.7666666666664</v>
      </c>
      <c r="J141" s="316">
        <v>3187.9666666666672</v>
      </c>
      <c r="K141" s="316">
        <v>3207.6833333333334</v>
      </c>
      <c r="L141" s="316">
        <v>3234.0666666666675</v>
      </c>
      <c r="M141" s="303">
        <v>3181.3</v>
      </c>
      <c r="N141" s="303">
        <v>3135.2</v>
      </c>
      <c r="O141" s="318">
        <v>5601600</v>
      </c>
      <c r="P141" s="319">
        <v>3.6182019977802439E-2</v>
      </c>
    </row>
    <row r="142" spans="1:16" ht="15">
      <c r="A142" s="276">
        <v>132</v>
      </c>
      <c r="B142" s="386" t="s">
        <v>107</v>
      </c>
      <c r="C142" s="554" t="s">
        <v>188</v>
      </c>
      <c r="D142" s="555">
        <v>44224</v>
      </c>
      <c r="E142" s="315">
        <v>1074.75</v>
      </c>
      <c r="F142" s="315">
        <v>1069.5833333333333</v>
      </c>
      <c r="G142" s="316">
        <v>1059.1666666666665</v>
      </c>
      <c r="H142" s="316">
        <v>1043.5833333333333</v>
      </c>
      <c r="I142" s="316">
        <v>1033.1666666666665</v>
      </c>
      <c r="J142" s="316">
        <v>1085.1666666666665</v>
      </c>
      <c r="K142" s="316">
        <v>1095.583333333333</v>
      </c>
      <c r="L142" s="316">
        <v>1111.1666666666665</v>
      </c>
      <c r="M142" s="303">
        <v>1080</v>
      </c>
      <c r="N142" s="303">
        <v>1054</v>
      </c>
      <c r="O142" s="318">
        <v>11989200</v>
      </c>
      <c r="P142" s="319">
        <v>-4.8804780876494022E-3</v>
      </c>
    </row>
    <row r="143" spans="1:16" ht="15">
      <c r="A143" s="276">
        <v>133</v>
      </c>
      <c r="B143" s="386" t="s">
        <v>50</v>
      </c>
      <c r="C143" s="554" t="s">
        <v>189</v>
      </c>
      <c r="D143" s="555">
        <v>44224</v>
      </c>
      <c r="E143" s="315">
        <v>1514.35</v>
      </c>
      <c r="F143" s="315">
        <v>1518.8666666666668</v>
      </c>
      <c r="G143" s="316">
        <v>1496.7833333333335</v>
      </c>
      <c r="H143" s="316">
        <v>1479.2166666666667</v>
      </c>
      <c r="I143" s="316">
        <v>1457.1333333333334</v>
      </c>
      <c r="J143" s="316">
        <v>1536.4333333333336</v>
      </c>
      <c r="K143" s="316">
        <v>1558.5166666666667</v>
      </c>
      <c r="L143" s="316">
        <v>1576.0833333333337</v>
      </c>
      <c r="M143" s="303">
        <v>1540.95</v>
      </c>
      <c r="N143" s="303">
        <v>1501.3</v>
      </c>
      <c r="O143" s="318">
        <v>6519750</v>
      </c>
      <c r="P143" s="319">
        <v>5.2803681724597311E-2</v>
      </c>
    </row>
    <row r="144" spans="1:16" ht="15">
      <c r="A144" s="276">
        <v>134</v>
      </c>
      <c r="B144" s="386" t="s">
        <v>52</v>
      </c>
      <c r="C144" s="554" t="s">
        <v>190</v>
      </c>
      <c r="D144" s="555">
        <v>44224</v>
      </c>
      <c r="E144" s="315">
        <v>2782</v>
      </c>
      <c r="F144" s="315">
        <v>2796.5666666666671</v>
      </c>
      <c r="G144" s="316">
        <v>2738.4333333333343</v>
      </c>
      <c r="H144" s="316">
        <v>2694.8666666666672</v>
      </c>
      <c r="I144" s="316">
        <v>2636.7333333333345</v>
      </c>
      <c r="J144" s="316">
        <v>2840.1333333333341</v>
      </c>
      <c r="K144" s="316">
        <v>2898.2666666666664</v>
      </c>
      <c r="L144" s="316">
        <v>2941.8333333333339</v>
      </c>
      <c r="M144" s="303">
        <v>2854.7</v>
      </c>
      <c r="N144" s="303">
        <v>2753</v>
      </c>
      <c r="O144" s="318">
        <v>907000</v>
      </c>
      <c r="P144" s="319">
        <v>6.3305978898007029E-2</v>
      </c>
    </row>
    <row r="145" spans="1:16" ht="15">
      <c r="A145" s="276">
        <v>135</v>
      </c>
      <c r="B145" s="386" t="s">
        <v>42</v>
      </c>
      <c r="C145" s="554" t="s">
        <v>191</v>
      </c>
      <c r="D145" s="555">
        <v>44224</v>
      </c>
      <c r="E145" s="315">
        <v>332.6</v>
      </c>
      <c r="F145" s="315">
        <v>334.13333333333333</v>
      </c>
      <c r="G145" s="316">
        <v>326.86666666666667</v>
      </c>
      <c r="H145" s="316">
        <v>321.13333333333333</v>
      </c>
      <c r="I145" s="316">
        <v>313.86666666666667</v>
      </c>
      <c r="J145" s="316">
        <v>339.86666666666667</v>
      </c>
      <c r="K145" s="316">
        <v>347.13333333333333</v>
      </c>
      <c r="L145" s="316">
        <v>352.86666666666667</v>
      </c>
      <c r="M145" s="303">
        <v>341.4</v>
      </c>
      <c r="N145" s="303">
        <v>328.4</v>
      </c>
      <c r="O145" s="318">
        <v>4974000</v>
      </c>
      <c r="P145" s="319">
        <v>1.7802332719459791E-2</v>
      </c>
    </row>
    <row r="146" spans="1:16" ht="15">
      <c r="A146" s="276">
        <v>136</v>
      </c>
      <c r="B146" s="386" t="s">
        <v>44</v>
      </c>
      <c r="C146" s="554" t="s">
        <v>192</v>
      </c>
      <c r="D146" s="555">
        <v>44224</v>
      </c>
      <c r="E146" s="315">
        <v>513.95000000000005</v>
      </c>
      <c r="F146" s="315">
        <v>517.05000000000007</v>
      </c>
      <c r="G146" s="316">
        <v>506.15000000000009</v>
      </c>
      <c r="H146" s="316">
        <v>498.35</v>
      </c>
      <c r="I146" s="316">
        <v>487.45000000000005</v>
      </c>
      <c r="J146" s="316">
        <v>524.85000000000014</v>
      </c>
      <c r="K146" s="316">
        <v>535.75</v>
      </c>
      <c r="L146" s="316">
        <v>543.55000000000018</v>
      </c>
      <c r="M146" s="303">
        <v>527.95000000000005</v>
      </c>
      <c r="N146" s="303">
        <v>509.25</v>
      </c>
      <c r="O146" s="318">
        <v>5360600</v>
      </c>
      <c r="P146" s="319">
        <v>-1.8205128205128204E-2</v>
      </c>
    </row>
    <row r="147" spans="1:16" ht="15">
      <c r="A147" s="276">
        <v>137</v>
      </c>
      <c r="B147" s="386" t="s">
        <v>50</v>
      </c>
      <c r="C147" s="554" t="s">
        <v>193</v>
      </c>
      <c r="D147" s="555">
        <v>44224</v>
      </c>
      <c r="E147" s="315">
        <v>1282.8499999999999</v>
      </c>
      <c r="F147" s="315">
        <v>1271.9166666666667</v>
      </c>
      <c r="G147" s="316">
        <v>1254.9333333333334</v>
      </c>
      <c r="H147" s="316">
        <v>1227.0166666666667</v>
      </c>
      <c r="I147" s="316">
        <v>1210.0333333333333</v>
      </c>
      <c r="J147" s="316">
        <v>1299.8333333333335</v>
      </c>
      <c r="K147" s="316">
        <v>1316.8166666666666</v>
      </c>
      <c r="L147" s="316">
        <v>1344.7333333333336</v>
      </c>
      <c r="M147" s="303">
        <v>1288.9000000000001</v>
      </c>
      <c r="N147" s="303">
        <v>1244</v>
      </c>
      <c r="O147" s="318">
        <v>1946700</v>
      </c>
      <c r="P147" s="319">
        <v>6.8793235972328975E-2</v>
      </c>
    </row>
    <row r="148" spans="1:16" ht="15">
      <c r="A148" s="276">
        <v>138</v>
      </c>
      <c r="B148" s="386" t="s">
        <v>37</v>
      </c>
      <c r="C148" s="554" t="s">
        <v>195</v>
      </c>
      <c r="D148" s="555">
        <v>44224</v>
      </c>
      <c r="E148" s="315">
        <v>5677.55</v>
      </c>
      <c r="F148" s="315">
        <v>5663.0333333333328</v>
      </c>
      <c r="G148" s="316">
        <v>5627.0666666666657</v>
      </c>
      <c r="H148" s="316">
        <v>5576.583333333333</v>
      </c>
      <c r="I148" s="316">
        <v>5540.6166666666659</v>
      </c>
      <c r="J148" s="316">
        <v>5713.5166666666655</v>
      </c>
      <c r="K148" s="316">
        <v>5749.4833333333327</v>
      </c>
      <c r="L148" s="316">
        <v>5799.9666666666653</v>
      </c>
      <c r="M148" s="303">
        <v>5699</v>
      </c>
      <c r="N148" s="303">
        <v>5612.55</v>
      </c>
      <c r="O148" s="318">
        <v>1481400</v>
      </c>
      <c r="P148" s="319">
        <v>-3.0624263839811542E-2</v>
      </c>
    </row>
    <row r="149" spans="1:16" ht="15">
      <c r="A149" s="276">
        <v>139</v>
      </c>
      <c r="B149" s="386" t="s">
        <v>180</v>
      </c>
      <c r="C149" s="554" t="s">
        <v>197</v>
      </c>
      <c r="D149" s="555">
        <v>44224</v>
      </c>
      <c r="E149" s="315">
        <v>494.15</v>
      </c>
      <c r="F149" s="315">
        <v>495.8</v>
      </c>
      <c r="G149" s="316">
        <v>484.75</v>
      </c>
      <c r="H149" s="316">
        <v>475.34999999999997</v>
      </c>
      <c r="I149" s="316">
        <v>464.29999999999995</v>
      </c>
      <c r="J149" s="316">
        <v>505.20000000000005</v>
      </c>
      <c r="K149" s="316">
        <v>516.25000000000011</v>
      </c>
      <c r="L149" s="316">
        <v>525.65000000000009</v>
      </c>
      <c r="M149" s="303">
        <v>506.85</v>
      </c>
      <c r="N149" s="303">
        <v>486.4</v>
      </c>
      <c r="O149" s="318">
        <v>19275100</v>
      </c>
      <c r="P149" s="319">
        <v>2.2481208192538446E-2</v>
      </c>
    </row>
    <row r="150" spans="1:16" ht="15">
      <c r="A150" s="276">
        <v>140</v>
      </c>
      <c r="B150" s="386" t="s">
        <v>113</v>
      </c>
      <c r="C150" s="554" t="s">
        <v>198</v>
      </c>
      <c r="D150" s="555">
        <v>44224</v>
      </c>
      <c r="E150" s="315">
        <v>181.5</v>
      </c>
      <c r="F150" s="315">
        <v>181.29999999999998</v>
      </c>
      <c r="G150" s="316">
        <v>177.64999999999998</v>
      </c>
      <c r="H150" s="316">
        <v>173.79999999999998</v>
      </c>
      <c r="I150" s="316">
        <v>170.14999999999998</v>
      </c>
      <c r="J150" s="316">
        <v>185.14999999999998</v>
      </c>
      <c r="K150" s="316">
        <v>188.8</v>
      </c>
      <c r="L150" s="316">
        <v>192.64999999999998</v>
      </c>
      <c r="M150" s="303">
        <v>184.95</v>
      </c>
      <c r="N150" s="303">
        <v>177.45</v>
      </c>
      <c r="O150" s="318">
        <v>78095200</v>
      </c>
      <c r="P150" s="319">
        <v>7.6800000000000002E-3</v>
      </c>
    </row>
    <row r="151" spans="1:16" ht="15">
      <c r="A151" s="276">
        <v>141</v>
      </c>
      <c r="B151" s="386" t="s">
        <v>64</v>
      </c>
      <c r="C151" s="554" t="s">
        <v>199</v>
      </c>
      <c r="D151" s="555">
        <v>44224</v>
      </c>
      <c r="E151" s="315">
        <v>901.2</v>
      </c>
      <c r="F151" s="315">
        <v>900.86666666666679</v>
      </c>
      <c r="G151" s="316">
        <v>886.63333333333355</v>
      </c>
      <c r="H151" s="316">
        <v>872.06666666666672</v>
      </c>
      <c r="I151" s="316">
        <v>857.83333333333348</v>
      </c>
      <c r="J151" s="316">
        <v>915.43333333333362</v>
      </c>
      <c r="K151" s="316">
        <v>929.66666666666674</v>
      </c>
      <c r="L151" s="316">
        <v>944.23333333333369</v>
      </c>
      <c r="M151" s="303">
        <v>915.1</v>
      </c>
      <c r="N151" s="303">
        <v>886.3</v>
      </c>
      <c r="O151" s="318">
        <v>1972000</v>
      </c>
      <c r="P151" s="319">
        <v>3.6258539148712562E-2</v>
      </c>
    </row>
    <row r="152" spans="1:16" ht="15">
      <c r="A152" s="276">
        <v>142</v>
      </c>
      <c r="B152" s="386" t="s">
        <v>107</v>
      </c>
      <c r="C152" s="554" t="s">
        <v>200</v>
      </c>
      <c r="D152" s="555">
        <v>44224</v>
      </c>
      <c r="E152" s="315">
        <v>458.45</v>
      </c>
      <c r="F152" s="315">
        <v>458.36666666666662</v>
      </c>
      <c r="G152" s="316">
        <v>452.58333333333326</v>
      </c>
      <c r="H152" s="316">
        <v>446.71666666666664</v>
      </c>
      <c r="I152" s="316">
        <v>440.93333333333328</v>
      </c>
      <c r="J152" s="316">
        <v>464.23333333333323</v>
      </c>
      <c r="K152" s="316">
        <v>470.01666666666665</v>
      </c>
      <c r="L152" s="316">
        <v>475.88333333333321</v>
      </c>
      <c r="M152" s="303">
        <v>464.15</v>
      </c>
      <c r="N152" s="303">
        <v>452.5</v>
      </c>
      <c r="O152" s="318">
        <v>37945600</v>
      </c>
      <c r="P152" s="319">
        <v>1.1170802421761746E-2</v>
      </c>
    </row>
    <row r="153" spans="1:16" ht="15">
      <c r="A153" s="276">
        <v>143</v>
      </c>
      <c r="B153" s="386" t="s">
        <v>89</v>
      </c>
      <c r="C153" s="554" t="s">
        <v>202</v>
      </c>
      <c r="D153" s="555">
        <v>44224</v>
      </c>
      <c r="E153" s="315">
        <v>228.8</v>
      </c>
      <c r="F153" s="315">
        <v>228.73333333333335</v>
      </c>
      <c r="G153" s="316">
        <v>223.8666666666667</v>
      </c>
      <c r="H153" s="316">
        <v>218.93333333333337</v>
      </c>
      <c r="I153" s="316">
        <v>214.06666666666672</v>
      </c>
      <c r="J153" s="316">
        <v>233.66666666666669</v>
      </c>
      <c r="K153" s="316">
        <v>238.53333333333336</v>
      </c>
      <c r="L153" s="316">
        <v>243.46666666666667</v>
      </c>
      <c r="M153" s="303">
        <v>233.6</v>
      </c>
      <c r="N153" s="303">
        <v>223.8</v>
      </c>
      <c r="O153" s="318">
        <v>29916000</v>
      </c>
      <c r="P153" s="319">
        <v>-1.8986719134284308E-2</v>
      </c>
    </row>
    <row r="154" spans="1:16">
      <c r="A154" s="276">
        <v>144</v>
      </c>
      <c r="B154" s="295"/>
    </row>
    <row r="155" spans="1:16">
      <c r="A155" s="276">
        <v>145</v>
      </c>
      <c r="B155" s="295"/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6">
      <c r="A156" s="276">
        <v>146</v>
      </c>
      <c r="B156" s="295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6">
      <c r="A157" s="276">
        <v>147</v>
      </c>
      <c r="B157" s="295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6">
      <c r="A158" s="276"/>
      <c r="C158" s="291"/>
      <c r="D158" s="291"/>
      <c r="E158" s="291"/>
      <c r="F158" s="290"/>
      <c r="G158" s="290"/>
      <c r="H158" s="290"/>
      <c r="I158" s="290"/>
      <c r="J158" s="290"/>
      <c r="K158" s="290"/>
      <c r="L158" s="290"/>
      <c r="M158" s="290"/>
    </row>
    <row r="159" spans="1:16">
      <c r="A159" s="276"/>
      <c r="B159" s="299"/>
      <c r="C159" s="291"/>
      <c r="D159" s="291"/>
      <c r="E159" s="291"/>
      <c r="F159" s="290"/>
      <c r="G159" s="290"/>
      <c r="H159" s="290"/>
      <c r="I159" s="290"/>
      <c r="J159" s="290"/>
      <c r="K159" s="290"/>
      <c r="L159" s="290"/>
      <c r="M159" s="290"/>
    </row>
    <row r="160" spans="1:16">
      <c r="A160" s="276"/>
      <c r="B160" s="320"/>
      <c r="C160" s="291"/>
      <c r="D160" s="291"/>
      <c r="E160" s="291"/>
      <c r="F160" s="290"/>
      <c r="G160" s="290"/>
      <c r="H160" s="290"/>
      <c r="I160" s="290"/>
      <c r="J160" s="290"/>
      <c r="K160" s="290"/>
      <c r="L160" s="290"/>
      <c r="M160" s="290"/>
    </row>
    <row r="161" spans="1:13">
      <c r="A161" s="276"/>
      <c r="B161" s="320"/>
      <c r="D161" s="320"/>
      <c r="E161" s="320"/>
      <c r="F161" s="322"/>
      <c r="G161" s="322"/>
      <c r="H161" s="290"/>
      <c r="I161" s="322"/>
      <c r="J161" s="322"/>
      <c r="K161" s="322"/>
      <c r="L161" s="322"/>
      <c r="M161" s="322"/>
    </row>
    <row r="162" spans="1:13">
      <c r="A162" s="276"/>
      <c r="B162" s="320"/>
      <c r="D162" s="320"/>
      <c r="E162" s="320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B166" s="321"/>
      <c r="D166" s="321"/>
      <c r="E166" s="321"/>
      <c r="F166" s="322"/>
      <c r="G166" s="322"/>
      <c r="H166" s="322"/>
      <c r="I166" s="322"/>
      <c r="J166" s="322"/>
      <c r="K166" s="322"/>
      <c r="L166" s="322"/>
      <c r="M166" s="322"/>
    </row>
    <row r="167" spans="1:13">
      <c r="A167" s="289"/>
      <c r="B167" s="321"/>
      <c r="D167" s="321"/>
      <c r="E167" s="321"/>
      <c r="F167" s="322"/>
      <c r="G167" s="322"/>
      <c r="H167" s="322"/>
      <c r="I167" s="322"/>
      <c r="J167" s="322"/>
      <c r="K167" s="322"/>
      <c r="L167" s="322"/>
      <c r="M167" s="322"/>
    </row>
    <row r="168" spans="1:13">
      <c r="A168" s="289"/>
      <c r="B168" s="321"/>
      <c r="D168" s="321"/>
      <c r="E168" s="321"/>
      <c r="F168" s="322"/>
      <c r="G168" s="322"/>
      <c r="H168" s="322"/>
      <c r="I168" s="322"/>
      <c r="J168" s="322"/>
      <c r="K168" s="322"/>
      <c r="L168" s="322"/>
      <c r="M168" s="322"/>
    </row>
    <row r="169" spans="1:13">
      <c r="H169" s="322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44210</v>
      </c>
    </row>
    <row r="7" spans="1:15">
      <c r="A7"/>
    </row>
    <row r="8" spans="1:15" ht="28.5" customHeight="1">
      <c r="A8" s="564" t="s">
        <v>16</v>
      </c>
      <c r="B8" s="565" t="s">
        <v>18</v>
      </c>
      <c r="C8" s="563" t="s">
        <v>19</v>
      </c>
      <c r="D8" s="563" t="s">
        <v>20</v>
      </c>
      <c r="E8" s="563" t="s">
        <v>21</v>
      </c>
      <c r="F8" s="563"/>
      <c r="G8" s="563"/>
      <c r="H8" s="563" t="s">
        <v>22</v>
      </c>
      <c r="I8" s="563"/>
      <c r="J8" s="563"/>
      <c r="K8" s="273"/>
      <c r="L8" s="281"/>
      <c r="M8" s="281"/>
    </row>
    <row r="9" spans="1:15" ht="36" customHeight="1">
      <c r="A9" s="559"/>
      <c r="B9" s="561"/>
      <c r="C9" s="566" t="s">
        <v>23</v>
      </c>
      <c r="D9" s="566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14564.85</v>
      </c>
      <c r="D10" s="302">
        <v>14551.300000000001</v>
      </c>
      <c r="E10" s="302">
        <v>14449.250000000002</v>
      </c>
      <c r="F10" s="302">
        <v>14333.650000000001</v>
      </c>
      <c r="G10" s="302">
        <v>14231.600000000002</v>
      </c>
      <c r="H10" s="302">
        <v>14666.900000000001</v>
      </c>
      <c r="I10" s="302">
        <v>14768.95</v>
      </c>
      <c r="J10" s="302">
        <v>14884.550000000001</v>
      </c>
      <c r="K10" s="301">
        <v>14653.35</v>
      </c>
      <c r="L10" s="301">
        <v>14435.7</v>
      </c>
      <c r="M10" s="306"/>
    </row>
    <row r="11" spans="1:15">
      <c r="A11" s="300">
        <v>2</v>
      </c>
      <c r="B11" s="276" t="s">
        <v>220</v>
      </c>
      <c r="C11" s="303">
        <v>32574.65</v>
      </c>
      <c r="D11" s="278">
        <v>32468.799999999999</v>
      </c>
      <c r="E11" s="278">
        <v>32254.1</v>
      </c>
      <c r="F11" s="278">
        <v>31933.55</v>
      </c>
      <c r="G11" s="278">
        <v>31718.85</v>
      </c>
      <c r="H11" s="278">
        <v>32789.35</v>
      </c>
      <c r="I11" s="278">
        <v>33004.050000000003</v>
      </c>
      <c r="J11" s="278">
        <v>33324.6</v>
      </c>
      <c r="K11" s="303">
        <v>32683.5</v>
      </c>
      <c r="L11" s="303">
        <v>32148.25</v>
      </c>
      <c r="M11" s="306"/>
    </row>
    <row r="12" spans="1:15">
      <c r="A12" s="300">
        <v>3</v>
      </c>
      <c r="B12" s="284" t="s">
        <v>221</v>
      </c>
      <c r="C12" s="303">
        <v>1767.4</v>
      </c>
      <c r="D12" s="278">
        <v>1768.5</v>
      </c>
      <c r="E12" s="278">
        <v>1745.5</v>
      </c>
      <c r="F12" s="278">
        <v>1723.6</v>
      </c>
      <c r="G12" s="278">
        <v>1700.6</v>
      </c>
      <c r="H12" s="278">
        <v>1790.4</v>
      </c>
      <c r="I12" s="278">
        <v>1813.4</v>
      </c>
      <c r="J12" s="278">
        <v>1835.3000000000002</v>
      </c>
      <c r="K12" s="303">
        <v>1791.5</v>
      </c>
      <c r="L12" s="303">
        <v>1746.6</v>
      </c>
      <c r="M12" s="306"/>
    </row>
    <row r="13" spans="1:15">
      <c r="A13" s="300">
        <v>4</v>
      </c>
      <c r="B13" s="276" t="s">
        <v>222</v>
      </c>
      <c r="C13" s="303">
        <v>3894.7</v>
      </c>
      <c r="D13" s="278">
        <v>3895.5666666666671</v>
      </c>
      <c r="E13" s="278">
        <v>3847.6333333333341</v>
      </c>
      <c r="F13" s="278">
        <v>3800.5666666666671</v>
      </c>
      <c r="G13" s="278">
        <v>3752.6333333333341</v>
      </c>
      <c r="H13" s="278">
        <v>3942.6333333333341</v>
      </c>
      <c r="I13" s="278">
        <v>3990.5666666666675</v>
      </c>
      <c r="J13" s="278">
        <v>4037.6333333333341</v>
      </c>
      <c r="K13" s="303">
        <v>3943.5</v>
      </c>
      <c r="L13" s="303">
        <v>3848.5</v>
      </c>
      <c r="M13" s="306"/>
    </row>
    <row r="14" spans="1:15">
      <c r="A14" s="300">
        <v>5</v>
      </c>
      <c r="B14" s="276" t="s">
        <v>223</v>
      </c>
      <c r="C14" s="303">
        <v>27004.3</v>
      </c>
      <c r="D14" s="278">
        <v>26948.533333333336</v>
      </c>
      <c r="E14" s="278">
        <v>26793.166666666672</v>
      </c>
      <c r="F14" s="278">
        <v>26582.033333333336</v>
      </c>
      <c r="G14" s="278">
        <v>26426.666666666672</v>
      </c>
      <c r="H14" s="278">
        <v>27159.666666666672</v>
      </c>
      <c r="I14" s="278">
        <v>27315.033333333333</v>
      </c>
      <c r="J14" s="278">
        <v>27526.166666666672</v>
      </c>
      <c r="K14" s="303">
        <v>27103.9</v>
      </c>
      <c r="L14" s="303">
        <v>26737.4</v>
      </c>
      <c r="M14" s="306"/>
    </row>
    <row r="15" spans="1:15">
      <c r="A15" s="300">
        <v>6</v>
      </c>
      <c r="B15" s="276" t="s">
        <v>224</v>
      </c>
      <c r="C15" s="303">
        <v>3029.5</v>
      </c>
      <c r="D15" s="278">
        <v>3029.8833333333332</v>
      </c>
      <c r="E15" s="278">
        <v>2989.3666666666663</v>
      </c>
      <c r="F15" s="278">
        <v>2949.2333333333331</v>
      </c>
      <c r="G15" s="278">
        <v>2908.7166666666662</v>
      </c>
      <c r="H15" s="278">
        <v>3070.0166666666664</v>
      </c>
      <c r="I15" s="278">
        <v>3110.5333333333328</v>
      </c>
      <c r="J15" s="278">
        <v>3150.6666666666665</v>
      </c>
      <c r="K15" s="303">
        <v>3070.4</v>
      </c>
      <c r="L15" s="303">
        <v>2989.75</v>
      </c>
      <c r="M15" s="306"/>
    </row>
    <row r="16" spans="1:15">
      <c r="A16" s="300">
        <v>7</v>
      </c>
      <c r="B16" s="276" t="s">
        <v>225</v>
      </c>
      <c r="C16" s="303">
        <v>6385.15</v>
      </c>
      <c r="D16" s="278">
        <v>6388.4000000000005</v>
      </c>
      <c r="E16" s="278">
        <v>6272.0500000000011</v>
      </c>
      <c r="F16" s="278">
        <v>6158.9500000000007</v>
      </c>
      <c r="G16" s="278">
        <v>6042.6000000000013</v>
      </c>
      <c r="H16" s="278">
        <v>6501.5000000000009</v>
      </c>
      <c r="I16" s="278">
        <v>6617.8500000000013</v>
      </c>
      <c r="J16" s="278">
        <v>6730.9500000000007</v>
      </c>
      <c r="K16" s="303">
        <v>6504.75</v>
      </c>
      <c r="L16" s="303">
        <v>6275.3</v>
      </c>
      <c r="M16" s="306"/>
    </row>
    <row r="17" spans="1:13">
      <c r="A17" s="300">
        <v>8</v>
      </c>
      <c r="B17" s="276" t="s">
        <v>802</v>
      </c>
      <c r="C17" s="276">
        <v>1281.1500000000001</v>
      </c>
      <c r="D17" s="278">
        <v>1281.8999999999999</v>
      </c>
      <c r="E17" s="278">
        <v>1272.2499999999998</v>
      </c>
      <c r="F17" s="278">
        <v>1263.3499999999999</v>
      </c>
      <c r="G17" s="278">
        <v>1253.6999999999998</v>
      </c>
      <c r="H17" s="278">
        <v>1290.7999999999997</v>
      </c>
      <c r="I17" s="278">
        <v>1300.4499999999998</v>
      </c>
      <c r="J17" s="278">
        <v>1309.3499999999997</v>
      </c>
      <c r="K17" s="276">
        <v>1291.55</v>
      </c>
      <c r="L17" s="276">
        <v>1273</v>
      </c>
      <c r="M17" s="276">
        <v>4.9233900000000004</v>
      </c>
    </row>
    <row r="18" spans="1:13">
      <c r="A18" s="300">
        <v>9</v>
      </c>
      <c r="B18" s="276" t="s">
        <v>295</v>
      </c>
      <c r="C18" s="276">
        <v>15001.55</v>
      </c>
      <c r="D18" s="278">
        <v>15143.85</v>
      </c>
      <c r="E18" s="278">
        <v>14782.7</v>
      </c>
      <c r="F18" s="278">
        <v>14563.85</v>
      </c>
      <c r="G18" s="278">
        <v>14202.7</v>
      </c>
      <c r="H18" s="278">
        <v>15362.7</v>
      </c>
      <c r="I18" s="278">
        <v>15723.849999999999</v>
      </c>
      <c r="J18" s="278">
        <v>15942.7</v>
      </c>
      <c r="K18" s="276">
        <v>15505</v>
      </c>
      <c r="L18" s="276">
        <v>14925</v>
      </c>
      <c r="M18" s="276">
        <v>0.40083999999999997</v>
      </c>
    </row>
    <row r="19" spans="1:13">
      <c r="A19" s="300">
        <v>10</v>
      </c>
      <c r="B19" s="276" t="s">
        <v>227</v>
      </c>
      <c r="C19" s="276">
        <v>91.3</v>
      </c>
      <c r="D19" s="278">
        <v>91.266666666666666</v>
      </c>
      <c r="E19" s="278">
        <v>89.233333333333334</v>
      </c>
      <c r="F19" s="278">
        <v>87.166666666666671</v>
      </c>
      <c r="G19" s="278">
        <v>85.13333333333334</v>
      </c>
      <c r="H19" s="278">
        <v>93.333333333333329</v>
      </c>
      <c r="I19" s="278">
        <v>95.36666666666666</v>
      </c>
      <c r="J19" s="278">
        <v>97.433333333333323</v>
      </c>
      <c r="K19" s="276">
        <v>93.3</v>
      </c>
      <c r="L19" s="276">
        <v>89.2</v>
      </c>
      <c r="M19" s="276">
        <v>34.57441</v>
      </c>
    </row>
    <row r="20" spans="1:13">
      <c r="A20" s="300">
        <v>11</v>
      </c>
      <c r="B20" s="276" t="s">
        <v>228</v>
      </c>
      <c r="C20" s="276">
        <v>180.55</v>
      </c>
      <c r="D20" s="278">
        <v>179.15</v>
      </c>
      <c r="E20" s="278">
        <v>176.4</v>
      </c>
      <c r="F20" s="278">
        <v>172.25</v>
      </c>
      <c r="G20" s="278">
        <v>169.5</v>
      </c>
      <c r="H20" s="278">
        <v>183.3</v>
      </c>
      <c r="I20" s="278">
        <v>186.05</v>
      </c>
      <c r="J20" s="278">
        <v>190.20000000000002</v>
      </c>
      <c r="K20" s="276">
        <v>181.9</v>
      </c>
      <c r="L20" s="276">
        <v>175</v>
      </c>
      <c r="M20" s="276">
        <v>45.373699999999999</v>
      </c>
    </row>
    <row r="21" spans="1:13">
      <c r="A21" s="300">
        <v>12</v>
      </c>
      <c r="B21" s="276" t="s">
        <v>38</v>
      </c>
      <c r="C21" s="276">
        <v>1792.4</v>
      </c>
      <c r="D21" s="278">
        <v>1791.7333333333336</v>
      </c>
      <c r="E21" s="278">
        <v>1771.7666666666671</v>
      </c>
      <c r="F21" s="278">
        <v>1751.1333333333334</v>
      </c>
      <c r="G21" s="278">
        <v>1731.166666666667</v>
      </c>
      <c r="H21" s="278">
        <v>1812.3666666666672</v>
      </c>
      <c r="I21" s="278">
        <v>1832.3333333333335</v>
      </c>
      <c r="J21" s="278">
        <v>1852.9666666666674</v>
      </c>
      <c r="K21" s="276">
        <v>1811.7</v>
      </c>
      <c r="L21" s="276">
        <v>1771.1</v>
      </c>
      <c r="M21" s="276">
        <v>9.2266499999999994</v>
      </c>
    </row>
    <row r="22" spans="1:13">
      <c r="A22" s="300">
        <v>13</v>
      </c>
      <c r="B22" s="276" t="s">
        <v>3785</v>
      </c>
      <c r="C22" s="276">
        <v>363.8</v>
      </c>
      <c r="D22" s="278">
        <v>362.93333333333339</v>
      </c>
      <c r="E22" s="278">
        <v>355.96666666666681</v>
      </c>
      <c r="F22" s="278">
        <v>348.13333333333344</v>
      </c>
      <c r="G22" s="278">
        <v>341.16666666666686</v>
      </c>
      <c r="H22" s="278">
        <v>370.76666666666677</v>
      </c>
      <c r="I22" s="278">
        <v>377.73333333333335</v>
      </c>
      <c r="J22" s="278">
        <v>385.56666666666672</v>
      </c>
      <c r="K22" s="276">
        <v>369.9</v>
      </c>
      <c r="L22" s="276">
        <v>355.1</v>
      </c>
      <c r="M22" s="276">
        <v>11.71644</v>
      </c>
    </row>
    <row r="23" spans="1:13">
      <c r="A23" s="300">
        <v>14</v>
      </c>
      <c r="B23" s="276" t="s">
        <v>41</v>
      </c>
      <c r="C23" s="276">
        <v>536.65</v>
      </c>
      <c r="D23" s="278">
        <v>530.41666666666663</v>
      </c>
      <c r="E23" s="278">
        <v>520.83333333333326</v>
      </c>
      <c r="F23" s="278">
        <v>505.01666666666665</v>
      </c>
      <c r="G23" s="278">
        <v>495.43333333333328</v>
      </c>
      <c r="H23" s="278">
        <v>546.23333333333323</v>
      </c>
      <c r="I23" s="278">
        <v>555.81666666666649</v>
      </c>
      <c r="J23" s="278">
        <v>571.63333333333321</v>
      </c>
      <c r="K23" s="276">
        <v>540</v>
      </c>
      <c r="L23" s="276">
        <v>514.6</v>
      </c>
      <c r="M23" s="276">
        <v>110.45555</v>
      </c>
    </row>
    <row r="24" spans="1:13">
      <c r="A24" s="300">
        <v>15</v>
      </c>
      <c r="B24" s="276" t="s">
        <v>43</v>
      </c>
      <c r="C24" s="276">
        <v>53.65</v>
      </c>
      <c r="D24" s="278">
        <v>54.45000000000001</v>
      </c>
      <c r="E24" s="278">
        <v>52.15000000000002</v>
      </c>
      <c r="F24" s="278">
        <v>50.650000000000013</v>
      </c>
      <c r="G24" s="278">
        <v>48.350000000000023</v>
      </c>
      <c r="H24" s="278">
        <v>55.950000000000017</v>
      </c>
      <c r="I24" s="278">
        <v>58.250000000000014</v>
      </c>
      <c r="J24" s="278">
        <v>59.750000000000014</v>
      </c>
      <c r="K24" s="276">
        <v>56.75</v>
      </c>
      <c r="L24" s="276">
        <v>52.95</v>
      </c>
      <c r="M24" s="276">
        <v>90.720860000000002</v>
      </c>
    </row>
    <row r="25" spans="1:13">
      <c r="A25" s="300">
        <v>16</v>
      </c>
      <c r="B25" s="276" t="s">
        <v>298</v>
      </c>
      <c r="C25" s="276">
        <v>446.85</v>
      </c>
      <c r="D25" s="278">
        <v>447.5</v>
      </c>
      <c r="E25" s="278">
        <v>440.85</v>
      </c>
      <c r="F25" s="278">
        <v>434.85</v>
      </c>
      <c r="G25" s="278">
        <v>428.20000000000005</v>
      </c>
      <c r="H25" s="278">
        <v>453.5</v>
      </c>
      <c r="I25" s="278">
        <v>460.15</v>
      </c>
      <c r="J25" s="278">
        <v>466.15</v>
      </c>
      <c r="K25" s="276">
        <v>454.15</v>
      </c>
      <c r="L25" s="276">
        <v>441.5</v>
      </c>
      <c r="M25" s="276">
        <v>2.9035700000000002</v>
      </c>
    </row>
    <row r="26" spans="1:13">
      <c r="A26" s="300">
        <v>17</v>
      </c>
      <c r="B26" s="276" t="s">
        <v>229</v>
      </c>
      <c r="C26" s="276">
        <v>1777.45</v>
      </c>
      <c r="D26" s="278">
        <v>1785.8166666666666</v>
      </c>
      <c r="E26" s="278">
        <v>1742.6333333333332</v>
      </c>
      <c r="F26" s="278">
        <v>1707.8166666666666</v>
      </c>
      <c r="G26" s="278">
        <v>1664.6333333333332</v>
      </c>
      <c r="H26" s="278">
        <v>1820.6333333333332</v>
      </c>
      <c r="I26" s="278">
        <v>1863.8166666666666</v>
      </c>
      <c r="J26" s="278">
        <v>1898.6333333333332</v>
      </c>
      <c r="K26" s="276">
        <v>1829</v>
      </c>
      <c r="L26" s="276">
        <v>1751</v>
      </c>
      <c r="M26" s="276">
        <v>1.0590200000000001</v>
      </c>
    </row>
    <row r="27" spans="1:13">
      <c r="A27" s="300">
        <v>18</v>
      </c>
      <c r="B27" s="276" t="s">
        <v>230</v>
      </c>
      <c r="C27" s="276">
        <v>3091.5</v>
      </c>
      <c r="D27" s="278">
        <v>3085.2166666666667</v>
      </c>
      <c r="E27" s="278">
        <v>3056.4333333333334</v>
      </c>
      <c r="F27" s="278">
        <v>3021.3666666666668</v>
      </c>
      <c r="G27" s="278">
        <v>2992.5833333333335</v>
      </c>
      <c r="H27" s="278">
        <v>3120.2833333333333</v>
      </c>
      <c r="I27" s="278">
        <v>3149.0666666666671</v>
      </c>
      <c r="J27" s="278">
        <v>3184.1333333333332</v>
      </c>
      <c r="K27" s="276">
        <v>3114</v>
      </c>
      <c r="L27" s="276">
        <v>3050.15</v>
      </c>
      <c r="M27" s="276">
        <v>1.8197000000000001</v>
      </c>
    </row>
    <row r="28" spans="1:13">
      <c r="A28" s="300">
        <v>19</v>
      </c>
      <c r="B28" s="276" t="s">
        <v>45</v>
      </c>
      <c r="C28" s="276">
        <v>986.35</v>
      </c>
      <c r="D28" s="278">
        <v>993.41666666666663</v>
      </c>
      <c r="E28" s="278">
        <v>973.23333333333323</v>
      </c>
      <c r="F28" s="278">
        <v>960.11666666666656</v>
      </c>
      <c r="G28" s="278">
        <v>939.93333333333317</v>
      </c>
      <c r="H28" s="278">
        <v>1006.5333333333333</v>
      </c>
      <c r="I28" s="278">
        <v>1026.7166666666667</v>
      </c>
      <c r="J28" s="278">
        <v>1039.8333333333335</v>
      </c>
      <c r="K28" s="276">
        <v>1013.6</v>
      </c>
      <c r="L28" s="276">
        <v>980.3</v>
      </c>
      <c r="M28" s="276">
        <v>7.9520900000000001</v>
      </c>
    </row>
    <row r="29" spans="1:13">
      <c r="A29" s="300">
        <v>20</v>
      </c>
      <c r="B29" s="276" t="s">
        <v>46</v>
      </c>
      <c r="C29" s="276">
        <v>264.89999999999998</v>
      </c>
      <c r="D29" s="278">
        <v>265.13333333333333</v>
      </c>
      <c r="E29" s="278">
        <v>260.86666666666667</v>
      </c>
      <c r="F29" s="278">
        <v>256.83333333333337</v>
      </c>
      <c r="G29" s="278">
        <v>252.56666666666672</v>
      </c>
      <c r="H29" s="278">
        <v>269.16666666666663</v>
      </c>
      <c r="I29" s="278">
        <v>273.43333333333328</v>
      </c>
      <c r="J29" s="278">
        <v>277.46666666666658</v>
      </c>
      <c r="K29" s="276">
        <v>269.39999999999998</v>
      </c>
      <c r="L29" s="276">
        <v>261.10000000000002</v>
      </c>
      <c r="M29" s="276">
        <v>52.67492</v>
      </c>
    </row>
    <row r="30" spans="1:13">
      <c r="A30" s="300">
        <v>21</v>
      </c>
      <c r="B30" s="276" t="s">
        <v>47</v>
      </c>
      <c r="C30" s="276">
        <v>2479.1999999999998</v>
      </c>
      <c r="D30" s="278">
        <v>2484.9</v>
      </c>
      <c r="E30" s="278">
        <v>2432.0500000000002</v>
      </c>
      <c r="F30" s="278">
        <v>2384.9</v>
      </c>
      <c r="G30" s="278">
        <v>2332.0500000000002</v>
      </c>
      <c r="H30" s="278">
        <v>2532.0500000000002</v>
      </c>
      <c r="I30" s="278">
        <v>2584.8999999999996</v>
      </c>
      <c r="J30" s="278">
        <v>2632.05</v>
      </c>
      <c r="K30" s="276">
        <v>2537.75</v>
      </c>
      <c r="L30" s="276">
        <v>2437.75</v>
      </c>
      <c r="M30" s="276">
        <v>6.6261799999999997</v>
      </c>
    </row>
    <row r="31" spans="1:13">
      <c r="A31" s="300">
        <v>22</v>
      </c>
      <c r="B31" s="276" t="s">
        <v>48</v>
      </c>
      <c r="C31" s="276">
        <v>191.9</v>
      </c>
      <c r="D31" s="278">
        <v>191.78333333333333</v>
      </c>
      <c r="E31" s="278">
        <v>187.36666666666667</v>
      </c>
      <c r="F31" s="278">
        <v>182.83333333333334</v>
      </c>
      <c r="G31" s="278">
        <v>178.41666666666669</v>
      </c>
      <c r="H31" s="278">
        <v>196.31666666666666</v>
      </c>
      <c r="I31" s="278">
        <v>200.73333333333335</v>
      </c>
      <c r="J31" s="278">
        <v>205.26666666666665</v>
      </c>
      <c r="K31" s="276">
        <v>196.2</v>
      </c>
      <c r="L31" s="276">
        <v>187.25</v>
      </c>
      <c r="M31" s="276">
        <v>84.919079999999994</v>
      </c>
    </row>
    <row r="32" spans="1:13">
      <c r="A32" s="300">
        <v>23</v>
      </c>
      <c r="B32" s="276" t="s">
        <v>49</v>
      </c>
      <c r="C32" s="276">
        <v>121.65</v>
      </c>
      <c r="D32" s="278">
        <v>121.80000000000001</v>
      </c>
      <c r="E32" s="278">
        <v>118.15000000000002</v>
      </c>
      <c r="F32" s="278">
        <v>114.65</v>
      </c>
      <c r="G32" s="278">
        <v>111.00000000000001</v>
      </c>
      <c r="H32" s="278">
        <v>125.30000000000003</v>
      </c>
      <c r="I32" s="278">
        <v>128.94999999999999</v>
      </c>
      <c r="J32" s="278">
        <v>132.45000000000005</v>
      </c>
      <c r="K32" s="276">
        <v>125.45</v>
      </c>
      <c r="L32" s="276">
        <v>118.3</v>
      </c>
      <c r="M32" s="276">
        <v>513.41074000000003</v>
      </c>
    </row>
    <row r="33" spans="1:13">
      <c r="A33" s="300">
        <v>24</v>
      </c>
      <c r="B33" s="276" t="s">
        <v>51</v>
      </c>
      <c r="C33" s="276">
        <v>2703.7</v>
      </c>
      <c r="D33" s="278">
        <v>2714.9</v>
      </c>
      <c r="E33" s="278">
        <v>2666.8</v>
      </c>
      <c r="F33" s="278">
        <v>2629.9</v>
      </c>
      <c r="G33" s="278">
        <v>2581.8000000000002</v>
      </c>
      <c r="H33" s="278">
        <v>2751.8</v>
      </c>
      <c r="I33" s="278">
        <v>2799.8999999999996</v>
      </c>
      <c r="J33" s="278">
        <v>2836.8</v>
      </c>
      <c r="K33" s="276">
        <v>2763</v>
      </c>
      <c r="L33" s="276">
        <v>2678</v>
      </c>
      <c r="M33" s="276">
        <v>28.626760000000001</v>
      </c>
    </row>
    <row r="34" spans="1:13">
      <c r="A34" s="300">
        <v>25</v>
      </c>
      <c r="B34" s="276" t="s">
        <v>226</v>
      </c>
      <c r="C34" s="276">
        <v>892.5</v>
      </c>
      <c r="D34" s="278">
        <v>895.19999999999993</v>
      </c>
      <c r="E34" s="278">
        <v>881.44999999999982</v>
      </c>
      <c r="F34" s="278">
        <v>870.39999999999986</v>
      </c>
      <c r="G34" s="278">
        <v>856.64999999999975</v>
      </c>
      <c r="H34" s="278">
        <v>906.24999999999989</v>
      </c>
      <c r="I34" s="278">
        <v>920.00000000000011</v>
      </c>
      <c r="J34" s="278">
        <v>931.05</v>
      </c>
      <c r="K34" s="276">
        <v>908.95</v>
      </c>
      <c r="L34" s="276">
        <v>884.15</v>
      </c>
      <c r="M34" s="276">
        <v>7.3030099999999996</v>
      </c>
    </row>
    <row r="35" spans="1:13">
      <c r="A35" s="300">
        <v>26</v>
      </c>
      <c r="B35" s="276" t="s">
        <v>53</v>
      </c>
      <c r="C35" s="276">
        <v>947.2</v>
      </c>
      <c r="D35" s="278">
        <v>950.15</v>
      </c>
      <c r="E35" s="278">
        <v>925.4</v>
      </c>
      <c r="F35" s="278">
        <v>903.6</v>
      </c>
      <c r="G35" s="278">
        <v>878.85</v>
      </c>
      <c r="H35" s="278">
        <v>971.94999999999993</v>
      </c>
      <c r="I35" s="278">
        <v>996.69999999999993</v>
      </c>
      <c r="J35" s="278">
        <v>1018.4999999999999</v>
      </c>
      <c r="K35" s="276">
        <v>974.9</v>
      </c>
      <c r="L35" s="276">
        <v>928.35</v>
      </c>
      <c r="M35" s="276">
        <v>29.983899999999998</v>
      </c>
    </row>
    <row r="36" spans="1:13">
      <c r="A36" s="300">
        <v>27</v>
      </c>
      <c r="B36" s="276" t="s">
        <v>55</v>
      </c>
      <c r="C36" s="276">
        <v>687.8</v>
      </c>
      <c r="D36" s="278">
        <v>682.68333333333339</v>
      </c>
      <c r="E36" s="278">
        <v>674.16666666666674</v>
      </c>
      <c r="F36" s="278">
        <v>660.5333333333333</v>
      </c>
      <c r="G36" s="278">
        <v>652.01666666666665</v>
      </c>
      <c r="H36" s="278">
        <v>696.31666666666683</v>
      </c>
      <c r="I36" s="278">
        <v>704.83333333333348</v>
      </c>
      <c r="J36" s="278">
        <v>718.46666666666692</v>
      </c>
      <c r="K36" s="276">
        <v>691.2</v>
      </c>
      <c r="L36" s="276">
        <v>669.05</v>
      </c>
      <c r="M36" s="276">
        <v>156.45903000000001</v>
      </c>
    </row>
    <row r="37" spans="1:13">
      <c r="A37" s="300">
        <v>28</v>
      </c>
      <c r="B37" s="276" t="s">
        <v>56</v>
      </c>
      <c r="C37" s="276">
        <v>3600.9</v>
      </c>
      <c r="D37" s="278">
        <v>3603.6333333333332</v>
      </c>
      <c r="E37" s="278">
        <v>3574.2666666666664</v>
      </c>
      <c r="F37" s="278">
        <v>3547.6333333333332</v>
      </c>
      <c r="G37" s="278">
        <v>3518.2666666666664</v>
      </c>
      <c r="H37" s="278">
        <v>3630.2666666666664</v>
      </c>
      <c r="I37" s="278">
        <v>3659.6333333333332</v>
      </c>
      <c r="J37" s="278">
        <v>3686.2666666666664</v>
      </c>
      <c r="K37" s="276">
        <v>3633</v>
      </c>
      <c r="L37" s="276">
        <v>3577</v>
      </c>
      <c r="M37" s="276">
        <v>5.1515399999999998</v>
      </c>
    </row>
    <row r="38" spans="1:13">
      <c r="A38" s="300">
        <v>29</v>
      </c>
      <c r="B38" s="276" t="s">
        <v>58</v>
      </c>
      <c r="C38" s="276">
        <v>8793.65</v>
      </c>
      <c r="D38" s="278">
        <v>8844.6</v>
      </c>
      <c r="E38" s="278">
        <v>8659.2000000000007</v>
      </c>
      <c r="F38" s="278">
        <v>8524.75</v>
      </c>
      <c r="G38" s="278">
        <v>8339.35</v>
      </c>
      <c r="H38" s="278">
        <v>8979.0500000000011</v>
      </c>
      <c r="I38" s="278">
        <v>9164.4499999999989</v>
      </c>
      <c r="J38" s="278">
        <v>9298.9000000000015</v>
      </c>
      <c r="K38" s="276">
        <v>9030</v>
      </c>
      <c r="L38" s="276">
        <v>8710.15</v>
      </c>
      <c r="M38" s="276">
        <v>5.1407800000000003</v>
      </c>
    </row>
    <row r="39" spans="1:13">
      <c r="A39" s="300">
        <v>30</v>
      </c>
      <c r="B39" s="276" t="s">
        <v>232</v>
      </c>
      <c r="C39" s="276">
        <v>3201.65</v>
      </c>
      <c r="D39" s="278">
        <v>3207.5500000000006</v>
      </c>
      <c r="E39" s="278">
        <v>3175.1500000000015</v>
      </c>
      <c r="F39" s="278">
        <v>3148.650000000001</v>
      </c>
      <c r="G39" s="278">
        <v>3116.2500000000018</v>
      </c>
      <c r="H39" s="278">
        <v>3234.0500000000011</v>
      </c>
      <c r="I39" s="278">
        <v>3266.45</v>
      </c>
      <c r="J39" s="278">
        <v>3292.9500000000007</v>
      </c>
      <c r="K39" s="276">
        <v>3239.95</v>
      </c>
      <c r="L39" s="276">
        <v>3181.05</v>
      </c>
      <c r="M39" s="276">
        <v>0.86799000000000004</v>
      </c>
    </row>
    <row r="40" spans="1:13">
      <c r="A40" s="300">
        <v>31</v>
      </c>
      <c r="B40" s="276" t="s">
        <v>59</v>
      </c>
      <c r="C40" s="276">
        <v>4902.8999999999996</v>
      </c>
      <c r="D40" s="278">
        <v>4934.3833333333332</v>
      </c>
      <c r="E40" s="278">
        <v>4794.7666666666664</v>
      </c>
      <c r="F40" s="278">
        <v>4686.6333333333332</v>
      </c>
      <c r="G40" s="278">
        <v>4547.0166666666664</v>
      </c>
      <c r="H40" s="278">
        <v>5042.5166666666664</v>
      </c>
      <c r="I40" s="278">
        <v>5182.1333333333332</v>
      </c>
      <c r="J40" s="278">
        <v>5290.2666666666664</v>
      </c>
      <c r="K40" s="276">
        <v>5074</v>
      </c>
      <c r="L40" s="276">
        <v>4826.25</v>
      </c>
      <c r="M40" s="276">
        <v>32.693730000000002</v>
      </c>
    </row>
    <row r="41" spans="1:13">
      <c r="A41" s="300">
        <v>32</v>
      </c>
      <c r="B41" s="276" t="s">
        <v>60</v>
      </c>
      <c r="C41" s="276">
        <v>1690.4</v>
      </c>
      <c r="D41" s="278">
        <v>1685.8</v>
      </c>
      <c r="E41" s="278">
        <v>1671.75</v>
      </c>
      <c r="F41" s="278">
        <v>1653.1000000000001</v>
      </c>
      <c r="G41" s="278">
        <v>1639.0500000000002</v>
      </c>
      <c r="H41" s="278">
        <v>1704.4499999999998</v>
      </c>
      <c r="I41" s="278">
        <v>1718.4999999999995</v>
      </c>
      <c r="J41" s="278">
        <v>1737.1499999999996</v>
      </c>
      <c r="K41" s="276">
        <v>1699.85</v>
      </c>
      <c r="L41" s="276">
        <v>1667.15</v>
      </c>
      <c r="M41" s="276">
        <v>6.0314699999999997</v>
      </c>
    </row>
    <row r="42" spans="1:13">
      <c r="A42" s="300">
        <v>33</v>
      </c>
      <c r="B42" s="276" t="s">
        <v>233</v>
      </c>
      <c r="C42" s="276">
        <v>375.1</v>
      </c>
      <c r="D42" s="278">
        <v>380.51666666666665</v>
      </c>
      <c r="E42" s="278">
        <v>365.58333333333331</v>
      </c>
      <c r="F42" s="278">
        <v>356.06666666666666</v>
      </c>
      <c r="G42" s="278">
        <v>341.13333333333333</v>
      </c>
      <c r="H42" s="278">
        <v>390.0333333333333</v>
      </c>
      <c r="I42" s="278">
        <v>404.9666666666667</v>
      </c>
      <c r="J42" s="278">
        <v>414.48333333333329</v>
      </c>
      <c r="K42" s="276">
        <v>395.45</v>
      </c>
      <c r="L42" s="276">
        <v>371</v>
      </c>
      <c r="M42" s="276">
        <v>217.37588</v>
      </c>
    </row>
    <row r="43" spans="1:13">
      <c r="A43" s="300">
        <v>34</v>
      </c>
      <c r="B43" s="276" t="s">
        <v>61</v>
      </c>
      <c r="C43" s="276">
        <v>75.25</v>
      </c>
      <c r="D43" s="278">
        <v>73.766666666666666</v>
      </c>
      <c r="E43" s="278">
        <v>71.533333333333331</v>
      </c>
      <c r="F43" s="278">
        <v>67.816666666666663</v>
      </c>
      <c r="G43" s="278">
        <v>65.583333333333329</v>
      </c>
      <c r="H43" s="278">
        <v>77.483333333333334</v>
      </c>
      <c r="I43" s="278">
        <v>79.716666666666654</v>
      </c>
      <c r="J43" s="278">
        <v>83.433333333333337</v>
      </c>
      <c r="K43" s="276">
        <v>76</v>
      </c>
      <c r="L43" s="276">
        <v>70.05</v>
      </c>
      <c r="M43" s="276">
        <v>1275.67552</v>
      </c>
    </row>
    <row r="44" spans="1:13">
      <c r="A44" s="300">
        <v>35</v>
      </c>
      <c r="B44" s="276" t="s">
        <v>62</v>
      </c>
      <c r="C44" s="276">
        <v>54.3</v>
      </c>
      <c r="D44" s="278">
        <v>54.533333333333331</v>
      </c>
      <c r="E44" s="278">
        <v>52.316666666666663</v>
      </c>
      <c r="F44" s="278">
        <v>50.333333333333329</v>
      </c>
      <c r="G44" s="278">
        <v>48.11666666666666</v>
      </c>
      <c r="H44" s="278">
        <v>56.516666666666666</v>
      </c>
      <c r="I44" s="278">
        <v>58.733333333333334</v>
      </c>
      <c r="J44" s="278">
        <v>60.716666666666669</v>
      </c>
      <c r="K44" s="276">
        <v>56.75</v>
      </c>
      <c r="L44" s="276">
        <v>52.55</v>
      </c>
      <c r="M44" s="276">
        <v>225.83100999999999</v>
      </c>
    </row>
    <row r="45" spans="1:13">
      <c r="A45" s="300">
        <v>36</v>
      </c>
      <c r="B45" s="276" t="s">
        <v>63</v>
      </c>
      <c r="C45" s="276">
        <v>1634.55</v>
      </c>
      <c r="D45" s="278">
        <v>1636.1833333333334</v>
      </c>
      <c r="E45" s="278">
        <v>1610.3666666666668</v>
      </c>
      <c r="F45" s="278">
        <v>1586.1833333333334</v>
      </c>
      <c r="G45" s="278">
        <v>1560.3666666666668</v>
      </c>
      <c r="H45" s="278">
        <v>1660.3666666666668</v>
      </c>
      <c r="I45" s="278">
        <v>1686.1833333333334</v>
      </c>
      <c r="J45" s="278">
        <v>1710.3666666666668</v>
      </c>
      <c r="K45" s="276">
        <v>1662</v>
      </c>
      <c r="L45" s="276">
        <v>1612</v>
      </c>
      <c r="M45" s="276">
        <v>10.16507</v>
      </c>
    </row>
    <row r="46" spans="1:13">
      <c r="A46" s="300">
        <v>37</v>
      </c>
      <c r="B46" s="276" t="s">
        <v>234</v>
      </c>
      <c r="C46" s="276">
        <v>1298.5</v>
      </c>
      <c r="D46" s="278">
        <v>1304.3833333333334</v>
      </c>
      <c r="E46" s="278">
        <v>1281.1166666666668</v>
      </c>
      <c r="F46" s="278">
        <v>1263.7333333333333</v>
      </c>
      <c r="G46" s="278">
        <v>1240.4666666666667</v>
      </c>
      <c r="H46" s="278">
        <v>1321.7666666666669</v>
      </c>
      <c r="I46" s="278">
        <v>1345.0333333333338</v>
      </c>
      <c r="J46" s="278">
        <v>1362.416666666667</v>
      </c>
      <c r="K46" s="276">
        <v>1327.65</v>
      </c>
      <c r="L46" s="276">
        <v>1287</v>
      </c>
      <c r="M46" s="276">
        <v>1.08386</v>
      </c>
    </row>
    <row r="47" spans="1:13">
      <c r="A47" s="300">
        <v>38</v>
      </c>
      <c r="B47" s="276" t="s">
        <v>65</v>
      </c>
      <c r="C47" s="276">
        <v>134.05000000000001</v>
      </c>
      <c r="D47" s="278">
        <v>134.73333333333332</v>
      </c>
      <c r="E47" s="278">
        <v>131.76666666666665</v>
      </c>
      <c r="F47" s="278">
        <v>129.48333333333332</v>
      </c>
      <c r="G47" s="278">
        <v>126.51666666666665</v>
      </c>
      <c r="H47" s="278">
        <v>137.01666666666665</v>
      </c>
      <c r="I47" s="278">
        <v>139.98333333333329</v>
      </c>
      <c r="J47" s="278">
        <v>142.26666666666665</v>
      </c>
      <c r="K47" s="276">
        <v>137.69999999999999</v>
      </c>
      <c r="L47" s="276">
        <v>132.44999999999999</v>
      </c>
      <c r="M47" s="276">
        <v>128.18493000000001</v>
      </c>
    </row>
    <row r="48" spans="1:13">
      <c r="A48" s="300">
        <v>39</v>
      </c>
      <c r="B48" s="276" t="s">
        <v>66</v>
      </c>
      <c r="C48" s="276">
        <v>796.6</v>
      </c>
      <c r="D48" s="278">
        <v>796.73333333333323</v>
      </c>
      <c r="E48" s="278">
        <v>787.56666666666649</v>
      </c>
      <c r="F48" s="278">
        <v>778.5333333333333</v>
      </c>
      <c r="G48" s="278">
        <v>769.36666666666656</v>
      </c>
      <c r="H48" s="278">
        <v>805.76666666666642</v>
      </c>
      <c r="I48" s="278">
        <v>814.93333333333317</v>
      </c>
      <c r="J48" s="278">
        <v>823.96666666666636</v>
      </c>
      <c r="K48" s="276">
        <v>805.9</v>
      </c>
      <c r="L48" s="276">
        <v>787.7</v>
      </c>
      <c r="M48" s="276">
        <v>7.1576199999999996</v>
      </c>
    </row>
    <row r="49" spans="1:13">
      <c r="A49" s="300">
        <v>40</v>
      </c>
      <c r="B49" s="276" t="s">
        <v>67</v>
      </c>
      <c r="C49" s="276">
        <v>628.25</v>
      </c>
      <c r="D49" s="278">
        <v>640.13333333333333</v>
      </c>
      <c r="E49" s="278">
        <v>603.36666666666667</v>
      </c>
      <c r="F49" s="278">
        <v>578.48333333333335</v>
      </c>
      <c r="G49" s="278">
        <v>541.7166666666667</v>
      </c>
      <c r="H49" s="278">
        <v>665.01666666666665</v>
      </c>
      <c r="I49" s="278">
        <v>701.7833333333333</v>
      </c>
      <c r="J49" s="278">
        <v>726.66666666666663</v>
      </c>
      <c r="K49" s="276">
        <v>676.9</v>
      </c>
      <c r="L49" s="276">
        <v>615.25</v>
      </c>
      <c r="M49" s="276">
        <v>151.15173999999999</v>
      </c>
    </row>
    <row r="50" spans="1:13">
      <c r="A50" s="300">
        <v>41</v>
      </c>
      <c r="B50" s="276" t="s">
        <v>69</v>
      </c>
      <c r="C50" s="276">
        <v>578.25</v>
      </c>
      <c r="D50" s="278">
        <v>582.31666666666672</v>
      </c>
      <c r="E50" s="278">
        <v>562.93333333333339</v>
      </c>
      <c r="F50" s="278">
        <v>547.61666666666667</v>
      </c>
      <c r="G50" s="278">
        <v>528.23333333333335</v>
      </c>
      <c r="H50" s="278">
        <v>597.63333333333344</v>
      </c>
      <c r="I50" s="278">
        <v>617.01666666666688</v>
      </c>
      <c r="J50" s="278">
        <v>632.33333333333348</v>
      </c>
      <c r="K50" s="276">
        <v>601.70000000000005</v>
      </c>
      <c r="L50" s="276">
        <v>567</v>
      </c>
      <c r="M50" s="276">
        <v>836.68561999999997</v>
      </c>
    </row>
    <row r="51" spans="1:13">
      <c r="A51" s="300">
        <v>42</v>
      </c>
      <c r="B51" s="276" t="s">
        <v>70</v>
      </c>
      <c r="C51" s="276">
        <v>40.75</v>
      </c>
      <c r="D51" s="278">
        <v>40.9</v>
      </c>
      <c r="E51" s="278">
        <v>39.5</v>
      </c>
      <c r="F51" s="278">
        <v>38.25</v>
      </c>
      <c r="G51" s="278">
        <v>36.85</v>
      </c>
      <c r="H51" s="278">
        <v>42.15</v>
      </c>
      <c r="I51" s="278">
        <v>43.54999999999999</v>
      </c>
      <c r="J51" s="278">
        <v>44.8</v>
      </c>
      <c r="K51" s="276">
        <v>42.3</v>
      </c>
      <c r="L51" s="276">
        <v>39.65</v>
      </c>
      <c r="M51" s="276">
        <v>1545.7396799999999</v>
      </c>
    </row>
    <row r="52" spans="1:13">
      <c r="A52" s="300">
        <v>43</v>
      </c>
      <c r="B52" s="276" t="s">
        <v>71</v>
      </c>
      <c r="C52" s="276">
        <v>462.8</v>
      </c>
      <c r="D52" s="278">
        <v>465.18333333333334</v>
      </c>
      <c r="E52" s="278">
        <v>458.16666666666669</v>
      </c>
      <c r="F52" s="278">
        <v>453.53333333333336</v>
      </c>
      <c r="G52" s="278">
        <v>446.51666666666671</v>
      </c>
      <c r="H52" s="278">
        <v>469.81666666666666</v>
      </c>
      <c r="I52" s="278">
        <v>476.83333333333331</v>
      </c>
      <c r="J52" s="278">
        <v>481.46666666666664</v>
      </c>
      <c r="K52" s="276">
        <v>472.2</v>
      </c>
      <c r="L52" s="276">
        <v>460.55</v>
      </c>
      <c r="M52" s="276">
        <v>34.308900000000001</v>
      </c>
    </row>
    <row r="53" spans="1:13">
      <c r="A53" s="300">
        <v>44</v>
      </c>
      <c r="B53" s="276" t="s">
        <v>72</v>
      </c>
      <c r="C53" s="276">
        <v>14780.5</v>
      </c>
      <c r="D53" s="278">
        <v>14884.516666666668</v>
      </c>
      <c r="E53" s="278">
        <v>14421.033333333336</v>
      </c>
      <c r="F53" s="278">
        <v>14061.566666666668</v>
      </c>
      <c r="G53" s="278">
        <v>13598.083333333336</v>
      </c>
      <c r="H53" s="278">
        <v>15243.983333333337</v>
      </c>
      <c r="I53" s="278">
        <v>15707.466666666671</v>
      </c>
      <c r="J53" s="278">
        <v>16066.933333333338</v>
      </c>
      <c r="K53" s="276">
        <v>15348</v>
      </c>
      <c r="L53" s="276">
        <v>14525.05</v>
      </c>
      <c r="M53" s="276">
        <v>1.91862</v>
      </c>
    </row>
    <row r="54" spans="1:13">
      <c r="A54" s="300">
        <v>45</v>
      </c>
      <c r="B54" s="276" t="s">
        <v>74</v>
      </c>
      <c r="C54" s="276">
        <v>411.9</v>
      </c>
      <c r="D54" s="278">
        <v>413.84999999999997</v>
      </c>
      <c r="E54" s="278">
        <v>402.69999999999993</v>
      </c>
      <c r="F54" s="278">
        <v>393.49999999999994</v>
      </c>
      <c r="G54" s="278">
        <v>382.34999999999991</v>
      </c>
      <c r="H54" s="278">
        <v>423.04999999999995</v>
      </c>
      <c r="I54" s="278">
        <v>434.19999999999993</v>
      </c>
      <c r="J54" s="278">
        <v>443.4</v>
      </c>
      <c r="K54" s="276">
        <v>425</v>
      </c>
      <c r="L54" s="276">
        <v>404.65</v>
      </c>
      <c r="M54" s="276">
        <v>211.81147000000001</v>
      </c>
    </row>
    <row r="55" spans="1:13">
      <c r="A55" s="300">
        <v>46</v>
      </c>
      <c r="B55" s="276" t="s">
        <v>75</v>
      </c>
      <c r="C55" s="276">
        <v>3621.15</v>
      </c>
      <c r="D55" s="278">
        <v>3623.0499999999997</v>
      </c>
      <c r="E55" s="278">
        <v>3598.0999999999995</v>
      </c>
      <c r="F55" s="278">
        <v>3575.0499999999997</v>
      </c>
      <c r="G55" s="278">
        <v>3550.0999999999995</v>
      </c>
      <c r="H55" s="278">
        <v>3646.0999999999995</v>
      </c>
      <c r="I55" s="278">
        <v>3671.0499999999993</v>
      </c>
      <c r="J55" s="278">
        <v>3694.0999999999995</v>
      </c>
      <c r="K55" s="276">
        <v>3648</v>
      </c>
      <c r="L55" s="276">
        <v>3600</v>
      </c>
      <c r="M55" s="276">
        <v>7.9827300000000001</v>
      </c>
    </row>
    <row r="56" spans="1:13">
      <c r="A56" s="300">
        <v>47</v>
      </c>
      <c r="B56" s="276" t="s">
        <v>76</v>
      </c>
      <c r="C56" s="276">
        <v>487.05</v>
      </c>
      <c r="D56" s="278">
        <v>487.73333333333329</v>
      </c>
      <c r="E56" s="278">
        <v>480.96666666666658</v>
      </c>
      <c r="F56" s="278">
        <v>474.88333333333327</v>
      </c>
      <c r="G56" s="278">
        <v>468.11666666666656</v>
      </c>
      <c r="H56" s="278">
        <v>493.81666666666661</v>
      </c>
      <c r="I56" s="278">
        <v>500.58333333333337</v>
      </c>
      <c r="J56" s="278">
        <v>506.66666666666663</v>
      </c>
      <c r="K56" s="276">
        <v>494.5</v>
      </c>
      <c r="L56" s="276">
        <v>481.65</v>
      </c>
      <c r="M56" s="276">
        <v>27.27835</v>
      </c>
    </row>
    <row r="57" spans="1:13">
      <c r="A57" s="300">
        <v>48</v>
      </c>
      <c r="B57" s="276" t="s">
        <v>77</v>
      </c>
      <c r="C57" s="276">
        <v>144.80000000000001</v>
      </c>
      <c r="D57" s="278">
        <v>142.23333333333335</v>
      </c>
      <c r="E57" s="278">
        <v>138.56666666666669</v>
      </c>
      <c r="F57" s="278">
        <v>132.33333333333334</v>
      </c>
      <c r="G57" s="278">
        <v>128.66666666666669</v>
      </c>
      <c r="H57" s="278">
        <v>148.4666666666667</v>
      </c>
      <c r="I57" s="278">
        <v>152.13333333333333</v>
      </c>
      <c r="J57" s="278">
        <v>158.3666666666667</v>
      </c>
      <c r="K57" s="276">
        <v>145.9</v>
      </c>
      <c r="L57" s="276">
        <v>136</v>
      </c>
      <c r="M57" s="276">
        <v>648.92457999999999</v>
      </c>
    </row>
    <row r="58" spans="1:13">
      <c r="A58" s="300">
        <v>49</v>
      </c>
      <c r="B58" s="276" t="s">
        <v>78</v>
      </c>
      <c r="C58" s="276">
        <v>129.25</v>
      </c>
      <c r="D58" s="278">
        <v>129.29999999999998</v>
      </c>
      <c r="E58" s="278">
        <v>127.94999999999996</v>
      </c>
      <c r="F58" s="278">
        <v>126.64999999999998</v>
      </c>
      <c r="G58" s="278">
        <v>125.29999999999995</v>
      </c>
      <c r="H58" s="278">
        <v>130.59999999999997</v>
      </c>
      <c r="I58" s="278">
        <v>131.94999999999999</v>
      </c>
      <c r="J58" s="278">
        <v>133.24999999999997</v>
      </c>
      <c r="K58" s="276">
        <v>130.65</v>
      </c>
      <c r="L58" s="276">
        <v>128</v>
      </c>
      <c r="M58" s="276">
        <v>18.303519999999999</v>
      </c>
    </row>
    <row r="59" spans="1:13">
      <c r="A59" s="300">
        <v>50</v>
      </c>
      <c r="B59" s="276" t="s">
        <v>81</v>
      </c>
      <c r="C59" s="276">
        <v>683.9</v>
      </c>
      <c r="D59" s="278">
        <v>676.65</v>
      </c>
      <c r="E59" s="278">
        <v>658.59999999999991</v>
      </c>
      <c r="F59" s="278">
        <v>633.29999999999995</v>
      </c>
      <c r="G59" s="278">
        <v>615.24999999999989</v>
      </c>
      <c r="H59" s="278">
        <v>701.94999999999993</v>
      </c>
      <c r="I59" s="278">
        <v>719.99999999999989</v>
      </c>
      <c r="J59" s="278">
        <v>745.3</v>
      </c>
      <c r="K59" s="276">
        <v>694.7</v>
      </c>
      <c r="L59" s="276">
        <v>651.35</v>
      </c>
      <c r="M59" s="276">
        <v>53.717660000000002</v>
      </c>
    </row>
    <row r="60" spans="1:13">
      <c r="A60" s="300">
        <v>51</v>
      </c>
      <c r="B60" s="276" t="s">
        <v>82</v>
      </c>
      <c r="C60" s="276">
        <v>427.9</v>
      </c>
      <c r="D60" s="278">
        <v>432.11666666666662</v>
      </c>
      <c r="E60" s="278">
        <v>415.48333333333323</v>
      </c>
      <c r="F60" s="278">
        <v>403.06666666666661</v>
      </c>
      <c r="G60" s="278">
        <v>386.43333333333322</v>
      </c>
      <c r="H60" s="278">
        <v>444.53333333333325</v>
      </c>
      <c r="I60" s="278">
        <v>461.16666666666657</v>
      </c>
      <c r="J60" s="278">
        <v>473.58333333333326</v>
      </c>
      <c r="K60" s="276">
        <v>448.75</v>
      </c>
      <c r="L60" s="276">
        <v>419.7</v>
      </c>
      <c r="M60" s="276">
        <v>52.555129999999998</v>
      </c>
    </row>
    <row r="61" spans="1:13">
      <c r="A61" s="300">
        <v>52</v>
      </c>
      <c r="B61" s="276" t="s">
        <v>83</v>
      </c>
      <c r="C61" s="276">
        <v>841.7</v>
      </c>
      <c r="D61" s="278">
        <v>842.06666666666661</v>
      </c>
      <c r="E61" s="278">
        <v>832.13333333333321</v>
      </c>
      <c r="F61" s="278">
        <v>822.56666666666661</v>
      </c>
      <c r="G61" s="278">
        <v>812.63333333333321</v>
      </c>
      <c r="H61" s="278">
        <v>851.63333333333321</v>
      </c>
      <c r="I61" s="278">
        <v>861.56666666666661</v>
      </c>
      <c r="J61" s="278">
        <v>871.13333333333321</v>
      </c>
      <c r="K61" s="276">
        <v>852</v>
      </c>
      <c r="L61" s="276">
        <v>832.5</v>
      </c>
      <c r="M61" s="276">
        <v>35.965290000000003</v>
      </c>
    </row>
    <row r="62" spans="1:13">
      <c r="A62" s="300">
        <v>53</v>
      </c>
      <c r="B62" s="276" t="s">
        <v>84</v>
      </c>
      <c r="C62" s="276">
        <v>145.80000000000001</v>
      </c>
      <c r="D62" s="278">
        <v>146.03333333333333</v>
      </c>
      <c r="E62" s="278">
        <v>143.26666666666665</v>
      </c>
      <c r="F62" s="278">
        <v>140.73333333333332</v>
      </c>
      <c r="G62" s="278">
        <v>137.96666666666664</v>
      </c>
      <c r="H62" s="278">
        <v>148.56666666666666</v>
      </c>
      <c r="I62" s="278">
        <v>151.33333333333337</v>
      </c>
      <c r="J62" s="278">
        <v>153.86666666666667</v>
      </c>
      <c r="K62" s="276">
        <v>148.80000000000001</v>
      </c>
      <c r="L62" s="276">
        <v>143.5</v>
      </c>
      <c r="M62" s="276">
        <v>211.54236</v>
      </c>
    </row>
    <row r="63" spans="1:13">
      <c r="A63" s="300">
        <v>54</v>
      </c>
      <c r="B63" s="276" t="s">
        <v>3633</v>
      </c>
      <c r="C63" s="276">
        <v>2730.2</v>
      </c>
      <c r="D63" s="278">
        <v>2731.4166666666665</v>
      </c>
      <c r="E63" s="278">
        <v>2665.333333333333</v>
      </c>
      <c r="F63" s="278">
        <v>2600.4666666666667</v>
      </c>
      <c r="G63" s="278">
        <v>2534.3833333333332</v>
      </c>
      <c r="H63" s="278">
        <v>2796.2833333333328</v>
      </c>
      <c r="I63" s="278">
        <v>2862.3666666666659</v>
      </c>
      <c r="J63" s="278">
        <v>2927.2333333333327</v>
      </c>
      <c r="K63" s="276">
        <v>2797.5</v>
      </c>
      <c r="L63" s="276">
        <v>2666.55</v>
      </c>
      <c r="M63" s="276">
        <v>3.4436300000000002</v>
      </c>
    </row>
    <row r="64" spans="1:13">
      <c r="A64" s="300">
        <v>55</v>
      </c>
      <c r="B64" s="276" t="s">
        <v>85</v>
      </c>
      <c r="C64" s="276">
        <v>1603.4</v>
      </c>
      <c r="D64" s="278">
        <v>1606.6833333333334</v>
      </c>
      <c r="E64" s="278">
        <v>1584.1166666666668</v>
      </c>
      <c r="F64" s="278">
        <v>1564.8333333333335</v>
      </c>
      <c r="G64" s="278">
        <v>1542.2666666666669</v>
      </c>
      <c r="H64" s="278">
        <v>1625.9666666666667</v>
      </c>
      <c r="I64" s="278">
        <v>1648.5333333333333</v>
      </c>
      <c r="J64" s="278">
        <v>1667.8166666666666</v>
      </c>
      <c r="K64" s="276">
        <v>1629.25</v>
      </c>
      <c r="L64" s="276">
        <v>1587.4</v>
      </c>
      <c r="M64" s="276">
        <v>4.7635800000000001</v>
      </c>
    </row>
    <row r="65" spans="1:13">
      <c r="A65" s="300">
        <v>56</v>
      </c>
      <c r="B65" s="276" t="s">
        <v>86</v>
      </c>
      <c r="C65" s="276">
        <v>439.5</v>
      </c>
      <c r="D65" s="278">
        <v>441.01666666666665</v>
      </c>
      <c r="E65" s="278">
        <v>431.48333333333329</v>
      </c>
      <c r="F65" s="278">
        <v>423.46666666666664</v>
      </c>
      <c r="G65" s="278">
        <v>413.93333333333328</v>
      </c>
      <c r="H65" s="278">
        <v>449.0333333333333</v>
      </c>
      <c r="I65" s="278">
        <v>458.56666666666661</v>
      </c>
      <c r="J65" s="278">
        <v>466.58333333333331</v>
      </c>
      <c r="K65" s="276">
        <v>450.55</v>
      </c>
      <c r="L65" s="276">
        <v>433</v>
      </c>
      <c r="M65" s="276">
        <v>27.459869999999999</v>
      </c>
    </row>
    <row r="66" spans="1:13">
      <c r="A66" s="300">
        <v>57</v>
      </c>
      <c r="B66" s="276" t="s">
        <v>236</v>
      </c>
      <c r="C66" s="276">
        <v>814.45</v>
      </c>
      <c r="D66" s="278">
        <v>814.01666666666677</v>
      </c>
      <c r="E66" s="278">
        <v>810.53333333333353</v>
      </c>
      <c r="F66" s="278">
        <v>806.61666666666679</v>
      </c>
      <c r="G66" s="278">
        <v>803.13333333333355</v>
      </c>
      <c r="H66" s="278">
        <v>817.93333333333351</v>
      </c>
      <c r="I66" s="278">
        <v>821.41666666666686</v>
      </c>
      <c r="J66" s="278">
        <v>825.33333333333348</v>
      </c>
      <c r="K66" s="276">
        <v>817.5</v>
      </c>
      <c r="L66" s="276">
        <v>810.1</v>
      </c>
      <c r="M66" s="276">
        <v>6.5499400000000003</v>
      </c>
    </row>
    <row r="67" spans="1:13">
      <c r="A67" s="300">
        <v>58</v>
      </c>
      <c r="B67" s="276" t="s">
        <v>237</v>
      </c>
      <c r="C67" s="276">
        <v>400.7</v>
      </c>
      <c r="D67" s="278">
        <v>400.13333333333327</v>
      </c>
      <c r="E67" s="278">
        <v>394.86666666666656</v>
      </c>
      <c r="F67" s="278">
        <v>389.0333333333333</v>
      </c>
      <c r="G67" s="278">
        <v>383.76666666666659</v>
      </c>
      <c r="H67" s="278">
        <v>405.96666666666653</v>
      </c>
      <c r="I67" s="278">
        <v>411.23333333333329</v>
      </c>
      <c r="J67" s="278">
        <v>417.06666666666649</v>
      </c>
      <c r="K67" s="276">
        <v>405.4</v>
      </c>
      <c r="L67" s="276">
        <v>394.3</v>
      </c>
      <c r="M67" s="276">
        <v>11.891299999999999</v>
      </c>
    </row>
    <row r="68" spans="1:13">
      <c r="A68" s="300">
        <v>59</v>
      </c>
      <c r="B68" s="276" t="s">
        <v>235</v>
      </c>
      <c r="C68" s="276">
        <v>178</v>
      </c>
      <c r="D68" s="278">
        <v>178.13333333333333</v>
      </c>
      <c r="E68" s="278">
        <v>174.96666666666664</v>
      </c>
      <c r="F68" s="278">
        <v>171.93333333333331</v>
      </c>
      <c r="G68" s="278">
        <v>168.76666666666662</v>
      </c>
      <c r="H68" s="278">
        <v>181.16666666666666</v>
      </c>
      <c r="I68" s="278">
        <v>184.33333333333334</v>
      </c>
      <c r="J68" s="278">
        <v>187.36666666666667</v>
      </c>
      <c r="K68" s="276">
        <v>181.3</v>
      </c>
      <c r="L68" s="276">
        <v>175.1</v>
      </c>
      <c r="M68" s="276">
        <v>28.73142</v>
      </c>
    </row>
    <row r="69" spans="1:13">
      <c r="A69" s="300">
        <v>60</v>
      </c>
      <c r="B69" s="276" t="s">
        <v>87</v>
      </c>
      <c r="C69" s="276">
        <v>611.04999999999995</v>
      </c>
      <c r="D69" s="278">
        <v>615.05000000000007</v>
      </c>
      <c r="E69" s="278">
        <v>601.00000000000011</v>
      </c>
      <c r="F69" s="278">
        <v>590.95000000000005</v>
      </c>
      <c r="G69" s="278">
        <v>576.90000000000009</v>
      </c>
      <c r="H69" s="278">
        <v>625.10000000000014</v>
      </c>
      <c r="I69" s="278">
        <v>639.15000000000009</v>
      </c>
      <c r="J69" s="278">
        <v>649.20000000000016</v>
      </c>
      <c r="K69" s="276">
        <v>629.1</v>
      </c>
      <c r="L69" s="276">
        <v>605</v>
      </c>
      <c r="M69" s="276">
        <v>15.19267</v>
      </c>
    </row>
    <row r="70" spans="1:13">
      <c r="A70" s="300">
        <v>61</v>
      </c>
      <c r="B70" s="276" t="s">
        <v>88</v>
      </c>
      <c r="C70" s="276">
        <v>536.1</v>
      </c>
      <c r="D70" s="278">
        <v>538.38333333333333</v>
      </c>
      <c r="E70" s="278">
        <v>531.31666666666661</v>
      </c>
      <c r="F70" s="278">
        <v>526.5333333333333</v>
      </c>
      <c r="G70" s="278">
        <v>519.46666666666658</v>
      </c>
      <c r="H70" s="278">
        <v>543.16666666666663</v>
      </c>
      <c r="I70" s="278">
        <v>550.23333333333346</v>
      </c>
      <c r="J70" s="278">
        <v>555.01666666666665</v>
      </c>
      <c r="K70" s="276">
        <v>545.45000000000005</v>
      </c>
      <c r="L70" s="276">
        <v>533.6</v>
      </c>
      <c r="M70" s="276">
        <v>29.335470000000001</v>
      </c>
    </row>
    <row r="71" spans="1:13">
      <c r="A71" s="300">
        <v>62</v>
      </c>
      <c r="B71" s="276" t="s">
        <v>238</v>
      </c>
      <c r="C71" s="276">
        <v>1170.8499999999999</v>
      </c>
      <c r="D71" s="278">
        <v>1174.1166666666666</v>
      </c>
      <c r="E71" s="278">
        <v>1149.7333333333331</v>
      </c>
      <c r="F71" s="278">
        <v>1128.6166666666666</v>
      </c>
      <c r="G71" s="278">
        <v>1104.2333333333331</v>
      </c>
      <c r="H71" s="278">
        <v>1195.2333333333331</v>
      </c>
      <c r="I71" s="278">
        <v>1219.6166666666668</v>
      </c>
      <c r="J71" s="278">
        <v>1240.7333333333331</v>
      </c>
      <c r="K71" s="276">
        <v>1198.5</v>
      </c>
      <c r="L71" s="276">
        <v>1153</v>
      </c>
      <c r="M71" s="276">
        <v>1.71488</v>
      </c>
    </row>
    <row r="72" spans="1:13">
      <c r="A72" s="300">
        <v>63</v>
      </c>
      <c r="B72" s="276" t="s">
        <v>91</v>
      </c>
      <c r="C72" s="276">
        <v>3719.4</v>
      </c>
      <c r="D72" s="278">
        <v>3729.1166666666668</v>
      </c>
      <c r="E72" s="278">
        <v>3666.0333333333338</v>
      </c>
      <c r="F72" s="278">
        <v>3612.666666666667</v>
      </c>
      <c r="G72" s="278">
        <v>3549.5833333333339</v>
      </c>
      <c r="H72" s="278">
        <v>3782.4833333333336</v>
      </c>
      <c r="I72" s="278">
        <v>3845.5666666666666</v>
      </c>
      <c r="J72" s="278">
        <v>3898.9333333333334</v>
      </c>
      <c r="K72" s="276">
        <v>3792.2</v>
      </c>
      <c r="L72" s="276">
        <v>3675.75</v>
      </c>
      <c r="M72" s="276">
        <v>11.424720000000001</v>
      </c>
    </row>
    <row r="73" spans="1:13">
      <c r="A73" s="300">
        <v>64</v>
      </c>
      <c r="B73" s="276" t="s">
        <v>93</v>
      </c>
      <c r="C73" s="276">
        <v>280.45</v>
      </c>
      <c r="D73" s="278">
        <v>280.48333333333335</v>
      </c>
      <c r="E73" s="278">
        <v>268.2166666666667</v>
      </c>
      <c r="F73" s="278">
        <v>255.98333333333335</v>
      </c>
      <c r="G73" s="278">
        <v>243.7166666666667</v>
      </c>
      <c r="H73" s="278">
        <v>292.7166666666667</v>
      </c>
      <c r="I73" s="278">
        <v>304.98333333333335</v>
      </c>
      <c r="J73" s="278">
        <v>317.2166666666667</v>
      </c>
      <c r="K73" s="276">
        <v>292.75</v>
      </c>
      <c r="L73" s="276">
        <v>268.25</v>
      </c>
      <c r="M73" s="276">
        <v>531.94246999999996</v>
      </c>
    </row>
    <row r="74" spans="1:13">
      <c r="A74" s="300">
        <v>65</v>
      </c>
      <c r="B74" s="276" t="s">
        <v>231</v>
      </c>
      <c r="C74" s="276">
        <v>2926.1</v>
      </c>
      <c r="D74" s="278">
        <v>2937.75</v>
      </c>
      <c r="E74" s="278">
        <v>2866.85</v>
      </c>
      <c r="F74" s="278">
        <v>2807.6</v>
      </c>
      <c r="G74" s="278">
        <v>2736.7</v>
      </c>
      <c r="H74" s="278">
        <v>2997</v>
      </c>
      <c r="I74" s="278">
        <v>3067.8999999999996</v>
      </c>
      <c r="J74" s="278">
        <v>3127.15</v>
      </c>
      <c r="K74" s="276">
        <v>3008.65</v>
      </c>
      <c r="L74" s="276">
        <v>2878.5</v>
      </c>
      <c r="M74" s="276">
        <v>4.2105699999999997</v>
      </c>
    </row>
    <row r="75" spans="1:13">
      <c r="A75" s="300">
        <v>66</v>
      </c>
      <c r="B75" s="276" t="s">
        <v>94</v>
      </c>
      <c r="C75" s="276">
        <v>5290</v>
      </c>
      <c r="D75" s="278">
        <v>5301</v>
      </c>
      <c r="E75" s="278">
        <v>5227</v>
      </c>
      <c r="F75" s="278">
        <v>5164</v>
      </c>
      <c r="G75" s="278">
        <v>5090</v>
      </c>
      <c r="H75" s="278">
        <v>5364</v>
      </c>
      <c r="I75" s="278">
        <v>5438</v>
      </c>
      <c r="J75" s="278">
        <v>5501</v>
      </c>
      <c r="K75" s="276">
        <v>5375</v>
      </c>
      <c r="L75" s="276">
        <v>5238</v>
      </c>
      <c r="M75" s="276">
        <v>6.5921200000000004</v>
      </c>
    </row>
    <row r="76" spans="1:13">
      <c r="A76" s="300">
        <v>67</v>
      </c>
      <c r="B76" s="276" t="s">
        <v>239</v>
      </c>
      <c r="C76" s="276">
        <v>69.900000000000006</v>
      </c>
      <c r="D76" s="278">
        <v>69.899999999999991</v>
      </c>
      <c r="E76" s="278">
        <v>69.299999999999983</v>
      </c>
      <c r="F76" s="278">
        <v>68.699999999999989</v>
      </c>
      <c r="G76" s="278">
        <v>68.09999999999998</v>
      </c>
      <c r="H76" s="278">
        <v>70.499999999999986</v>
      </c>
      <c r="I76" s="278">
        <v>71.09999999999998</v>
      </c>
      <c r="J76" s="278">
        <v>71.699999999999989</v>
      </c>
      <c r="K76" s="276">
        <v>70.5</v>
      </c>
      <c r="L76" s="276">
        <v>69.3</v>
      </c>
      <c r="M76" s="276">
        <v>10.08075</v>
      </c>
    </row>
    <row r="77" spans="1:13">
      <c r="A77" s="300">
        <v>68</v>
      </c>
      <c r="B77" s="276" t="s">
        <v>95</v>
      </c>
      <c r="C77" s="276">
        <v>2868.65</v>
      </c>
      <c r="D77" s="278">
        <v>2871.9</v>
      </c>
      <c r="E77" s="278">
        <v>2833.4</v>
      </c>
      <c r="F77" s="278">
        <v>2798.15</v>
      </c>
      <c r="G77" s="278">
        <v>2759.65</v>
      </c>
      <c r="H77" s="278">
        <v>2907.15</v>
      </c>
      <c r="I77" s="278">
        <v>2945.65</v>
      </c>
      <c r="J77" s="278">
        <v>2980.9</v>
      </c>
      <c r="K77" s="276">
        <v>2910.4</v>
      </c>
      <c r="L77" s="276">
        <v>2836.65</v>
      </c>
      <c r="M77" s="276">
        <v>18.78124</v>
      </c>
    </row>
    <row r="78" spans="1:13">
      <c r="A78" s="300">
        <v>69</v>
      </c>
      <c r="B78" s="276" t="s">
        <v>240</v>
      </c>
      <c r="C78" s="276">
        <v>480.55</v>
      </c>
      <c r="D78" s="278">
        <v>480.14999999999992</v>
      </c>
      <c r="E78" s="278">
        <v>459.29999999999984</v>
      </c>
      <c r="F78" s="278">
        <v>438.0499999999999</v>
      </c>
      <c r="G78" s="278">
        <v>417.19999999999982</v>
      </c>
      <c r="H78" s="278">
        <v>501.39999999999986</v>
      </c>
      <c r="I78" s="278">
        <v>522.24999999999989</v>
      </c>
      <c r="J78" s="278">
        <v>543.49999999999989</v>
      </c>
      <c r="K78" s="276">
        <v>501</v>
      </c>
      <c r="L78" s="276">
        <v>458.9</v>
      </c>
      <c r="M78" s="276">
        <v>13.14559</v>
      </c>
    </row>
    <row r="79" spans="1:13">
      <c r="A79" s="300">
        <v>70</v>
      </c>
      <c r="B79" s="276" t="s">
        <v>241</v>
      </c>
      <c r="C79" s="276">
        <v>1357.9</v>
      </c>
      <c r="D79" s="278">
        <v>1373.1000000000001</v>
      </c>
      <c r="E79" s="278">
        <v>1336.2000000000003</v>
      </c>
      <c r="F79" s="278">
        <v>1314.5000000000002</v>
      </c>
      <c r="G79" s="278">
        <v>1277.6000000000004</v>
      </c>
      <c r="H79" s="278">
        <v>1394.8000000000002</v>
      </c>
      <c r="I79" s="278">
        <v>1431.7000000000003</v>
      </c>
      <c r="J79" s="278">
        <v>1453.4</v>
      </c>
      <c r="K79" s="276">
        <v>1410</v>
      </c>
      <c r="L79" s="276">
        <v>1351.4</v>
      </c>
      <c r="M79" s="276">
        <v>1.5942700000000001</v>
      </c>
    </row>
    <row r="80" spans="1:13">
      <c r="A80" s="300">
        <v>71</v>
      </c>
      <c r="B80" s="276" t="s">
        <v>97</v>
      </c>
      <c r="C80" s="276">
        <v>1364.4</v>
      </c>
      <c r="D80" s="278">
        <v>1368.3666666666668</v>
      </c>
      <c r="E80" s="278">
        <v>1347.0333333333335</v>
      </c>
      <c r="F80" s="278">
        <v>1329.6666666666667</v>
      </c>
      <c r="G80" s="278">
        <v>1308.3333333333335</v>
      </c>
      <c r="H80" s="278">
        <v>1385.7333333333336</v>
      </c>
      <c r="I80" s="278">
        <v>1407.0666666666666</v>
      </c>
      <c r="J80" s="278">
        <v>1424.4333333333336</v>
      </c>
      <c r="K80" s="276">
        <v>1389.7</v>
      </c>
      <c r="L80" s="276">
        <v>1351</v>
      </c>
      <c r="M80" s="276">
        <v>14.04013</v>
      </c>
    </row>
    <row r="81" spans="1:13">
      <c r="A81" s="300">
        <v>72</v>
      </c>
      <c r="B81" s="276" t="s">
        <v>98</v>
      </c>
      <c r="C81" s="276">
        <v>200.95</v>
      </c>
      <c r="D81" s="278">
        <v>202.48333333333335</v>
      </c>
      <c r="E81" s="278">
        <v>195.76666666666671</v>
      </c>
      <c r="F81" s="278">
        <v>190.58333333333337</v>
      </c>
      <c r="G81" s="278">
        <v>183.86666666666673</v>
      </c>
      <c r="H81" s="278">
        <v>207.66666666666669</v>
      </c>
      <c r="I81" s="278">
        <v>214.38333333333333</v>
      </c>
      <c r="J81" s="278">
        <v>219.56666666666666</v>
      </c>
      <c r="K81" s="276">
        <v>209.2</v>
      </c>
      <c r="L81" s="276">
        <v>197.3</v>
      </c>
      <c r="M81" s="276">
        <v>91.69117</v>
      </c>
    </row>
    <row r="82" spans="1:13">
      <c r="A82" s="300">
        <v>73</v>
      </c>
      <c r="B82" s="276" t="s">
        <v>99</v>
      </c>
      <c r="C82" s="276">
        <v>74.8</v>
      </c>
      <c r="D82" s="278">
        <v>75.716666666666669</v>
      </c>
      <c r="E82" s="278">
        <v>73.433333333333337</v>
      </c>
      <c r="F82" s="278">
        <v>72.066666666666663</v>
      </c>
      <c r="G82" s="278">
        <v>69.783333333333331</v>
      </c>
      <c r="H82" s="278">
        <v>77.083333333333343</v>
      </c>
      <c r="I82" s="278">
        <v>79.366666666666674</v>
      </c>
      <c r="J82" s="278">
        <v>80.733333333333348</v>
      </c>
      <c r="K82" s="276">
        <v>78</v>
      </c>
      <c r="L82" s="276">
        <v>74.349999999999994</v>
      </c>
      <c r="M82" s="276">
        <v>417.85199999999998</v>
      </c>
    </row>
    <row r="83" spans="1:13">
      <c r="A83" s="300">
        <v>74</v>
      </c>
      <c r="B83" s="276" t="s">
        <v>370</v>
      </c>
      <c r="C83" s="276">
        <v>167.55</v>
      </c>
      <c r="D83" s="278">
        <v>168.71666666666667</v>
      </c>
      <c r="E83" s="278">
        <v>160.93333333333334</v>
      </c>
      <c r="F83" s="278">
        <v>154.31666666666666</v>
      </c>
      <c r="G83" s="278">
        <v>146.53333333333333</v>
      </c>
      <c r="H83" s="278">
        <v>175.33333333333334</v>
      </c>
      <c r="I83" s="278">
        <v>183.1166666666667</v>
      </c>
      <c r="J83" s="278">
        <v>189.73333333333335</v>
      </c>
      <c r="K83" s="276">
        <v>176.5</v>
      </c>
      <c r="L83" s="276">
        <v>162.1</v>
      </c>
      <c r="M83" s="276">
        <v>51.04842</v>
      </c>
    </row>
    <row r="84" spans="1:13">
      <c r="A84" s="300">
        <v>75</v>
      </c>
      <c r="B84" s="276" t="s">
        <v>244</v>
      </c>
      <c r="C84" s="276">
        <v>75.650000000000006</v>
      </c>
      <c r="D84" s="278">
        <v>76.033333333333331</v>
      </c>
      <c r="E84" s="278">
        <v>74.766666666666666</v>
      </c>
      <c r="F84" s="278">
        <v>73.88333333333334</v>
      </c>
      <c r="G84" s="278">
        <v>72.616666666666674</v>
      </c>
      <c r="H84" s="278">
        <v>76.916666666666657</v>
      </c>
      <c r="I84" s="278">
        <v>78.183333333333309</v>
      </c>
      <c r="J84" s="278">
        <v>79.066666666666649</v>
      </c>
      <c r="K84" s="276">
        <v>77.3</v>
      </c>
      <c r="L84" s="276">
        <v>75.150000000000006</v>
      </c>
      <c r="M84" s="276">
        <v>12.524900000000001</v>
      </c>
    </row>
    <row r="85" spans="1:13">
      <c r="A85" s="300">
        <v>76</v>
      </c>
      <c r="B85" s="276" t="s">
        <v>100</v>
      </c>
      <c r="C85" s="276">
        <v>141.25</v>
      </c>
      <c r="D85" s="278">
        <v>141.46666666666667</v>
      </c>
      <c r="E85" s="278">
        <v>138.93333333333334</v>
      </c>
      <c r="F85" s="278">
        <v>136.61666666666667</v>
      </c>
      <c r="G85" s="278">
        <v>134.08333333333334</v>
      </c>
      <c r="H85" s="278">
        <v>143.78333333333333</v>
      </c>
      <c r="I85" s="278">
        <v>146.31666666666669</v>
      </c>
      <c r="J85" s="278">
        <v>148.63333333333333</v>
      </c>
      <c r="K85" s="276">
        <v>144</v>
      </c>
      <c r="L85" s="276">
        <v>139.15</v>
      </c>
      <c r="M85" s="276">
        <v>271.69851999999997</v>
      </c>
    </row>
    <row r="86" spans="1:13">
      <c r="A86" s="300">
        <v>77</v>
      </c>
      <c r="B86" s="276" t="s">
        <v>245</v>
      </c>
      <c r="C86" s="276">
        <v>144.65</v>
      </c>
      <c r="D86" s="278">
        <v>145.83333333333334</v>
      </c>
      <c r="E86" s="278">
        <v>141.7166666666667</v>
      </c>
      <c r="F86" s="278">
        <v>138.78333333333336</v>
      </c>
      <c r="G86" s="278">
        <v>134.66666666666671</v>
      </c>
      <c r="H86" s="278">
        <v>148.76666666666668</v>
      </c>
      <c r="I86" s="278">
        <v>152.8833333333333</v>
      </c>
      <c r="J86" s="278">
        <v>155.81666666666666</v>
      </c>
      <c r="K86" s="276">
        <v>149.94999999999999</v>
      </c>
      <c r="L86" s="276">
        <v>142.9</v>
      </c>
      <c r="M86" s="276">
        <v>6.56637</v>
      </c>
    </row>
    <row r="87" spans="1:13">
      <c r="A87" s="300">
        <v>78</v>
      </c>
      <c r="B87" s="276" t="s">
        <v>101</v>
      </c>
      <c r="C87" s="276">
        <v>514.75</v>
      </c>
      <c r="D87" s="278">
        <v>514.6</v>
      </c>
      <c r="E87" s="278">
        <v>505.30000000000007</v>
      </c>
      <c r="F87" s="278">
        <v>495.85</v>
      </c>
      <c r="G87" s="278">
        <v>486.55000000000007</v>
      </c>
      <c r="H87" s="278">
        <v>524.05000000000007</v>
      </c>
      <c r="I87" s="278">
        <v>533.35</v>
      </c>
      <c r="J87" s="278">
        <v>542.80000000000007</v>
      </c>
      <c r="K87" s="276">
        <v>523.9</v>
      </c>
      <c r="L87" s="276">
        <v>505.15</v>
      </c>
      <c r="M87" s="276">
        <v>19.650069999999999</v>
      </c>
    </row>
    <row r="88" spans="1:13">
      <c r="A88" s="300">
        <v>79</v>
      </c>
      <c r="B88" s="276" t="s">
        <v>103</v>
      </c>
      <c r="C88" s="276">
        <v>27.05</v>
      </c>
      <c r="D88" s="278">
        <v>27.066666666666663</v>
      </c>
      <c r="E88" s="278">
        <v>26.633333333333326</v>
      </c>
      <c r="F88" s="278">
        <v>26.216666666666661</v>
      </c>
      <c r="G88" s="278">
        <v>25.783333333333324</v>
      </c>
      <c r="H88" s="278">
        <v>27.483333333333327</v>
      </c>
      <c r="I88" s="278">
        <v>27.916666666666664</v>
      </c>
      <c r="J88" s="278">
        <v>28.333333333333329</v>
      </c>
      <c r="K88" s="276">
        <v>27.5</v>
      </c>
      <c r="L88" s="276">
        <v>26.65</v>
      </c>
      <c r="M88" s="276">
        <v>161.79367999999999</v>
      </c>
    </row>
    <row r="89" spans="1:13">
      <c r="A89" s="300">
        <v>80</v>
      </c>
      <c r="B89" s="276" t="s">
        <v>246</v>
      </c>
      <c r="C89" s="276">
        <v>530.54999999999995</v>
      </c>
      <c r="D89" s="278">
        <v>530.80000000000007</v>
      </c>
      <c r="E89" s="278">
        <v>523.60000000000014</v>
      </c>
      <c r="F89" s="278">
        <v>516.65000000000009</v>
      </c>
      <c r="G89" s="278">
        <v>509.45000000000016</v>
      </c>
      <c r="H89" s="278">
        <v>537.75000000000011</v>
      </c>
      <c r="I89" s="278">
        <v>544.95000000000016</v>
      </c>
      <c r="J89" s="278">
        <v>551.90000000000009</v>
      </c>
      <c r="K89" s="276">
        <v>538</v>
      </c>
      <c r="L89" s="276">
        <v>523.85</v>
      </c>
      <c r="M89" s="276">
        <v>2.1255899999999999</v>
      </c>
    </row>
    <row r="90" spans="1:13">
      <c r="A90" s="300">
        <v>81</v>
      </c>
      <c r="B90" s="276" t="s">
        <v>104</v>
      </c>
      <c r="C90" s="276">
        <v>770.55</v>
      </c>
      <c r="D90" s="278">
        <v>767.68333333333339</v>
      </c>
      <c r="E90" s="278">
        <v>761.36666666666679</v>
      </c>
      <c r="F90" s="278">
        <v>752.18333333333339</v>
      </c>
      <c r="G90" s="278">
        <v>745.86666666666679</v>
      </c>
      <c r="H90" s="278">
        <v>776.86666666666679</v>
      </c>
      <c r="I90" s="278">
        <v>783.18333333333339</v>
      </c>
      <c r="J90" s="278">
        <v>792.36666666666679</v>
      </c>
      <c r="K90" s="276">
        <v>774</v>
      </c>
      <c r="L90" s="276">
        <v>758.5</v>
      </c>
      <c r="M90" s="276">
        <v>17.57075</v>
      </c>
    </row>
    <row r="91" spans="1:13">
      <c r="A91" s="300">
        <v>82</v>
      </c>
      <c r="B91" s="276" t="s">
        <v>247</v>
      </c>
      <c r="C91" s="276">
        <v>435.6</v>
      </c>
      <c r="D91" s="278">
        <v>440</v>
      </c>
      <c r="E91" s="278">
        <v>427</v>
      </c>
      <c r="F91" s="278">
        <v>418.4</v>
      </c>
      <c r="G91" s="278">
        <v>405.4</v>
      </c>
      <c r="H91" s="278">
        <v>448.6</v>
      </c>
      <c r="I91" s="278">
        <v>461.6</v>
      </c>
      <c r="J91" s="278">
        <v>470.20000000000005</v>
      </c>
      <c r="K91" s="276">
        <v>453</v>
      </c>
      <c r="L91" s="276">
        <v>431.4</v>
      </c>
      <c r="M91" s="276">
        <v>17.580410000000001</v>
      </c>
    </row>
    <row r="92" spans="1:13">
      <c r="A92" s="300">
        <v>83</v>
      </c>
      <c r="B92" s="276" t="s">
        <v>248</v>
      </c>
      <c r="C92" s="276">
        <v>1428.65</v>
      </c>
      <c r="D92" s="278">
        <v>1445.1833333333334</v>
      </c>
      <c r="E92" s="278">
        <v>1403.4666666666667</v>
      </c>
      <c r="F92" s="278">
        <v>1378.2833333333333</v>
      </c>
      <c r="G92" s="278">
        <v>1336.5666666666666</v>
      </c>
      <c r="H92" s="278">
        <v>1470.3666666666668</v>
      </c>
      <c r="I92" s="278">
        <v>1512.0833333333335</v>
      </c>
      <c r="J92" s="278">
        <v>1537.2666666666669</v>
      </c>
      <c r="K92" s="276">
        <v>1486.9</v>
      </c>
      <c r="L92" s="276">
        <v>1420</v>
      </c>
      <c r="M92" s="276">
        <v>8.5220400000000005</v>
      </c>
    </row>
    <row r="93" spans="1:13">
      <c r="A93" s="300">
        <v>84</v>
      </c>
      <c r="B93" s="276" t="s">
        <v>105</v>
      </c>
      <c r="C93" s="276">
        <v>1033.3499999999999</v>
      </c>
      <c r="D93" s="278">
        <v>1027.2666666666667</v>
      </c>
      <c r="E93" s="278">
        <v>1013.5333333333333</v>
      </c>
      <c r="F93" s="278">
        <v>993.7166666666667</v>
      </c>
      <c r="G93" s="278">
        <v>979.98333333333335</v>
      </c>
      <c r="H93" s="278">
        <v>1047.0833333333333</v>
      </c>
      <c r="I93" s="278">
        <v>1060.8166666666664</v>
      </c>
      <c r="J93" s="278">
        <v>1080.6333333333332</v>
      </c>
      <c r="K93" s="276">
        <v>1041</v>
      </c>
      <c r="L93" s="276">
        <v>1007.45</v>
      </c>
      <c r="M93" s="276">
        <v>22.054169999999999</v>
      </c>
    </row>
    <row r="94" spans="1:13">
      <c r="A94" s="300">
        <v>85</v>
      </c>
      <c r="B94" s="276" t="s">
        <v>250</v>
      </c>
      <c r="C94" s="276">
        <v>212</v>
      </c>
      <c r="D94" s="278">
        <v>212.76666666666665</v>
      </c>
      <c r="E94" s="278">
        <v>210.83333333333331</v>
      </c>
      <c r="F94" s="278">
        <v>209.66666666666666</v>
      </c>
      <c r="G94" s="278">
        <v>207.73333333333332</v>
      </c>
      <c r="H94" s="278">
        <v>213.93333333333331</v>
      </c>
      <c r="I94" s="278">
        <v>215.86666666666665</v>
      </c>
      <c r="J94" s="278">
        <v>217.0333333333333</v>
      </c>
      <c r="K94" s="276">
        <v>214.7</v>
      </c>
      <c r="L94" s="276">
        <v>211.6</v>
      </c>
      <c r="M94" s="276">
        <v>13.092169999999999</v>
      </c>
    </row>
    <row r="95" spans="1:13">
      <c r="A95" s="300">
        <v>86</v>
      </c>
      <c r="B95" s="276" t="s">
        <v>386</v>
      </c>
      <c r="C95" s="276">
        <v>371.25</v>
      </c>
      <c r="D95" s="278">
        <v>375.63333333333338</v>
      </c>
      <c r="E95" s="278">
        <v>364.61666666666679</v>
      </c>
      <c r="F95" s="278">
        <v>357.98333333333341</v>
      </c>
      <c r="G95" s="278">
        <v>346.96666666666681</v>
      </c>
      <c r="H95" s="278">
        <v>382.26666666666677</v>
      </c>
      <c r="I95" s="278">
        <v>393.2833333333333</v>
      </c>
      <c r="J95" s="278">
        <v>399.91666666666674</v>
      </c>
      <c r="K95" s="276">
        <v>386.65</v>
      </c>
      <c r="L95" s="276">
        <v>369</v>
      </c>
      <c r="M95" s="276">
        <v>11.816129999999999</v>
      </c>
    </row>
    <row r="96" spans="1:13">
      <c r="A96" s="300">
        <v>87</v>
      </c>
      <c r="B96" s="276" t="s">
        <v>106</v>
      </c>
      <c r="C96" s="276">
        <v>1012.45</v>
      </c>
      <c r="D96" s="278">
        <v>1020.3166666666666</v>
      </c>
      <c r="E96" s="278">
        <v>998.88333333333321</v>
      </c>
      <c r="F96" s="278">
        <v>985.31666666666661</v>
      </c>
      <c r="G96" s="278">
        <v>963.88333333333321</v>
      </c>
      <c r="H96" s="278">
        <v>1033.8833333333332</v>
      </c>
      <c r="I96" s="278">
        <v>1055.3166666666666</v>
      </c>
      <c r="J96" s="278">
        <v>1068.8833333333332</v>
      </c>
      <c r="K96" s="276">
        <v>1041.75</v>
      </c>
      <c r="L96" s="276">
        <v>1006.75</v>
      </c>
      <c r="M96" s="276">
        <v>22.1098</v>
      </c>
    </row>
    <row r="97" spans="1:13">
      <c r="A97" s="300">
        <v>88</v>
      </c>
      <c r="B97" s="276" t="s">
        <v>108</v>
      </c>
      <c r="C97" s="276">
        <v>1055.95</v>
      </c>
      <c r="D97" s="278">
        <v>1054.6499999999999</v>
      </c>
      <c r="E97" s="278">
        <v>1042.2999999999997</v>
      </c>
      <c r="F97" s="278">
        <v>1028.6499999999999</v>
      </c>
      <c r="G97" s="278">
        <v>1016.2999999999997</v>
      </c>
      <c r="H97" s="278">
        <v>1068.2999999999997</v>
      </c>
      <c r="I97" s="278">
        <v>1080.6499999999996</v>
      </c>
      <c r="J97" s="278">
        <v>1094.2999999999997</v>
      </c>
      <c r="K97" s="276">
        <v>1067</v>
      </c>
      <c r="L97" s="276">
        <v>1041</v>
      </c>
      <c r="M97" s="276">
        <v>66.914090000000002</v>
      </c>
    </row>
    <row r="98" spans="1:13">
      <c r="A98" s="300">
        <v>89</v>
      </c>
      <c r="B98" s="276" t="s">
        <v>109</v>
      </c>
      <c r="C98" s="276">
        <v>2670.9</v>
      </c>
      <c r="D98" s="278">
        <v>2699.7166666666667</v>
      </c>
      <c r="E98" s="278">
        <v>2622.2833333333333</v>
      </c>
      <c r="F98" s="278">
        <v>2573.6666666666665</v>
      </c>
      <c r="G98" s="278">
        <v>2496.2333333333331</v>
      </c>
      <c r="H98" s="278">
        <v>2748.3333333333335</v>
      </c>
      <c r="I98" s="278">
        <v>2825.7666666666669</v>
      </c>
      <c r="J98" s="278">
        <v>2874.3833333333337</v>
      </c>
      <c r="K98" s="276">
        <v>2777.15</v>
      </c>
      <c r="L98" s="276">
        <v>2651.1</v>
      </c>
      <c r="M98" s="276">
        <v>55.821649999999998</v>
      </c>
    </row>
    <row r="99" spans="1:13">
      <c r="A99" s="300">
        <v>90</v>
      </c>
      <c r="B99" s="276" t="s">
        <v>252</v>
      </c>
      <c r="C99" s="276">
        <v>3245.9</v>
      </c>
      <c r="D99" s="278">
        <v>3226.0166666666664</v>
      </c>
      <c r="E99" s="278">
        <v>3193.083333333333</v>
      </c>
      <c r="F99" s="278">
        <v>3140.2666666666664</v>
      </c>
      <c r="G99" s="278">
        <v>3107.333333333333</v>
      </c>
      <c r="H99" s="278">
        <v>3278.833333333333</v>
      </c>
      <c r="I99" s="278">
        <v>3311.7666666666664</v>
      </c>
      <c r="J99" s="278">
        <v>3364.583333333333</v>
      </c>
      <c r="K99" s="276">
        <v>3258.95</v>
      </c>
      <c r="L99" s="276">
        <v>3173.2</v>
      </c>
      <c r="M99" s="276">
        <v>4.4047700000000001</v>
      </c>
    </row>
    <row r="100" spans="1:13">
      <c r="A100" s="300">
        <v>91</v>
      </c>
      <c r="B100" s="276" t="s">
        <v>110</v>
      </c>
      <c r="C100" s="276">
        <v>1470.65</v>
      </c>
      <c r="D100" s="278">
        <v>1476.55</v>
      </c>
      <c r="E100" s="278">
        <v>1456.1999999999998</v>
      </c>
      <c r="F100" s="278">
        <v>1441.7499999999998</v>
      </c>
      <c r="G100" s="278">
        <v>1421.3999999999996</v>
      </c>
      <c r="H100" s="278">
        <v>1491</v>
      </c>
      <c r="I100" s="278">
        <v>1511.35</v>
      </c>
      <c r="J100" s="278">
        <v>1525.8000000000002</v>
      </c>
      <c r="K100" s="276">
        <v>1496.9</v>
      </c>
      <c r="L100" s="276">
        <v>1462.1</v>
      </c>
      <c r="M100" s="276">
        <v>84.673249999999996</v>
      </c>
    </row>
    <row r="101" spans="1:13">
      <c r="A101" s="300">
        <v>92</v>
      </c>
      <c r="B101" s="276" t="s">
        <v>253</v>
      </c>
      <c r="C101" s="276">
        <v>713.25</v>
      </c>
      <c r="D101" s="278">
        <v>715.5</v>
      </c>
      <c r="E101" s="278">
        <v>706.3</v>
      </c>
      <c r="F101" s="278">
        <v>699.34999999999991</v>
      </c>
      <c r="G101" s="278">
        <v>690.14999999999986</v>
      </c>
      <c r="H101" s="278">
        <v>722.45</v>
      </c>
      <c r="I101" s="278">
        <v>731.65000000000009</v>
      </c>
      <c r="J101" s="278">
        <v>738.60000000000014</v>
      </c>
      <c r="K101" s="276">
        <v>724.7</v>
      </c>
      <c r="L101" s="276">
        <v>708.55</v>
      </c>
      <c r="M101" s="276">
        <v>26.396799999999999</v>
      </c>
    </row>
    <row r="102" spans="1:13">
      <c r="A102" s="300">
        <v>93</v>
      </c>
      <c r="B102" s="276" t="s">
        <v>111</v>
      </c>
      <c r="C102" s="276">
        <v>3256.8</v>
      </c>
      <c r="D102" s="278">
        <v>3263.8333333333335</v>
      </c>
      <c r="E102" s="278">
        <v>3209.666666666667</v>
      </c>
      <c r="F102" s="278">
        <v>3162.5333333333333</v>
      </c>
      <c r="G102" s="278">
        <v>3108.3666666666668</v>
      </c>
      <c r="H102" s="278">
        <v>3310.9666666666672</v>
      </c>
      <c r="I102" s="278">
        <v>3365.1333333333341</v>
      </c>
      <c r="J102" s="278">
        <v>3412.2666666666673</v>
      </c>
      <c r="K102" s="276">
        <v>3318</v>
      </c>
      <c r="L102" s="276">
        <v>3216.7</v>
      </c>
      <c r="M102" s="276">
        <v>14.240729999999999</v>
      </c>
    </row>
    <row r="103" spans="1:13">
      <c r="A103" s="300">
        <v>94</v>
      </c>
      <c r="B103" s="276" t="s">
        <v>114</v>
      </c>
      <c r="C103" s="276">
        <v>262.64999999999998</v>
      </c>
      <c r="D103" s="278">
        <v>263.3</v>
      </c>
      <c r="E103" s="278">
        <v>258.20000000000005</v>
      </c>
      <c r="F103" s="278">
        <v>253.75000000000006</v>
      </c>
      <c r="G103" s="278">
        <v>248.65000000000009</v>
      </c>
      <c r="H103" s="278">
        <v>267.75</v>
      </c>
      <c r="I103" s="278">
        <v>272.85000000000002</v>
      </c>
      <c r="J103" s="278">
        <v>277.29999999999995</v>
      </c>
      <c r="K103" s="276">
        <v>268.39999999999998</v>
      </c>
      <c r="L103" s="276">
        <v>258.85000000000002</v>
      </c>
      <c r="M103" s="276">
        <v>133.00126</v>
      </c>
    </row>
    <row r="104" spans="1:13">
      <c r="A104" s="300">
        <v>95</v>
      </c>
      <c r="B104" s="276" t="s">
        <v>115</v>
      </c>
      <c r="C104" s="276">
        <v>227.15</v>
      </c>
      <c r="D104" s="278">
        <v>228.20000000000002</v>
      </c>
      <c r="E104" s="278">
        <v>223.55000000000004</v>
      </c>
      <c r="F104" s="278">
        <v>219.95000000000002</v>
      </c>
      <c r="G104" s="278">
        <v>215.30000000000004</v>
      </c>
      <c r="H104" s="278">
        <v>231.80000000000004</v>
      </c>
      <c r="I104" s="278">
        <v>236.45000000000002</v>
      </c>
      <c r="J104" s="278">
        <v>240.05000000000004</v>
      </c>
      <c r="K104" s="276">
        <v>232.85</v>
      </c>
      <c r="L104" s="276">
        <v>224.6</v>
      </c>
      <c r="M104" s="276">
        <v>115.55573</v>
      </c>
    </row>
    <row r="105" spans="1:13">
      <c r="A105" s="300">
        <v>96</v>
      </c>
      <c r="B105" s="276" t="s">
        <v>116</v>
      </c>
      <c r="C105" s="276">
        <v>2372.35</v>
      </c>
      <c r="D105" s="278">
        <v>2378.3166666666671</v>
      </c>
      <c r="E105" s="278">
        <v>2358.6333333333341</v>
      </c>
      <c r="F105" s="278">
        <v>2344.916666666667</v>
      </c>
      <c r="G105" s="278">
        <v>2325.233333333334</v>
      </c>
      <c r="H105" s="278">
        <v>2392.0333333333342</v>
      </c>
      <c r="I105" s="278">
        <v>2411.7166666666676</v>
      </c>
      <c r="J105" s="278">
        <v>2425.4333333333343</v>
      </c>
      <c r="K105" s="276">
        <v>2398</v>
      </c>
      <c r="L105" s="276">
        <v>2364.6</v>
      </c>
      <c r="M105" s="276">
        <v>17.0274</v>
      </c>
    </row>
    <row r="106" spans="1:13">
      <c r="A106" s="300">
        <v>97</v>
      </c>
      <c r="B106" s="276" t="s">
        <v>254</v>
      </c>
      <c r="C106" s="276">
        <v>285.39999999999998</v>
      </c>
      <c r="D106" s="278">
        <v>289.33333333333331</v>
      </c>
      <c r="E106" s="278">
        <v>279.06666666666661</v>
      </c>
      <c r="F106" s="278">
        <v>272.73333333333329</v>
      </c>
      <c r="G106" s="278">
        <v>262.46666666666658</v>
      </c>
      <c r="H106" s="278">
        <v>295.66666666666663</v>
      </c>
      <c r="I106" s="278">
        <v>305.93333333333339</v>
      </c>
      <c r="J106" s="278">
        <v>312.26666666666665</v>
      </c>
      <c r="K106" s="276">
        <v>299.60000000000002</v>
      </c>
      <c r="L106" s="276">
        <v>283</v>
      </c>
      <c r="M106" s="276">
        <v>11.19073</v>
      </c>
    </row>
    <row r="107" spans="1:13">
      <c r="A107" s="300">
        <v>98</v>
      </c>
      <c r="B107" s="276" t="s">
        <v>255</v>
      </c>
      <c r="C107" s="276">
        <v>47.05</v>
      </c>
      <c r="D107" s="278">
        <v>47.016666666666673</v>
      </c>
      <c r="E107" s="278">
        <v>42.833333333333343</v>
      </c>
      <c r="F107" s="278">
        <v>38.616666666666667</v>
      </c>
      <c r="G107" s="278">
        <v>34.433333333333337</v>
      </c>
      <c r="H107" s="278">
        <v>51.233333333333348</v>
      </c>
      <c r="I107" s="278">
        <v>55.416666666666671</v>
      </c>
      <c r="J107" s="278">
        <v>59.633333333333354</v>
      </c>
      <c r="K107" s="276">
        <v>51.2</v>
      </c>
      <c r="L107" s="276">
        <v>42.8</v>
      </c>
      <c r="M107" s="276">
        <v>428.31247999999999</v>
      </c>
    </row>
    <row r="108" spans="1:13">
      <c r="A108" s="300">
        <v>99</v>
      </c>
      <c r="B108" s="276" t="s">
        <v>117</v>
      </c>
      <c r="C108" s="276">
        <v>234.2</v>
      </c>
      <c r="D108" s="278">
        <v>233.43333333333331</v>
      </c>
      <c r="E108" s="278">
        <v>223.46666666666661</v>
      </c>
      <c r="F108" s="278">
        <v>212.73333333333329</v>
      </c>
      <c r="G108" s="278">
        <v>202.76666666666659</v>
      </c>
      <c r="H108" s="278">
        <v>244.16666666666663</v>
      </c>
      <c r="I108" s="278">
        <v>254.13333333333333</v>
      </c>
      <c r="J108" s="278">
        <v>264.86666666666667</v>
      </c>
      <c r="K108" s="276">
        <v>243.4</v>
      </c>
      <c r="L108" s="276">
        <v>222.7</v>
      </c>
      <c r="M108" s="276">
        <v>300.56466999999998</v>
      </c>
    </row>
    <row r="109" spans="1:13">
      <c r="A109" s="300">
        <v>100</v>
      </c>
      <c r="B109" s="276" t="s">
        <v>118</v>
      </c>
      <c r="C109" s="276">
        <v>556.5</v>
      </c>
      <c r="D109" s="278">
        <v>555.25</v>
      </c>
      <c r="E109" s="278">
        <v>549.5</v>
      </c>
      <c r="F109" s="278">
        <v>542.5</v>
      </c>
      <c r="G109" s="278">
        <v>536.75</v>
      </c>
      <c r="H109" s="278">
        <v>562.25</v>
      </c>
      <c r="I109" s="278">
        <v>568</v>
      </c>
      <c r="J109" s="278">
        <v>575</v>
      </c>
      <c r="K109" s="276">
        <v>561</v>
      </c>
      <c r="L109" s="276">
        <v>548.25</v>
      </c>
      <c r="M109" s="276">
        <v>219.20296999999999</v>
      </c>
    </row>
    <row r="110" spans="1:13">
      <c r="A110" s="300">
        <v>101</v>
      </c>
      <c r="B110" s="276" t="s">
        <v>256</v>
      </c>
      <c r="C110" s="276">
        <v>1549</v>
      </c>
      <c r="D110" s="278">
        <v>1555.5666666666668</v>
      </c>
      <c r="E110" s="278">
        <v>1526.8333333333337</v>
      </c>
      <c r="F110" s="278">
        <v>1504.666666666667</v>
      </c>
      <c r="G110" s="278">
        <v>1475.9333333333338</v>
      </c>
      <c r="H110" s="278">
        <v>1577.7333333333336</v>
      </c>
      <c r="I110" s="278">
        <v>1606.4666666666667</v>
      </c>
      <c r="J110" s="278">
        <v>1628.6333333333334</v>
      </c>
      <c r="K110" s="276">
        <v>1584.3</v>
      </c>
      <c r="L110" s="276">
        <v>1533.4</v>
      </c>
      <c r="M110" s="276">
        <v>5.5483900000000004</v>
      </c>
    </row>
    <row r="111" spans="1:13">
      <c r="A111" s="300">
        <v>102</v>
      </c>
      <c r="B111" s="276" t="s">
        <v>119</v>
      </c>
      <c r="C111" s="276">
        <v>509.7</v>
      </c>
      <c r="D111" s="278">
        <v>514.75</v>
      </c>
      <c r="E111" s="278">
        <v>500.1</v>
      </c>
      <c r="F111" s="278">
        <v>490.5</v>
      </c>
      <c r="G111" s="278">
        <v>475.85</v>
      </c>
      <c r="H111" s="278">
        <v>524.35</v>
      </c>
      <c r="I111" s="278">
        <v>539.00000000000011</v>
      </c>
      <c r="J111" s="278">
        <v>548.6</v>
      </c>
      <c r="K111" s="276">
        <v>529.4</v>
      </c>
      <c r="L111" s="276">
        <v>505.15</v>
      </c>
      <c r="M111" s="276">
        <v>19.467490000000002</v>
      </c>
    </row>
    <row r="112" spans="1:13">
      <c r="A112" s="300">
        <v>103</v>
      </c>
      <c r="B112" s="276" t="s">
        <v>257</v>
      </c>
      <c r="C112" s="276">
        <v>31.55</v>
      </c>
      <c r="D112" s="278">
        <v>31.8</v>
      </c>
      <c r="E112" s="278">
        <v>30.950000000000003</v>
      </c>
      <c r="F112" s="278">
        <v>30.35</v>
      </c>
      <c r="G112" s="278">
        <v>29.500000000000004</v>
      </c>
      <c r="H112" s="278">
        <v>32.400000000000006</v>
      </c>
      <c r="I112" s="278">
        <v>33.25</v>
      </c>
      <c r="J112" s="278">
        <v>33.85</v>
      </c>
      <c r="K112" s="276">
        <v>32.65</v>
      </c>
      <c r="L112" s="276">
        <v>31.2</v>
      </c>
      <c r="M112" s="276">
        <v>139.66314</v>
      </c>
    </row>
    <row r="113" spans="1:13">
      <c r="A113" s="300">
        <v>104</v>
      </c>
      <c r="B113" s="276" t="s">
        <v>120</v>
      </c>
      <c r="C113" s="276">
        <v>12.25</v>
      </c>
      <c r="D113" s="278">
        <v>12.299999999999999</v>
      </c>
      <c r="E113" s="278">
        <v>11.849999999999998</v>
      </c>
      <c r="F113" s="278">
        <v>11.45</v>
      </c>
      <c r="G113" s="278">
        <v>10.999999999999998</v>
      </c>
      <c r="H113" s="278">
        <v>12.699999999999998</v>
      </c>
      <c r="I113" s="278">
        <v>13.149999999999997</v>
      </c>
      <c r="J113" s="278">
        <v>13.549999999999997</v>
      </c>
      <c r="K113" s="276">
        <v>12.75</v>
      </c>
      <c r="L113" s="276">
        <v>11.9</v>
      </c>
      <c r="M113" s="276">
        <v>6727.1423400000003</v>
      </c>
    </row>
    <row r="114" spans="1:13">
      <c r="A114" s="300">
        <v>105</v>
      </c>
      <c r="B114" s="276" t="s">
        <v>121</v>
      </c>
      <c r="C114" s="276">
        <v>46.05</v>
      </c>
      <c r="D114" s="278">
        <v>46.333333333333336</v>
      </c>
      <c r="E114" s="278">
        <v>44.866666666666674</v>
      </c>
      <c r="F114" s="278">
        <v>43.683333333333337</v>
      </c>
      <c r="G114" s="278">
        <v>42.216666666666676</v>
      </c>
      <c r="H114" s="278">
        <v>47.516666666666673</v>
      </c>
      <c r="I114" s="278">
        <v>48.983333333333327</v>
      </c>
      <c r="J114" s="278">
        <v>50.166666666666671</v>
      </c>
      <c r="K114" s="276">
        <v>47.8</v>
      </c>
      <c r="L114" s="276">
        <v>45.15</v>
      </c>
      <c r="M114" s="276">
        <v>565.58690999999999</v>
      </c>
    </row>
    <row r="115" spans="1:13">
      <c r="A115" s="300">
        <v>106</v>
      </c>
      <c r="B115" s="276" t="s">
        <v>122</v>
      </c>
      <c r="C115" s="276">
        <v>565.6</v>
      </c>
      <c r="D115" s="278">
        <v>565.2166666666667</v>
      </c>
      <c r="E115" s="278">
        <v>560.38333333333344</v>
      </c>
      <c r="F115" s="278">
        <v>555.16666666666674</v>
      </c>
      <c r="G115" s="278">
        <v>550.33333333333348</v>
      </c>
      <c r="H115" s="278">
        <v>570.43333333333339</v>
      </c>
      <c r="I115" s="278">
        <v>575.26666666666665</v>
      </c>
      <c r="J115" s="278">
        <v>580.48333333333335</v>
      </c>
      <c r="K115" s="276">
        <v>570.04999999999995</v>
      </c>
      <c r="L115" s="276">
        <v>560</v>
      </c>
      <c r="M115" s="276">
        <v>17.867439999999998</v>
      </c>
    </row>
    <row r="116" spans="1:13">
      <c r="A116" s="300">
        <v>107</v>
      </c>
      <c r="B116" s="276" t="s">
        <v>260</v>
      </c>
      <c r="C116" s="276">
        <v>126.65</v>
      </c>
      <c r="D116" s="278">
        <v>126.65000000000002</v>
      </c>
      <c r="E116" s="278">
        <v>123.40000000000003</v>
      </c>
      <c r="F116" s="278">
        <v>120.15000000000002</v>
      </c>
      <c r="G116" s="278">
        <v>116.90000000000003</v>
      </c>
      <c r="H116" s="278">
        <v>129.90000000000003</v>
      </c>
      <c r="I116" s="278">
        <v>133.15</v>
      </c>
      <c r="J116" s="278">
        <v>136.40000000000003</v>
      </c>
      <c r="K116" s="276">
        <v>129.9</v>
      </c>
      <c r="L116" s="276">
        <v>123.4</v>
      </c>
      <c r="M116" s="276">
        <v>40.799280000000003</v>
      </c>
    </row>
    <row r="117" spans="1:13">
      <c r="A117" s="300">
        <v>108</v>
      </c>
      <c r="B117" s="276" t="s">
        <v>123</v>
      </c>
      <c r="C117" s="276">
        <v>1633.8</v>
      </c>
      <c r="D117" s="278">
        <v>1649.9666666666665</v>
      </c>
      <c r="E117" s="278">
        <v>1604.9333333333329</v>
      </c>
      <c r="F117" s="278">
        <v>1576.0666666666664</v>
      </c>
      <c r="G117" s="278">
        <v>1531.0333333333328</v>
      </c>
      <c r="H117" s="278">
        <v>1678.833333333333</v>
      </c>
      <c r="I117" s="278">
        <v>1723.8666666666663</v>
      </c>
      <c r="J117" s="278">
        <v>1752.7333333333331</v>
      </c>
      <c r="K117" s="276">
        <v>1695</v>
      </c>
      <c r="L117" s="276">
        <v>1621.1</v>
      </c>
      <c r="M117" s="276">
        <v>13.131119999999999</v>
      </c>
    </row>
    <row r="118" spans="1:13">
      <c r="A118" s="300">
        <v>109</v>
      </c>
      <c r="B118" s="276" t="s">
        <v>124</v>
      </c>
      <c r="C118" s="276">
        <v>942.75</v>
      </c>
      <c r="D118" s="278">
        <v>940.80000000000007</v>
      </c>
      <c r="E118" s="278">
        <v>928.10000000000014</v>
      </c>
      <c r="F118" s="278">
        <v>913.45</v>
      </c>
      <c r="G118" s="278">
        <v>900.75000000000011</v>
      </c>
      <c r="H118" s="278">
        <v>955.45000000000016</v>
      </c>
      <c r="I118" s="278">
        <v>968.1500000000002</v>
      </c>
      <c r="J118" s="278">
        <v>982.80000000000018</v>
      </c>
      <c r="K118" s="276">
        <v>953.5</v>
      </c>
      <c r="L118" s="276">
        <v>926.15</v>
      </c>
      <c r="M118" s="276">
        <v>94.739620000000002</v>
      </c>
    </row>
    <row r="119" spans="1:13">
      <c r="A119" s="300">
        <v>110</v>
      </c>
      <c r="B119" s="276" t="s">
        <v>3647</v>
      </c>
      <c r="C119" s="276">
        <v>258.10000000000002</v>
      </c>
      <c r="D119" s="278">
        <v>260.53333333333336</v>
      </c>
      <c r="E119" s="278">
        <v>251.26666666666671</v>
      </c>
      <c r="F119" s="278">
        <v>244.43333333333334</v>
      </c>
      <c r="G119" s="278">
        <v>235.16666666666669</v>
      </c>
      <c r="H119" s="278">
        <v>267.36666666666673</v>
      </c>
      <c r="I119" s="278">
        <v>276.63333333333338</v>
      </c>
      <c r="J119" s="278">
        <v>283.46666666666675</v>
      </c>
      <c r="K119" s="276">
        <v>269.8</v>
      </c>
      <c r="L119" s="276">
        <v>253.7</v>
      </c>
      <c r="M119" s="276">
        <v>42.897509999999997</v>
      </c>
    </row>
    <row r="120" spans="1:13">
      <c r="A120" s="300">
        <v>111</v>
      </c>
      <c r="B120" s="276" t="s">
        <v>126</v>
      </c>
      <c r="C120" s="276">
        <v>1387.15</v>
      </c>
      <c r="D120" s="278">
        <v>1379.9833333333333</v>
      </c>
      <c r="E120" s="278">
        <v>1367.1666666666667</v>
      </c>
      <c r="F120" s="278">
        <v>1347.1833333333334</v>
      </c>
      <c r="G120" s="278">
        <v>1334.3666666666668</v>
      </c>
      <c r="H120" s="278">
        <v>1399.9666666666667</v>
      </c>
      <c r="I120" s="278">
        <v>1412.7833333333333</v>
      </c>
      <c r="J120" s="278">
        <v>1432.7666666666667</v>
      </c>
      <c r="K120" s="276">
        <v>1392.8</v>
      </c>
      <c r="L120" s="276">
        <v>1360</v>
      </c>
      <c r="M120" s="276">
        <v>144.42997</v>
      </c>
    </row>
    <row r="121" spans="1:13">
      <c r="A121" s="300">
        <v>112</v>
      </c>
      <c r="B121" s="276" t="s">
        <v>127</v>
      </c>
      <c r="C121" s="276">
        <v>100.95</v>
      </c>
      <c r="D121" s="278">
        <v>100.63333333333333</v>
      </c>
      <c r="E121" s="278">
        <v>98.516666666666652</v>
      </c>
      <c r="F121" s="278">
        <v>96.083333333333329</v>
      </c>
      <c r="G121" s="278">
        <v>93.966666666666654</v>
      </c>
      <c r="H121" s="278">
        <v>103.06666666666665</v>
      </c>
      <c r="I121" s="278">
        <v>105.18333333333332</v>
      </c>
      <c r="J121" s="278">
        <v>107.61666666666665</v>
      </c>
      <c r="K121" s="276">
        <v>102.75</v>
      </c>
      <c r="L121" s="276">
        <v>98.2</v>
      </c>
      <c r="M121" s="276">
        <v>559.37685999999997</v>
      </c>
    </row>
    <row r="122" spans="1:13">
      <c r="A122" s="300">
        <v>113</v>
      </c>
      <c r="B122" s="276" t="s">
        <v>262</v>
      </c>
      <c r="C122" s="276">
        <v>2096.35</v>
      </c>
      <c r="D122" s="278">
        <v>2109.7833333333333</v>
      </c>
      <c r="E122" s="278">
        <v>2076.5666666666666</v>
      </c>
      <c r="F122" s="278">
        <v>2056.7833333333333</v>
      </c>
      <c r="G122" s="278">
        <v>2023.5666666666666</v>
      </c>
      <c r="H122" s="278">
        <v>2129.5666666666666</v>
      </c>
      <c r="I122" s="278">
        <v>2162.7833333333328</v>
      </c>
      <c r="J122" s="278">
        <v>2182.5666666666666</v>
      </c>
      <c r="K122" s="276">
        <v>2143</v>
      </c>
      <c r="L122" s="276">
        <v>2090</v>
      </c>
      <c r="M122" s="276">
        <v>2.12079</v>
      </c>
    </row>
    <row r="123" spans="1:13">
      <c r="A123" s="300">
        <v>114</v>
      </c>
      <c r="B123" s="276" t="s">
        <v>2931</v>
      </c>
      <c r="C123" s="276">
        <v>1461.15</v>
      </c>
      <c r="D123" s="278">
        <v>1465.6333333333332</v>
      </c>
      <c r="E123" s="278">
        <v>1437.7166666666665</v>
      </c>
      <c r="F123" s="278">
        <v>1414.2833333333333</v>
      </c>
      <c r="G123" s="278">
        <v>1386.3666666666666</v>
      </c>
      <c r="H123" s="278">
        <v>1489.0666666666664</v>
      </c>
      <c r="I123" s="278">
        <v>1516.9833333333333</v>
      </c>
      <c r="J123" s="278">
        <v>1540.4166666666663</v>
      </c>
      <c r="K123" s="276">
        <v>1493.55</v>
      </c>
      <c r="L123" s="276">
        <v>1442.2</v>
      </c>
      <c r="M123" s="276">
        <v>11.80696</v>
      </c>
    </row>
    <row r="124" spans="1:13">
      <c r="A124" s="300">
        <v>115</v>
      </c>
      <c r="B124" s="276" t="s">
        <v>128</v>
      </c>
      <c r="C124" s="276">
        <v>211.25</v>
      </c>
      <c r="D124" s="278">
        <v>209.83333333333334</v>
      </c>
      <c r="E124" s="278">
        <v>206.66666666666669</v>
      </c>
      <c r="F124" s="278">
        <v>202.08333333333334</v>
      </c>
      <c r="G124" s="278">
        <v>198.91666666666669</v>
      </c>
      <c r="H124" s="278">
        <v>214.41666666666669</v>
      </c>
      <c r="I124" s="278">
        <v>217.58333333333337</v>
      </c>
      <c r="J124" s="278">
        <v>222.16666666666669</v>
      </c>
      <c r="K124" s="276">
        <v>213</v>
      </c>
      <c r="L124" s="276">
        <v>205.25</v>
      </c>
      <c r="M124" s="276">
        <v>639.25995999999998</v>
      </c>
    </row>
    <row r="125" spans="1:13">
      <c r="A125" s="300">
        <v>116</v>
      </c>
      <c r="B125" s="276" t="s">
        <v>129</v>
      </c>
      <c r="C125" s="276">
        <v>299.75</v>
      </c>
      <c r="D125" s="278">
        <v>297.93333333333334</v>
      </c>
      <c r="E125" s="278">
        <v>290.11666666666667</v>
      </c>
      <c r="F125" s="278">
        <v>280.48333333333335</v>
      </c>
      <c r="G125" s="278">
        <v>272.66666666666669</v>
      </c>
      <c r="H125" s="278">
        <v>307.56666666666666</v>
      </c>
      <c r="I125" s="278">
        <v>315.38333333333338</v>
      </c>
      <c r="J125" s="278">
        <v>325.01666666666665</v>
      </c>
      <c r="K125" s="276">
        <v>305.75</v>
      </c>
      <c r="L125" s="276">
        <v>288.3</v>
      </c>
      <c r="M125" s="276">
        <v>105.60096</v>
      </c>
    </row>
    <row r="126" spans="1:13">
      <c r="A126" s="300">
        <v>117</v>
      </c>
      <c r="B126" s="276" t="s">
        <v>263</v>
      </c>
      <c r="C126" s="276">
        <v>73.2</v>
      </c>
      <c r="D126" s="278">
        <v>73.133333333333326</v>
      </c>
      <c r="E126" s="278">
        <v>70.266666666666652</v>
      </c>
      <c r="F126" s="278">
        <v>67.333333333333329</v>
      </c>
      <c r="G126" s="278">
        <v>64.466666666666654</v>
      </c>
      <c r="H126" s="278">
        <v>76.066666666666649</v>
      </c>
      <c r="I126" s="278">
        <v>78.933333333333323</v>
      </c>
      <c r="J126" s="278">
        <v>81.866666666666646</v>
      </c>
      <c r="K126" s="276">
        <v>76</v>
      </c>
      <c r="L126" s="276">
        <v>70.2</v>
      </c>
      <c r="M126" s="276">
        <v>93.575000000000003</v>
      </c>
    </row>
    <row r="127" spans="1:13">
      <c r="A127" s="300">
        <v>118</v>
      </c>
      <c r="B127" s="276" t="s">
        <v>130</v>
      </c>
      <c r="C127" s="276">
        <v>402.95</v>
      </c>
      <c r="D127" s="278">
        <v>401.5</v>
      </c>
      <c r="E127" s="278">
        <v>395.6</v>
      </c>
      <c r="F127" s="278">
        <v>388.25</v>
      </c>
      <c r="G127" s="278">
        <v>382.35</v>
      </c>
      <c r="H127" s="278">
        <v>408.85</v>
      </c>
      <c r="I127" s="278">
        <v>414.75</v>
      </c>
      <c r="J127" s="278">
        <v>422.1</v>
      </c>
      <c r="K127" s="276">
        <v>407.4</v>
      </c>
      <c r="L127" s="276">
        <v>394.15</v>
      </c>
      <c r="M127" s="276">
        <v>68.855990000000006</v>
      </c>
    </row>
    <row r="128" spans="1:13">
      <c r="A128" s="300">
        <v>119</v>
      </c>
      <c r="B128" s="276" t="s">
        <v>264</v>
      </c>
      <c r="C128" s="276">
        <v>976.2</v>
      </c>
      <c r="D128" s="278">
        <v>959.7166666666667</v>
      </c>
      <c r="E128" s="278">
        <v>931.68333333333339</v>
      </c>
      <c r="F128" s="278">
        <v>887.16666666666674</v>
      </c>
      <c r="G128" s="278">
        <v>859.13333333333344</v>
      </c>
      <c r="H128" s="278">
        <v>1004.2333333333333</v>
      </c>
      <c r="I128" s="278">
        <v>1032.2666666666667</v>
      </c>
      <c r="J128" s="278">
        <v>1076.7833333333333</v>
      </c>
      <c r="K128" s="276">
        <v>987.75</v>
      </c>
      <c r="L128" s="276">
        <v>915.2</v>
      </c>
      <c r="M128" s="276">
        <v>12.41952</v>
      </c>
    </row>
    <row r="129" spans="1:13">
      <c r="A129" s="300">
        <v>120</v>
      </c>
      <c r="B129" s="276" t="s">
        <v>131</v>
      </c>
      <c r="C129" s="276">
        <v>2835.6</v>
      </c>
      <c r="D129" s="278">
        <v>2844.2333333333336</v>
      </c>
      <c r="E129" s="278">
        <v>2772.4666666666672</v>
      </c>
      <c r="F129" s="278">
        <v>2709.3333333333335</v>
      </c>
      <c r="G129" s="278">
        <v>2637.5666666666671</v>
      </c>
      <c r="H129" s="278">
        <v>2907.3666666666672</v>
      </c>
      <c r="I129" s="278">
        <v>2979.1333333333337</v>
      </c>
      <c r="J129" s="278">
        <v>3042.2666666666673</v>
      </c>
      <c r="K129" s="276">
        <v>2916</v>
      </c>
      <c r="L129" s="276">
        <v>2781.1</v>
      </c>
      <c r="M129" s="276">
        <v>7.8350299999999997</v>
      </c>
    </row>
    <row r="130" spans="1:13">
      <c r="A130" s="300">
        <v>121</v>
      </c>
      <c r="B130" s="276" t="s">
        <v>133</v>
      </c>
      <c r="C130" s="276">
        <v>1882.1</v>
      </c>
      <c r="D130" s="278">
        <v>1890.0333333333335</v>
      </c>
      <c r="E130" s="278">
        <v>1869.0666666666671</v>
      </c>
      <c r="F130" s="278">
        <v>1856.0333333333335</v>
      </c>
      <c r="G130" s="278">
        <v>1835.0666666666671</v>
      </c>
      <c r="H130" s="278">
        <v>1903.0666666666671</v>
      </c>
      <c r="I130" s="278">
        <v>1924.0333333333338</v>
      </c>
      <c r="J130" s="278">
        <v>1937.0666666666671</v>
      </c>
      <c r="K130" s="276">
        <v>1911</v>
      </c>
      <c r="L130" s="276">
        <v>1877</v>
      </c>
      <c r="M130" s="276">
        <v>55.831299999999999</v>
      </c>
    </row>
    <row r="131" spans="1:13">
      <c r="A131" s="300">
        <v>122</v>
      </c>
      <c r="B131" s="276" t="s">
        <v>134</v>
      </c>
      <c r="C131" s="276">
        <v>103.8</v>
      </c>
      <c r="D131" s="278">
        <v>104.21666666666665</v>
      </c>
      <c r="E131" s="278">
        <v>101.23333333333331</v>
      </c>
      <c r="F131" s="278">
        <v>98.666666666666657</v>
      </c>
      <c r="G131" s="278">
        <v>95.683333333333309</v>
      </c>
      <c r="H131" s="278">
        <v>106.7833333333333</v>
      </c>
      <c r="I131" s="278">
        <v>109.76666666666665</v>
      </c>
      <c r="J131" s="278">
        <v>112.3333333333333</v>
      </c>
      <c r="K131" s="276">
        <v>107.2</v>
      </c>
      <c r="L131" s="276">
        <v>101.65</v>
      </c>
      <c r="M131" s="276">
        <v>242.33282</v>
      </c>
    </row>
    <row r="132" spans="1:13">
      <c r="A132" s="300">
        <v>123</v>
      </c>
      <c r="B132" s="276" t="s">
        <v>358</v>
      </c>
      <c r="C132" s="276">
        <v>2396.25</v>
      </c>
      <c r="D132" s="278">
        <v>2392.25</v>
      </c>
      <c r="E132" s="278">
        <v>2379.1</v>
      </c>
      <c r="F132" s="278">
        <v>2361.9499999999998</v>
      </c>
      <c r="G132" s="278">
        <v>2348.7999999999997</v>
      </c>
      <c r="H132" s="278">
        <v>2409.4</v>
      </c>
      <c r="I132" s="278">
        <v>2422.5499999999997</v>
      </c>
      <c r="J132" s="278">
        <v>2439.7000000000003</v>
      </c>
      <c r="K132" s="276">
        <v>2405.4</v>
      </c>
      <c r="L132" s="276">
        <v>2375.1</v>
      </c>
      <c r="M132" s="276">
        <v>0.87617</v>
      </c>
    </row>
    <row r="133" spans="1:13">
      <c r="A133" s="300">
        <v>124</v>
      </c>
      <c r="B133" s="276" t="s">
        <v>135</v>
      </c>
      <c r="C133" s="276">
        <v>438</v>
      </c>
      <c r="D133" s="278">
        <v>443.16666666666669</v>
      </c>
      <c r="E133" s="278">
        <v>422.53333333333336</v>
      </c>
      <c r="F133" s="278">
        <v>407.06666666666666</v>
      </c>
      <c r="G133" s="278">
        <v>386.43333333333334</v>
      </c>
      <c r="H133" s="278">
        <v>458.63333333333338</v>
      </c>
      <c r="I133" s="278">
        <v>479.26666666666671</v>
      </c>
      <c r="J133" s="278">
        <v>494.73333333333341</v>
      </c>
      <c r="K133" s="276">
        <v>463.8</v>
      </c>
      <c r="L133" s="276">
        <v>427.7</v>
      </c>
      <c r="M133" s="276">
        <v>134.35773</v>
      </c>
    </row>
    <row r="134" spans="1:13">
      <c r="A134" s="300">
        <v>125</v>
      </c>
      <c r="B134" s="276" t="s">
        <v>136</v>
      </c>
      <c r="C134" s="276">
        <v>1352.5</v>
      </c>
      <c r="D134" s="278">
        <v>1356.6000000000001</v>
      </c>
      <c r="E134" s="278">
        <v>1340.2000000000003</v>
      </c>
      <c r="F134" s="278">
        <v>1327.9</v>
      </c>
      <c r="G134" s="278">
        <v>1311.5000000000002</v>
      </c>
      <c r="H134" s="278">
        <v>1368.9000000000003</v>
      </c>
      <c r="I134" s="278">
        <v>1385.3000000000004</v>
      </c>
      <c r="J134" s="278">
        <v>1397.6000000000004</v>
      </c>
      <c r="K134" s="276">
        <v>1373</v>
      </c>
      <c r="L134" s="276">
        <v>1344.3</v>
      </c>
      <c r="M134" s="276">
        <v>43.897620000000003</v>
      </c>
    </row>
    <row r="135" spans="1:13">
      <c r="A135" s="300">
        <v>126</v>
      </c>
      <c r="B135" s="276" t="s">
        <v>266</v>
      </c>
      <c r="C135" s="276">
        <v>4402.45</v>
      </c>
      <c r="D135" s="278">
        <v>4369.4833333333336</v>
      </c>
      <c r="E135" s="278">
        <v>4303.9666666666672</v>
      </c>
      <c r="F135" s="278">
        <v>4205.4833333333336</v>
      </c>
      <c r="G135" s="278">
        <v>4139.9666666666672</v>
      </c>
      <c r="H135" s="278">
        <v>4467.9666666666672</v>
      </c>
      <c r="I135" s="278">
        <v>4533.4833333333336</v>
      </c>
      <c r="J135" s="278">
        <v>4631.9666666666672</v>
      </c>
      <c r="K135" s="276">
        <v>4435</v>
      </c>
      <c r="L135" s="276">
        <v>4271</v>
      </c>
      <c r="M135" s="276">
        <v>3.7624300000000002</v>
      </c>
    </row>
    <row r="136" spans="1:13">
      <c r="A136" s="300">
        <v>127</v>
      </c>
      <c r="B136" s="276" t="s">
        <v>265</v>
      </c>
      <c r="C136" s="276">
        <v>2595.15</v>
      </c>
      <c r="D136" s="278">
        <v>2573.35</v>
      </c>
      <c r="E136" s="278">
        <v>2521.6999999999998</v>
      </c>
      <c r="F136" s="278">
        <v>2448.25</v>
      </c>
      <c r="G136" s="278">
        <v>2396.6</v>
      </c>
      <c r="H136" s="278">
        <v>2646.7999999999997</v>
      </c>
      <c r="I136" s="278">
        <v>2698.4500000000003</v>
      </c>
      <c r="J136" s="278">
        <v>2771.8999999999996</v>
      </c>
      <c r="K136" s="276">
        <v>2625</v>
      </c>
      <c r="L136" s="276">
        <v>2499.9</v>
      </c>
      <c r="M136" s="276">
        <v>3.98522</v>
      </c>
    </row>
    <row r="137" spans="1:13">
      <c r="A137" s="300">
        <v>128</v>
      </c>
      <c r="B137" s="276" t="s">
        <v>137</v>
      </c>
      <c r="C137" s="276">
        <v>1067.4000000000001</v>
      </c>
      <c r="D137" s="278">
        <v>1067.6833333333334</v>
      </c>
      <c r="E137" s="278">
        <v>1046.3666666666668</v>
      </c>
      <c r="F137" s="278">
        <v>1025.3333333333335</v>
      </c>
      <c r="G137" s="278">
        <v>1004.0166666666669</v>
      </c>
      <c r="H137" s="278">
        <v>1088.7166666666667</v>
      </c>
      <c r="I137" s="278">
        <v>1110.0333333333333</v>
      </c>
      <c r="J137" s="278">
        <v>1131.0666666666666</v>
      </c>
      <c r="K137" s="276">
        <v>1089</v>
      </c>
      <c r="L137" s="276">
        <v>1046.6500000000001</v>
      </c>
      <c r="M137" s="276">
        <v>28.04177</v>
      </c>
    </row>
    <row r="138" spans="1:13">
      <c r="A138" s="300">
        <v>129</v>
      </c>
      <c r="B138" s="276" t="s">
        <v>138</v>
      </c>
      <c r="C138" s="276">
        <v>828.35</v>
      </c>
      <c r="D138" s="278">
        <v>816.0333333333333</v>
      </c>
      <c r="E138" s="278">
        <v>794.56666666666661</v>
      </c>
      <c r="F138" s="278">
        <v>760.7833333333333</v>
      </c>
      <c r="G138" s="278">
        <v>739.31666666666661</v>
      </c>
      <c r="H138" s="278">
        <v>849.81666666666661</v>
      </c>
      <c r="I138" s="278">
        <v>871.2833333333333</v>
      </c>
      <c r="J138" s="278">
        <v>905.06666666666661</v>
      </c>
      <c r="K138" s="276">
        <v>837.5</v>
      </c>
      <c r="L138" s="276">
        <v>782.25</v>
      </c>
      <c r="M138" s="276">
        <v>196.10461000000001</v>
      </c>
    </row>
    <row r="139" spans="1:13">
      <c r="A139" s="300">
        <v>130</v>
      </c>
      <c r="B139" s="276" t="s">
        <v>139</v>
      </c>
      <c r="C139" s="276">
        <v>189.95</v>
      </c>
      <c r="D139" s="278">
        <v>191.48333333333335</v>
      </c>
      <c r="E139" s="278">
        <v>184.26666666666671</v>
      </c>
      <c r="F139" s="278">
        <v>178.58333333333337</v>
      </c>
      <c r="G139" s="278">
        <v>171.36666666666673</v>
      </c>
      <c r="H139" s="278">
        <v>197.16666666666669</v>
      </c>
      <c r="I139" s="278">
        <v>204.38333333333333</v>
      </c>
      <c r="J139" s="278">
        <v>210.06666666666666</v>
      </c>
      <c r="K139" s="276">
        <v>198.7</v>
      </c>
      <c r="L139" s="276">
        <v>185.8</v>
      </c>
      <c r="M139" s="276">
        <v>122.36185</v>
      </c>
    </row>
    <row r="140" spans="1:13">
      <c r="A140" s="300">
        <v>131</v>
      </c>
      <c r="B140" s="276" t="s">
        <v>140</v>
      </c>
      <c r="C140" s="276">
        <v>171.35</v>
      </c>
      <c r="D140" s="278">
        <v>171.85</v>
      </c>
      <c r="E140" s="278">
        <v>166.89999999999998</v>
      </c>
      <c r="F140" s="278">
        <v>162.44999999999999</v>
      </c>
      <c r="G140" s="278">
        <v>157.49999999999997</v>
      </c>
      <c r="H140" s="278">
        <v>176.29999999999998</v>
      </c>
      <c r="I140" s="278">
        <v>181.24999999999997</v>
      </c>
      <c r="J140" s="278">
        <v>185.7</v>
      </c>
      <c r="K140" s="276">
        <v>176.8</v>
      </c>
      <c r="L140" s="276">
        <v>167.4</v>
      </c>
      <c r="M140" s="276">
        <v>54.630389999999998</v>
      </c>
    </row>
    <row r="141" spans="1:13">
      <c r="A141" s="300">
        <v>132</v>
      </c>
      <c r="B141" s="276" t="s">
        <v>141</v>
      </c>
      <c r="C141" s="276">
        <v>418.3</v>
      </c>
      <c r="D141" s="278">
        <v>420.10000000000008</v>
      </c>
      <c r="E141" s="278">
        <v>413.30000000000018</v>
      </c>
      <c r="F141" s="278">
        <v>408.30000000000013</v>
      </c>
      <c r="G141" s="278">
        <v>401.50000000000023</v>
      </c>
      <c r="H141" s="278">
        <v>425.10000000000014</v>
      </c>
      <c r="I141" s="278">
        <v>431.9</v>
      </c>
      <c r="J141" s="278">
        <v>436.90000000000009</v>
      </c>
      <c r="K141" s="276">
        <v>426.9</v>
      </c>
      <c r="L141" s="276">
        <v>415.1</v>
      </c>
      <c r="M141" s="276">
        <v>19.742080000000001</v>
      </c>
    </row>
    <row r="142" spans="1:13">
      <c r="A142" s="300">
        <v>133</v>
      </c>
      <c r="B142" s="276" t="s">
        <v>142</v>
      </c>
      <c r="C142" s="276">
        <v>8139.85</v>
      </c>
      <c r="D142" s="278">
        <v>8166.95</v>
      </c>
      <c r="E142" s="278">
        <v>8083.9</v>
      </c>
      <c r="F142" s="278">
        <v>8027.95</v>
      </c>
      <c r="G142" s="278">
        <v>7944.9</v>
      </c>
      <c r="H142" s="278">
        <v>8222.9</v>
      </c>
      <c r="I142" s="278">
        <v>8305.9500000000007</v>
      </c>
      <c r="J142" s="278">
        <v>8361.9</v>
      </c>
      <c r="K142" s="276">
        <v>8250</v>
      </c>
      <c r="L142" s="276">
        <v>8111</v>
      </c>
      <c r="M142" s="276">
        <v>8.7722499999999997</v>
      </c>
    </row>
    <row r="143" spans="1:13">
      <c r="A143" s="300">
        <v>134</v>
      </c>
      <c r="B143" s="276" t="s">
        <v>143</v>
      </c>
      <c r="C143" s="276">
        <v>640.79999999999995</v>
      </c>
      <c r="D143" s="278">
        <v>643.08333333333337</v>
      </c>
      <c r="E143" s="278">
        <v>629.2166666666667</v>
      </c>
      <c r="F143" s="278">
        <v>617.63333333333333</v>
      </c>
      <c r="G143" s="278">
        <v>603.76666666666665</v>
      </c>
      <c r="H143" s="278">
        <v>654.66666666666674</v>
      </c>
      <c r="I143" s="278">
        <v>668.5333333333333</v>
      </c>
      <c r="J143" s="278">
        <v>680.11666666666679</v>
      </c>
      <c r="K143" s="276">
        <v>656.95</v>
      </c>
      <c r="L143" s="276">
        <v>631.5</v>
      </c>
      <c r="M143" s="276">
        <v>24.388280000000002</v>
      </c>
    </row>
    <row r="144" spans="1:13">
      <c r="A144" s="300">
        <v>135</v>
      </c>
      <c r="B144" s="276" t="s">
        <v>144</v>
      </c>
      <c r="C144" s="276">
        <v>717.2</v>
      </c>
      <c r="D144" s="278">
        <v>719.9666666666667</v>
      </c>
      <c r="E144" s="278">
        <v>705.43333333333339</v>
      </c>
      <c r="F144" s="278">
        <v>693.66666666666674</v>
      </c>
      <c r="G144" s="278">
        <v>679.13333333333344</v>
      </c>
      <c r="H144" s="278">
        <v>731.73333333333335</v>
      </c>
      <c r="I144" s="278">
        <v>746.26666666666665</v>
      </c>
      <c r="J144" s="278">
        <v>758.0333333333333</v>
      </c>
      <c r="K144" s="276">
        <v>734.5</v>
      </c>
      <c r="L144" s="276">
        <v>708.2</v>
      </c>
      <c r="M144" s="276">
        <v>9.7356800000000003</v>
      </c>
    </row>
    <row r="145" spans="1:13">
      <c r="A145" s="300">
        <v>136</v>
      </c>
      <c r="B145" s="276" t="s">
        <v>145</v>
      </c>
      <c r="C145" s="276">
        <v>1113.9000000000001</v>
      </c>
      <c r="D145" s="278">
        <v>1115.9333333333334</v>
      </c>
      <c r="E145" s="278">
        <v>1092.8666666666668</v>
      </c>
      <c r="F145" s="278">
        <v>1071.8333333333335</v>
      </c>
      <c r="G145" s="278">
        <v>1048.7666666666669</v>
      </c>
      <c r="H145" s="278">
        <v>1136.9666666666667</v>
      </c>
      <c r="I145" s="278">
        <v>1160.0333333333333</v>
      </c>
      <c r="J145" s="278">
        <v>1181.0666666666666</v>
      </c>
      <c r="K145" s="276">
        <v>1139</v>
      </c>
      <c r="L145" s="276">
        <v>1094.9000000000001</v>
      </c>
      <c r="M145" s="276">
        <v>4.3910900000000002</v>
      </c>
    </row>
    <row r="146" spans="1:13">
      <c r="A146" s="300">
        <v>137</v>
      </c>
      <c r="B146" s="276" t="s">
        <v>146</v>
      </c>
      <c r="C146" s="276">
        <v>1745.25</v>
      </c>
      <c r="D146" s="278">
        <v>1747.1666666666667</v>
      </c>
      <c r="E146" s="278">
        <v>1725.3833333333334</v>
      </c>
      <c r="F146" s="278">
        <v>1705.5166666666667</v>
      </c>
      <c r="G146" s="278">
        <v>1683.7333333333333</v>
      </c>
      <c r="H146" s="278">
        <v>1767.0333333333335</v>
      </c>
      <c r="I146" s="278">
        <v>1788.8166666666668</v>
      </c>
      <c r="J146" s="278">
        <v>1808.6833333333336</v>
      </c>
      <c r="K146" s="276">
        <v>1768.95</v>
      </c>
      <c r="L146" s="276">
        <v>1727.3</v>
      </c>
      <c r="M146" s="276">
        <v>4.9938000000000002</v>
      </c>
    </row>
    <row r="147" spans="1:13">
      <c r="A147" s="300">
        <v>138</v>
      </c>
      <c r="B147" s="276" t="s">
        <v>147</v>
      </c>
      <c r="C147" s="276">
        <v>167.45</v>
      </c>
      <c r="D147" s="278">
        <v>168.35</v>
      </c>
      <c r="E147" s="278">
        <v>164.35</v>
      </c>
      <c r="F147" s="278">
        <v>161.25</v>
      </c>
      <c r="G147" s="278">
        <v>157.25</v>
      </c>
      <c r="H147" s="278">
        <v>171.45</v>
      </c>
      <c r="I147" s="278">
        <v>175.45</v>
      </c>
      <c r="J147" s="278">
        <v>178.54999999999998</v>
      </c>
      <c r="K147" s="276">
        <v>172.35</v>
      </c>
      <c r="L147" s="276">
        <v>165.25</v>
      </c>
      <c r="M147" s="276">
        <v>92.433710000000005</v>
      </c>
    </row>
    <row r="148" spans="1:13">
      <c r="A148" s="300">
        <v>139</v>
      </c>
      <c r="B148" s="276" t="s">
        <v>268</v>
      </c>
      <c r="C148" s="276">
        <v>1651.35</v>
      </c>
      <c r="D148" s="278">
        <v>1654.2833333333335</v>
      </c>
      <c r="E148" s="278">
        <v>1633.5666666666671</v>
      </c>
      <c r="F148" s="278">
        <v>1615.7833333333335</v>
      </c>
      <c r="G148" s="278">
        <v>1595.0666666666671</v>
      </c>
      <c r="H148" s="278">
        <v>1672.0666666666671</v>
      </c>
      <c r="I148" s="278">
        <v>1692.7833333333338</v>
      </c>
      <c r="J148" s="278">
        <v>1710.5666666666671</v>
      </c>
      <c r="K148" s="276">
        <v>1675</v>
      </c>
      <c r="L148" s="276">
        <v>1636.5</v>
      </c>
      <c r="M148" s="276">
        <v>5.0400799999999997</v>
      </c>
    </row>
    <row r="149" spans="1:13">
      <c r="A149" s="300">
        <v>140</v>
      </c>
      <c r="B149" s="276" t="s">
        <v>148</v>
      </c>
      <c r="C149" s="276">
        <v>85642.3</v>
      </c>
      <c r="D149" s="278">
        <v>86114.083333333328</v>
      </c>
      <c r="E149" s="278">
        <v>84828.21666666666</v>
      </c>
      <c r="F149" s="278">
        <v>84014.133333333331</v>
      </c>
      <c r="G149" s="278">
        <v>82728.266666666663</v>
      </c>
      <c r="H149" s="278">
        <v>86928.166666666657</v>
      </c>
      <c r="I149" s="278">
        <v>88214.033333333326</v>
      </c>
      <c r="J149" s="278">
        <v>89028.116666666654</v>
      </c>
      <c r="K149" s="276">
        <v>87399.95</v>
      </c>
      <c r="L149" s="276">
        <v>85300</v>
      </c>
      <c r="M149" s="276">
        <v>0.57618999999999998</v>
      </c>
    </row>
    <row r="150" spans="1:13">
      <c r="A150" s="300">
        <v>141</v>
      </c>
      <c r="B150" s="276" t="s">
        <v>267</v>
      </c>
      <c r="C150" s="276">
        <v>40.75</v>
      </c>
      <c r="D150" s="278">
        <v>41.383333333333333</v>
      </c>
      <c r="E150" s="278">
        <v>39.466666666666669</v>
      </c>
      <c r="F150" s="278">
        <v>38.183333333333337</v>
      </c>
      <c r="G150" s="278">
        <v>36.266666666666673</v>
      </c>
      <c r="H150" s="278">
        <v>42.666666666666664</v>
      </c>
      <c r="I150" s="278">
        <v>44.583333333333336</v>
      </c>
      <c r="J150" s="278">
        <v>45.86666666666666</v>
      </c>
      <c r="K150" s="276">
        <v>43.3</v>
      </c>
      <c r="L150" s="276">
        <v>40.1</v>
      </c>
      <c r="M150" s="276">
        <v>119.95094</v>
      </c>
    </row>
    <row r="151" spans="1:13">
      <c r="A151" s="300">
        <v>142</v>
      </c>
      <c r="B151" s="276" t="s">
        <v>149</v>
      </c>
      <c r="C151" s="276">
        <v>1237.4000000000001</v>
      </c>
      <c r="D151" s="278">
        <v>1244.2833333333335</v>
      </c>
      <c r="E151" s="278">
        <v>1199.116666666667</v>
      </c>
      <c r="F151" s="278">
        <v>1160.8333333333335</v>
      </c>
      <c r="G151" s="278">
        <v>1115.666666666667</v>
      </c>
      <c r="H151" s="278">
        <v>1282.5666666666671</v>
      </c>
      <c r="I151" s="278">
        <v>1327.7333333333336</v>
      </c>
      <c r="J151" s="278">
        <v>1366.0166666666671</v>
      </c>
      <c r="K151" s="276">
        <v>1289.45</v>
      </c>
      <c r="L151" s="276">
        <v>1206</v>
      </c>
      <c r="M151" s="276">
        <v>39.822000000000003</v>
      </c>
    </row>
    <row r="152" spans="1:13">
      <c r="A152" s="300">
        <v>143</v>
      </c>
      <c r="B152" s="276" t="s">
        <v>3161</v>
      </c>
      <c r="C152" s="276">
        <v>307.25</v>
      </c>
      <c r="D152" s="278">
        <v>309.56666666666666</v>
      </c>
      <c r="E152" s="278">
        <v>302.0333333333333</v>
      </c>
      <c r="F152" s="278">
        <v>296.81666666666666</v>
      </c>
      <c r="G152" s="278">
        <v>289.2833333333333</v>
      </c>
      <c r="H152" s="278">
        <v>314.7833333333333</v>
      </c>
      <c r="I152" s="278">
        <v>322.31666666666672</v>
      </c>
      <c r="J152" s="278">
        <v>327.5333333333333</v>
      </c>
      <c r="K152" s="276">
        <v>317.10000000000002</v>
      </c>
      <c r="L152" s="276">
        <v>304.35000000000002</v>
      </c>
      <c r="M152" s="276">
        <v>9.6006400000000003</v>
      </c>
    </row>
    <row r="153" spans="1:13">
      <c r="A153" s="300">
        <v>144</v>
      </c>
      <c r="B153" s="276" t="s">
        <v>269</v>
      </c>
      <c r="C153" s="276">
        <v>946.5</v>
      </c>
      <c r="D153" s="278">
        <v>951.16666666666663</v>
      </c>
      <c r="E153" s="278">
        <v>930.33333333333326</v>
      </c>
      <c r="F153" s="278">
        <v>914.16666666666663</v>
      </c>
      <c r="G153" s="278">
        <v>893.33333333333326</v>
      </c>
      <c r="H153" s="278">
        <v>967.33333333333326</v>
      </c>
      <c r="I153" s="278">
        <v>988.16666666666652</v>
      </c>
      <c r="J153" s="278">
        <v>1004.3333333333333</v>
      </c>
      <c r="K153" s="276">
        <v>972</v>
      </c>
      <c r="L153" s="276">
        <v>935</v>
      </c>
      <c r="M153" s="276">
        <v>7.4446599999999998</v>
      </c>
    </row>
    <row r="154" spans="1:13">
      <c r="A154" s="300">
        <v>145</v>
      </c>
      <c r="B154" s="276" t="s">
        <v>150</v>
      </c>
      <c r="C154" s="276">
        <v>46.75</v>
      </c>
      <c r="D154" s="278">
        <v>47.04999999999999</v>
      </c>
      <c r="E154" s="278">
        <v>45.749999999999979</v>
      </c>
      <c r="F154" s="278">
        <v>44.749999999999986</v>
      </c>
      <c r="G154" s="278">
        <v>43.449999999999974</v>
      </c>
      <c r="H154" s="278">
        <v>48.049999999999983</v>
      </c>
      <c r="I154" s="278">
        <v>49.349999999999994</v>
      </c>
      <c r="J154" s="278">
        <v>50.349999999999987</v>
      </c>
      <c r="K154" s="276">
        <v>48.35</v>
      </c>
      <c r="L154" s="276">
        <v>46.05</v>
      </c>
      <c r="M154" s="276">
        <v>214.35485</v>
      </c>
    </row>
    <row r="155" spans="1:13">
      <c r="A155" s="300">
        <v>146</v>
      </c>
      <c r="B155" s="276" t="s">
        <v>261</v>
      </c>
      <c r="C155" s="276">
        <v>5259.55</v>
      </c>
      <c r="D155" s="278">
        <v>5284.7000000000007</v>
      </c>
      <c r="E155" s="278">
        <v>5148.3000000000011</v>
      </c>
      <c r="F155" s="278">
        <v>5037.05</v>
      </c>
      <c r="G155" s="278">
        <v>4900.6500000000005</v>
      </c>
      <c r="H155" s="278">
        <v>5395.9500000000016</v>
      </c>
      <c r="I155" s="278">
        <v>5532.3500000000013</v>
      </c>
      <c r="J155" s="278">
        <v>5643.6000000000022</v>
      </c>
      <c r="K155" s="276">
        <v>5421.1</v>
      </c>
      <c r="L155" s="276">
        <v>5173.45</v>
      </c>
      <c r="M155" s="276">
        <v>5.6200099999999997</v>
      </c>
    </row>
    <row r="156" spans="1:13">
      <c r="A156" s="300">
        <v>147</v>
      </c>
      <c r="B156" s="276" t="s">
        <v>153</v>
      </c>
      <c r="C156" s="276">
        <v>18019.3</v>
      </c>
      <c r="D156" s="278">
        <v>18086.433333333334</v>
      </c>
      <c r="E156" s="278">
        <v>17897.866666666669</v>
      </c>
      <c r="F156" s="278">
        <v>17776.433333333334</v>
      </c>
      <c r="G156" s="278">
        <v>17587.866666666669</v>
      </c>
      <c r="H156" s="278">
        <v>18207.866666666669</v>
      </c>
      <c r="I156" s="278">
        <v>18396.433333333334</v>
      </c>
      <c r="J156" s="278">
        <v>18517.866666666669</v>
      </c>
      <c r="K156" s="276">
        <v>18275</v>
      </c>
      <c r="L156" s="276">
        <v>17965</v>
      </c>
      <c r="M156" s="276">
        <v>1.0938699999999999</v>
      </c>
    </row>
    <row r="157" spans="1:13">
      <c r="A157" s="300">
        <v>148</v>
      </c>
      <c r="B157" s="276" t="s">
        <v>270</v>
      </c>
      <c r="C157" s="276">
        <v>24.8</v>
      </c>
      <c r="D157" s="278">
        <v>24.850000000000005</v>
      </c>
      <c r="E157" s="278">
        <v>24.600000000000009</v>
      </c>
      <c r="F157" s="278">
        <v>24.400000000000002</v>
      </c>
      <c r="G157" s="278">
        <v>24.150000000000006</v>
      </c>
      <c r="H157" s="278">
        <v>25.050000000000011</v>
      </c>
      <c r="I157" s="278">
        <v>25.300000000000004</v>
      </c>
      <c r="J157" s="278">
        <v>25.500000000000014</v>
      </c>
      <c r="K157" s="276">
        <v>25.1</v>
      </c>
      <c r="L157" s="276">
        <v>24.65</v>
      </c>
      <c r="M157" s="276">
        <v>103.73981999999999</v>
      </c>
    </row>
    <row r="158" spans="1:13">
      <c r="A158" s="300">
        <v>149</v>
      </c>
      <c r="B158" s="276" t="s">
        <v>155</v>
      </c>
      <c r="C158" s="276">
        <v>126.1</v>
      </c>
      <c r="D158" s="278">
        <v>126.28333333333335</v>
      </c>
      <c r="E158" s="278">
        <v>123.66666666666669</v>
      </c>
      <c r="F158" s="278">
        <v>121.23333333333333</v>
      </c>
      <c r="G158" s="278">
        <v>118.61666666666667</v>
      </c>
      <c r="H158" s="278">
        <v>128.7166666666667</v>
      </c>
      <c r="I158" s="278">
        <v>131.33333333333334</v>
      </c>
      <c r="J158" s="278">
        <v>133.76666666666671</v>
      </c>
      <c r="K158" s="276">
        <v>128.9</v>
      </c>
      <c r="L158" s="276">
        <v>123.85</v>
      </c>
      <c r="M158" s="276">
        <v>84.426410000000004</v>
      </c>
    </row>
    <row r="159" spans="1:13">
      <c r="A159" s="300">
        <v>150</v>
      </c>
      <c r="B159" s="276" t="s">
        <v>156</v>
      </c>
      <c r="C159" s="276">
        <v>102.55</v>
      </c>
      <c r="D159" s="278">
        <v>102.34999999999998</v>
      </c>
      <c r="E159" s="278">
        <v>100.34999999999997</v>
      </c>
      <c r="F159" s="278">
        <v>98.149999999999991</v>
      </c>
      <c r="G159" s="278">
        <v>96.149999999999977</v>
      </c>
      <c r="H159" s="278">
        <v>104.54999999999995</v>
      </c>
      <c r="I159" s="278">
        <v>106.54999999999998</v>
      </c>
      <c r="J159" s="278">
        <v>108.74999999999994</v>
      </c>
      <c r="K159" s="276">
        <v>104.35</v>
      </c>
      <c r="L159" s="276">
        <v>100.15</v>
      </c>
      <c r="M159" s="276">
        <v>492.36964</v>
      </c>
    </row>
    <row r="160" spans="1:13">
      <c r="A160" s="300">
        <v>151</v>
      </c>
      <c r="B160" s="276" t="s">
        <v>271</v>
      </c>
      <c r="C160" s="276">
        <v>580.29999999999995</v>
      </c>
      <c r="D160" s="278">
        <v>582.19999999999993</v>
      </c>
      <c r="E160" s="278">
        <v>564.39999999999986</v>
      </c>
      <c r="F160" s="278">
        <v>548.49999999999989</v>
      </c>
      <c r="G160" s="278">
        <v>530.69999999999982</v>
      </c>
      <c r="H160" s="278">
        <v>598.09999999999991</v>
      </c>
      <c r="I160" s="278">
        <v>615.89999999999986</v>
      </c>
      <c r="J160" s="278">
        <v>631.79999999999995</v>
      </c>
      <c r="K160" s="276">
        <v>600</v>
      </c>
      <c r="L160" s="276">
        <v>566.29999999999995</v>
      </c>
      <c r="M160" s="276">
        <v>7.43283</v>
      </c>
    </row>
    <row r="161" spans="1:13">
      <c r="A161" s="300">
        <v>152</v>
      </c>
      <c r="B161" s="276" t="s">
        <v>272</v>
      </c>
      <c r="C161" s="276">
        <v>3481.3</v>
      </c>
      <c r="D161" s="278">
        <v>3494.7666666666664</v>
      </c>
      <c r="E161" s="278">
        <v>3447.5333333333328</v>
      </c>
      <c r="F161" s="278">
        <v>3413.7666666666664</v>
      </c>
      <c r="G161" s="278">
        <v>3366.5333333333328</v>
      </c>
      <c r="H161" s="278">
        <v>3528.5333333333328</v>
      </c>
      <c r="I161" s="278">
        <v>3575.7666666666664</v>
      </c>
      <c r="J161" s="278">
        <v>3609.5333333333328</v>
      </c>
      <c r="K161" s="276">
        <v>3542</v>
      </c>
      <c r="L161" s="276">
        <v>3461</v>
      </c>
      <c r="M161" s="276">
        <v>1.0732900000000001</v>
      </c>
    </row>
    <row r="162" spans="1:13">
      <c r="A162" s="300">
        <v>153</v>
      </c>
      <c r="B162" s="276" t="s">
        <v>157</v>
      </c>
      <c r="C162" s="276">
        <v>116.95</v>
      </c>
      <c r="D162" s="278">
        <v>117.23333333333335</v>
      </c>
      <c r="E162" s="278">
        <v>115.06666666666669</v>
      </c>
      <c r="F162" s="278">
        <v>113.18333333333334</v>
      </c>
      <c r="G162" s="278">
        <v>111.01666666666668</v>
      </c>
      <c r="H162" s="278">
        <v>119.1166666666667</v>
      </c>
      <c r="I162" s="278">
        <v>121.28333333333336</v>
      </c>
      <c r="J162" s="278">
        <v>123.16666666666671</v>
      </c>
      <c r="K162" s="276">
        <v>119.4</v>
      </c>
      <c r="L162" s="276">
        <v>115.35</v>
      </c>
      <c r="M162" s="276">
        <v>29.429079999999999</v>
      </c>
    </row>
    <row r="163" spans="1:13">
      <c r="A163" s="300">
        <v>154</v>
      </c>
      <c r="B163" s="276" t="s">
        <v>158</v>
      </c>
      <c r="C163" s="276">
        <v>105.25</v>
      </c>
      <c r="D163" s="278">
        <v>105.75</v>
      </c>
      <c r="E163" s="278">
        <v>103.6</v>
      </c>
      <c r="F163" s="278">
        <v>101.94999999999999</v>
      </c>
      <c r="G163" s="278">
        <v>99.799999999999983</v>
      </c>
      <c r="H163" s="278">
        <v>107.4</v>
      </c>
      <c r="I163" s="278">
        <v>109.55000000000001</v>
      </c>
      <c r="J163" s="278">
        <v>111.20000000000002</v>
      </c>
      <c r="K163" s="276">
        <v>107.9</v>
      </c>
      <c r="L163" s="276">
        <v>104.1</v>
      </c>
      <c r="M163" s="276">
        <v>424.01578999999998</v>
      </c>
    </row>
    <row r="164" spans="1:13">
      <c r="A164" s="300">
        <v>155</v>
      </c>
      <c r="B164" s="276" t="s">
        <v>159</v>
      </c>
      <c r="C164" s="276">
        <v>28982.45</v>
      </c>
      <c r="D164" s="278">
        <v>29382.25</v>
      </c>
      <c r="E164" s="278">
        <v>28450.2</v>
      </c>
      <c r="F164" s="278">
        <v>27917.95</v>
      </c>
      <c r="G164" s="278">
        <v>26985.9</v>
      </c>
      <c r="H164" s="278">
        <v>29914.5</v>
      </c>
      <c r="I164" s="278">
        <v>30846.550000000003</v>
      </c>
      <c r="J164" s="278">
        <v>31378.799999999999</v>
      </c>
      <c r="K164" s="276">
        <v>30314.3</v>
      </c>
      <c r="L164" s="276">
        <v>28850</v>
      </c>
      <c r="M164" s="276">
        <v>0.54862999999999995</v>
      </c>
    </row>
    <row r="165" spans="1:13">
      <c r="A165" s="300">
        <v>156</v>
      </c>
      <c r="B165" s="276" t="s">
        <v>160</v>
      </c>
      <c r="C165" s="276">
        <v>1567.15</v>
      </c>
      <c r="D165" s="278">
        <v>1563.5</v>
      </c>
      <c r="E165" s="278">
        <v>1526</v>
      </c>
      <c r="F165" s="278">
        <v>1484.85</v>
      </c>
      <c r="G165" s="278">
        <v>1447.35</v>
      </c>
      <c r="H165" s="278">
        <v>1604.65</v>
      </c>
      <c r="I165" s="278">
        <v>1642.15</v>
      </c>
      <c r="J165" s="278">
        <v>1683.3000000000002</v>
      </c>
      <c r="K165" s="276">
        <v>1601</v>
      </c>
      <c r="L165" s="276">
        <v>1522.35</v>
      </c>
      <c r="M165" s="276">
        <v>39.415570000000002</v>
      </c>
    </row>
    <row r="166" spans="1:13">
      <c r="A166" s="300">
        <v>157</v>
      </c>
      <c r="B166" s="276" t="s">
        <v>161</v>
      </c>
      <c r="C166" s="276">
        <v>265.5</v>
      </c>
      <c r="D166" s="278">
        <v>267.26666666666671</v>
      </c>
      <c r="E166" s="278">
        <v>259.83333333333343</v>
      </c>
      <c r="F166" s="278">
        <v>254.16666666666674</v>
      </c>
      <c r="G166" s="278">
        <v>246.73333333333346</v>
      </c>
      <c r="H166" s="278">
        <v>272.93333333333339</v>
      </c>
      <c r="I166" s="278">
        <v>280.36666666666667</v>
      </c>
      <c r="J166" s="278">
        <v>286.03333333333336</v>
      </c>
      <c r="K166" s="276">
        <v>274.7</v>
      </c>
      <c r="L166" s="276">
        <v>261.60000000000002</v>
      </c>
      <c r="M166" s="276">
        <v>44.113430000000001</v>
      </c>
    </row>
    <row r="167" spans="1:13">
      <c r="A167" s="300">
        <v>158</v>
      </c>
      <c r="B167" s="276" t="s">
        <v>162</v>
      </c>
      <c r="C167" s="276">
        <v>121.1</v>
      </c>
      <c r="D167" s="278">
        <v>120.91666666666667</v>
      </c>
      <c r="E167" s="278">
        <v>118.68333333333334</v>
      </c>
      <c r="F167" s="278">
        <v>116.26666666666667</v>
      </c>
      <c r="G167" s="278">
        <v>114.03333333333333</v>
      </c>
      <c r="H167" s="278">
        <v>123.33333333333334</v>
      </c>
      <c r="I167" s="278">
        <v>125.56666666666666</v>
      </c>
      <c r="J167" s="278">
        <v>127.98333333333335</v>
      </c>
      <c r="K167" s="276">
        <v>123.15</v>
      </c>
      <c r="L167" s="276">
        <v>118.5</v>
      </c>
      <c r="M167" s="276">
        <v>55.638359999999999</v>
      </c>
    </row>
    <row r="168" spans="1:13">
      <c r="A168" s="300">
        <v>159</v>
      </c>
      <c r="B168" s="276" t="s">
        <v>275</v>
      </c>
      <c r="C168" s="276">
        <v>5197.8999999999996</v>
      </c>
      <c r="D168" s="278">
        <v>5193.1333333333323</v>
      </c>
      <c r="E168" s="278">
        <v>5175.0666666666648</v>
      </c>
      <c r="F168" s="278">
        <v>5152.2333333333327</v>
      </c>
      <c r="G168" s="278">
        <v>5134.1666666666652</v>
      </c>
      <c r="H168" s="278">
        <v>5215.9666666666644</v>
      </c>
      <c r="I168" s="278">
        <v>5234.0333333333319</v>
      </c>
      <c r="J168" s="278">
        <v>5256.8666666666641</v>
      </c>
      <c r="K168" s="276">
        <v>5211.2</v>
      </c>
      <c r="L168" s="276">
        <v>5170.3</v>
      </c>
      <c r="M168" s="276">
        <v>0.52690999999999999</v>
      </c>
    </row>
    <row r="169" spans="1:13">
      <c r="A169" s="300">
        <v>160</v>
      </c>
      <c r="B169" s="276" t="s">
        <v>277</v>
      </c>
      <c r="C169" s="276">
        <v>11340.85</v>
      </c>
      <c r="D169" s="278">
        <v>11338.800000000001</v>
      </c>
      <c r="E169" s="278">
        <v>11302.050000000003</v>
      </c>
      <c r="F169" s="278">
        <v>11263.250000000002</v>
      </c>
      <c r="G169" s="278">
        <v>11226.500000000004</v>
      </c>
      <c r="H169" s="278">
        <v>11377.600000000002</v>
      </c>
      <c r="I169" s="278">
        <v>11414.349999999999</v>
      </c>
      <c r="J169" s="278">
        <v>11453.150000000001</v>
      </c>
      <c r="K169" s="276">
        <v>11375.55</v>
      </c>
      <c r="L169" s="276">
        <v>11300</v>
      </c>
      <c r="M169" s="276">
        <v>5.3530000000000001E-2</v>
      </c>
    </row>
    <row r="170" spans="1:13">
      <c r="A170" s="300">
        <v>161</v>
      </c>
      <c r="B170" s="276" t="s">
        <v>163</v>
      </c>
      <c r="C170" s="276">
        <v>1793.1</v>
      </c>
      <c r="D170" s="278">
        <v>1793.0333333333335</v>
      </c>
      <c r="E170" s="278">
        <v>1771.0666666666671</v>
      </c>
      <c r="F170" s="278">
        <v>1749.0333333333335</v>
      </c>
      <c r="G170" s="278">
        <v>1727.0666666666671</v>
      </c>
      <c r="H170" s="278">
        <v>1815.0666666666671</v>
      </c>
      <c r="I170" s="278">
        <v>1837.0333333333338</v>
      </c>
      <c r="J170" s="278">
        <v>1859.0666666666671</v>
      </c>
      <c r="K170" s="276">
        <v>1815</v>
      </c>
      <c r="L170" s="276">
        <v>1771</v>
      </c>
      <c r="M170" s="276">
        <v>5.3031899999999998</v>
      </c>
    </row>
    <row r="171" spans="1:13">
      <c r="A171" s="300">
        <v>162</v>
      </c>
      <c r="B171" s="276" t="s">
        <v>273</v>
      </c>
      <c r="C171" s="276">
        <v>2256.5500000000002</v>
      </c>
      <c r="D171" s="278">
        <v>2270.65</v>
      </c>
      <c r="E171" s="278">
        <v>2237.4500000000003</v>
      </c>
      <c r="F171" s="278">
        <v>2218.3500000000004</v>
      </c>
      <c r="G171" s="278">
        <v>2185.1500000000005</v>
      </c>
      <c r="H171" s="278">
        <v>2289.75</v>
      </c>
      <c r="I171" s="278">
        <v>2322.9499999999998</v>
      </c>
      <c r="J171" s="278">
        <v>2342.0499999999997</v>
      </c>
      <c r="K171" s="276">
        <v>2303.85</v>
      </c>
      <c r="L171" s="276">
        <v>2251.5500000000002</v>
      </c>
      <c r="M171" s="276">
        <v>4.1331800000000003</v>
      </c>
    </row>
    <row r="172" spans="1:13">
      <c r="A172" s="300">
        <v>163</v>
      </c>
      <c r="B172" s="276" t="s">
        <v>164</v>
      </c>
      <c r="C172" s="276">
        <v>36.6</v>
      </c>
      <c r="D172" s="278">
        <v>36.35</v>
      </c>
      <c r="E172" s="278">
        <v>35.5</v>
      </c>
      <c r="F172" s="278">
        <v>34.4</v>
      </c>
      <c r="G172" s="278">
        <v>33.549999999999997</v>
      </c>
      <c r="H172" s="278">
        <v>37.450000000000003</v>
      </c>
      <c r="I172" s="278">
        <v>38.300000000000011</v>
      </c>
      <c r="J172" s="278">
        <v>39.400000000000006</v>
      </c>
      <c r="K172" s="276">
        <v>37.200000000000003</v>
      </c>
      <c r="L172" s="276">
        <v>35.25</v>
      </c>
      <c r="M172" s="276">
        <v>2274.5208299999999</v>
      </c>
    </row>
    <row r="173" spans="1:13">
      <c r="A173" s="300">
        <v>164</v>
      </c>
      <c r="B173" s="276" t="s">
        <v>274</v>
      </c>
      <c r="C173" s="276">
        <v>376.1</v>
      </c>
      <c r="D173" s="278">
        <v>375.09999999999997</v>
      </c>
      <c r="E173" s="278">
        <v>367.19999999999993</v>
      </c>
      <c r="F173" s="278">
        <v>358.29999999999995</v>
      </c>
      <c r="G173" s="278">
        <v>350.39999999999992</v>
      </c>
      <c r="H173" s="278">
        <v>383.99999999999994</v>
      </c>
      <c r="I173" s="278">
        <v>391.89999999999992</v>
      </c>
      <c r="J173" s="278">
        <v>400.79999999999995</v>
      </c>
      <c r="K173" s="276">
        <v>383</v>
      </c>
      <c r="L173" s="276">
        <v>366.2</v>
      </c>
      <c r="M173" s="276">
        <v>6.1604299999999999</v>
      </c>
    </row>
    <row r="174" spans="1:13">
      <c r="A174" s="300">
        <v>165</v>
      </c>
      <c r="B174" s="276" t="s">
        <v>491</v>
      </c>
      <c r="C174" s="276">
        <v>1221</v>
      </c>
      <c r="D174" s="278">
        <v>1226.3333333333333</v>
      </c>
      <c r="E174" s="278">
        <v>1189.6666666666665</v>
      </c>
      <c r="F174" s="278">
        <v>1158.3333333333333</v>
      </c>
      <c r="G174" s="278">
        <v>1121.6666666666665</v>
      </c>
      <c r="H174" s="278">
        <v>1257.6666666666665</v>
      </c>
      <c r="I174" s="278">
        <v>1294.333333333333</v>
      </c>
      <c r="J174" s="278">
        <v>1325.6666666666665</v>
      </c>
      <c r="K174" s="276">
        <v>1263</v>
      </c>
      <c r="L174" s="276">
        <v>1195</v>
      </c>
      <c r="M174" s="276">
        <v>6.0257500000000004</v>
      </c>
    </row>
    <row r="175" spans="1:13">
      <c r="A175" s="300">
        <v>166</v>
      </c>
      <c r="B175" s="276" t="s">
        <v>165</v>
      </c>
      <c r="C175" s="276">
        <v>205</v>
      </c>
      <c r="D175" s="278">
        <v>204.73333333333335</v>
      </c>
      <c r="E175" s="278">
        <v>202.8666666666667</v>
      </c>
      <c r="F175" s="278">
        <v>200.73333333333335</v>
      </c>
      <c r="G175" s="278">
        <v>198.8666666666667</v>
      </c>
      <c r="H175" s="278">
        <v>206.8666666666667</v>
      </c>
      <c r="I175" s="278">
        <v>208.73333333333338</v>
      </c>
      <c r="J175" s="278">
        <v>210.8666666666667</v>
      </c>
      <c r="K175" s="276">
        <v>206.6</v>
      </c>
      <c r="L175" s="276">
        <v>202.6</v>
      </c>
      <c r="M175" s="276">
        <v>133.83332999999999</v>
      </c>
    </row>
    <row r="176" spans="1:13">
      <c r="A176" s="300">
        <v>167</v>
      </c>
      <c r="B176" s="276" t="s">
        <v>276</v>
      </c>
      <c r="C176" s="276">
        <v>295.35000000000002</v>
      </c>
      <c r="D176" s="278">
        <v>296.11666666666673</v>
      </c>
      <c r="E176" s="278">
        <v>287.43333333333345</v>
      </c>
      <c r="F176" s="278">
        <v>279.51666666666671</v>
      </c>
      <c r="G176" s="278">
        <v>270.83333333333343</v>
      </c>
      <c r="H176" s="278">
        <v>304.03333333333347</v>
      </c>
      <c r="I176" s="278">
        <v>312.71666666666675</v>
      </c>
      <c r="J176" s="278">
        <v>320.6333333333335</v>
      </c>
      <c r="K176" s="276">
        <v>304.8</v>
      </c>
      <c r="L176" s="276">
        <v>288.2</v>
      </c>
      <c r="M176" s="276">
        <v>9.7898800000000001</v>
      </c>
    </row>
    <row r="177" spans="1:13">
      <c r="A177" s="300">
        <v>168</v>
      </c>
      <c r="B177" s="276" t="s">
        <v>278</v>
      </c>
      <c r="C177" s="276">
        <v>566.95000000000005</v>
      </c>
      <c r="D177" s="278">
        <v>558.31666666666672</v>
      </c>
      <c r="E177" s="278">
        <v>544.63333333333344</v>
      </c>
      <c r="F177" s="278">
        <v>522.31666666666672</v>
      </c>
      <c r="G177" s="278">
        <v>508.63333333333344</v>
      </c>
      <c r="H177" s="278">
        <v>580.63333333333344</v>
      </c>
      <c r="I177" s="278">
        <v>594.31666666666661</v>
      </c>
      <c r="J177" s="278">
        <v>616.63333333333344</v>
      </c>
      <c r="K177" s="276">
        <v>572</v>
      </c>
      <c r="L177" s="276">
        <v>536</v>
      </c>
      <c r="M177" s="276">
        <v>8.3420199999999998</v>
      </c>
    </row>
    <row r="178" spans="1:13">
      <c r="A178" s="300">
        <v>169</v>
      </c>
      <c r="B178" s="276" t="s">
        <v>279</v>
      </c>
      <c r="C178" s="276">
        <v>483.85</v>
      </c>
      <c r="D178" s="278">
        <v>484.90000000000003</v>
      </c>
      <c r="E178" s="278">
        <v>479.95000000000005</v>
      </c>
      <c r="F178" s="278">
        <v>476.05</v>
      </c>
      <c r="G178" s="278">
        <v>471.1</v>
      </c>
      <c r="H178" s="278">
        <v>488.80000000000007</v>
      </c>
      <c r="I178" s="278">
        <v>493.75</v>
      </c>
      <c r="J178" s="278">
        <v>497.65000000000009</v>
      </c>
      <c r="K178" s="276">
        <v>489.85</v>
      </c>
      <c r="L178" s="276">
        <v>481</v>
      </c>
      <c r="M178" s="276">
        <v>2.3338999999999999</v>
      </c>
    </row>
    <row r="179" spans="1:13">
      <c r="A179" s="300">
        <v>170</v>
      </c>
      <c r="B179" s="276" t="s">
        <v>167</v>
      </c>
      <c r="C179" s="276">
        <v>847.5</v>
      </c>
      <c r="D179" s="278">
        <v>851.25</v>
      </c>
      <c r="E179" s="278">
        <v>834.8</v>
      </c>
      <c r="F179" s="278">
        <v>822.09999999999991</v>
      </c>
      <c r="G179" s="278">
        <v>805.64999999999986</v>
      </c>
      <c r="H179" s="278">
        <v>863.95</v>
      </c>
      <c r="I179" s="278">
        <v>880.40000000000009</v>
      </c>
      <c r="J179" s="278">
        <v>893.10000000000014</v>
      </c>
      <c r="K179" s="276">
        <v>867.7</v>
      </c>
      <c r="L179" s="276">
        <v>838.55</v>
      </c>
      <c r="M179" s="276">
        <v>4.4990199999999998</v>
      </c>
    </row>
    <row r="180" spans="1:13">
      <c r="A180" s="300">
        <v>171</v>
      </c>
      <c r="B180" s="276" t="s">
        <v>168</v>
      </c>
      <c r="C180" s="276">
        <v>254.4</v>
      </c>
      <c r="D180" s="278">
        <v>255.06666666666669</v>
      </c>
      <c r="E180" s="278">
        <v>246.53333333333336</v>
      </c>
      <c r="F180" s="278">
        <v>238.66666666666666</v>
      </c>
      <c r="G180" s="278">
        <v>230.13333333333333</v>
      </c>
      <c r="H180" s="278">
        <v>262.93333333333339</v>
      </c>
      <c r="I180" s="278">
        <v>271.46666666666675</v>
      </c>
      <c r="J180" s="278">
        <v>279.33333333333343</v>
      </c>
      <c r="K180" s="276">
        <v>263.60000000000002</v>
      </c>
      <c r="L180" s="276">
        <v>247.2</v>
      </c>
      <c r="M180" s="276">
        <v>175.72485</v>
      </c>
    </row>
    <row r="181" spans="1:13">
      <c r="A181" s="300">
        <v>172</v>
      </c>
      <c r="B181" s="276" t="s">
        <v>169</v>
      </c>
      <c r="C181" s="276">
        <v>143.35</v>
      </c>
      <c r="D181" s="278">
        <v>143.21666666666667</v>
      </c>
      <c r="E181" s="278">
        <v>140.43333333333334</v>
      </c>
      <c r="F181" s="278">
        <v>137.51666666666668</v>
      </c>
      <c r="G181" s="278">
        <v>134.73333333333335</v>
      </c>
      <c r="H181" s="278">
        <v>146.13333333333333</v>
      </c>
      <c r="I181" s="278">
        <v>148.91666666666669</v>
      </c>
      <c r="J181" s="278">
        <v>151.83333333333331</v>
      </c>
      <c r="K181" s="276">
        <v>146</v>
      </c>
      <c r="L181" s="276">
        <v>140.30000000000001</v>
      </c>
      <c r="M181" s="276">
        <v>55.162869999999998</v>
      </c>
    </row>
    <row r="182" spans="1:13">
      <c r="A182" s="300">
        <v>173</v>
      </c>
      <c r="B182" s="276" t="s">
        <v>170</v>
      </c>
      <c r="C182" s="276">
        <v>1938.8</v>
      </c>
      <c r="D182" s="278">
        <v>1944.0666666666666</v>
      </c>
      <c r="E182" s="278">
        <v>1913.1833333333332</v>
      </c>
      <c r="F182" s="278">
        <v>1887.5666666666666</v>
      </c>
      <c r="G182" s="278">
        <v>1856.6833333333332</v>
      </c>
      <c r="H182" s="278">
        <v>1969.6833333333332</v>
      </c>
      <c r="I182" s="278">
        <v>2000.5666666666664</v>
      </c>
      <c r="J182" s="278">
        <v>2026.1833333333332</v>
      </c>
      <c r="K182" s="276">
        <v>1974.95</v>
      </c>
      <c r="L182" s="276">
        <v>1918.45</v>
      </c>
      <c r="M182" s="276">
        <v>122.84876</v>
      </c>
    </row>
    <row r="183" spans="1:13">
      <c r="A183" s="300">
        <v>174</v>
      </c>
      <c r="B183" s="276" t="s">
        <v>171</v>
      </c>
      <c r="C183" s="276">
        <v>74.7</v>
      </c>
      <c r="D183" s="278">
        <v>75.399999999999991</v>
      </c>
      <c r="E183" s="278">
        <v>72.999999999999986</v>
      </c>
      <c r="F183" s="278">
        <v>71.3</v>
      </c>
      <c r="G183" s="278">
        <v>68.899999999999991</v>
      </c>
      <c r="H183" s="278">
        <v>77.09999999999998</v>
      </c>
      <c r="I183" s="278">
        <v>79.499999999999986</v>
      </c>
      <c r="J183" s="278">
        <v>81.199999999999974</v>
      </c>
      <c r="K183" s="276">
        <v>77.8</v>
      </c>
      <c r="L183" s="276">
        <v>73.7</v>
      </c>
      <c r="M183" s="276">
        <v>330.50639000000001</v>
      </c>
    </row>
    <row r="184" spans="1:13">
      <c r="A184" s="300">
        <v>175</v>
      </c>
      <c r="B184" s="276" t="s">
        <v>3523</v>
      </c>
      <c r="C184" s="276">
        <v>974</v>
      </c>
      <c r="D184" s="278">
        <v>971.9666666666667</v>
      </c>
      <c r="E184" s="278">
        <v>964.93333333333339</v>
      </c>
      <c r="F184" s="278">
        <v>955.86666666666667</v>
      </c>
      <c r="G184" s="278">
        <v>948.83333333333337</v>
      </c>
      <c r="H184" s="278">
        <v>981.03333333333342</v>
      </c>
      <c r="I184" s="278">
        <v>988.06666666666672</v>
      </c>
      <c r="J184" s="278">
        <v>997.13333333333344</v>
      </c>
      <c r="K184" s="276">
        <v>979</v>
      </c>
      <c r="L184" s="276">
        <v>962.9</v>
      </c>
      <c r="M184" s="276">
        <v>13.007300000000001</v>
      </c>
    </row>
    <row r="185" spans="1:13">
      <c r="A185" s="300">
        <v>176</v>
      </c>
      <c r="B185" s="276" t="s">
        <v>280</v>
      </c>
      <c r="C185" s="276">
        <v>926.55</v>
      </c>
      <c r="D185" s="278">
        <v>932.68333333333339</v>
      </c>
      <c r="E185" s="278">
        <v>916.36666666666679</v>
      </c>
      <c r="F185" s="278">
        <v>906.18333333333339</v>
      </c>
      <c r="G185" s="278">
        <v>889.86666666666679</v>
      </c>
      <c r="H185" s="278">
        <v>942.86666666666679</v>
      </c>
      <c r="I185" s="278">
        <v>959.18333333333339</v>
      </c>
      <c r="J185" s="278">
        <v>969.36666666666679</v>
      </c>
      <c r="K185" s="276">
        <v>949</v>
      </c>
      <c r="L185" s="276">
        <v>922.5</v>
      </c>
      <c r="M185" s="276">
        <v>19.96557</v>
      </c>
    </row>
    <row r="186" spans="1:13">
      <c r="A186" s="300">
        <v>177</v>
      </c>
      <c r="B186" s="276" t="s">
        <v>172</v>
      </c>
      <c r="C186" s="276">
        <v>306.8</v>
      </c>
      <c r="D186" s="278">
        <v>303.09999999999997</v>
      </c>
      <c r="E186" s="278">
        <v>298.19999999999993</v>
      </c>
      <c r="F186" s="278">
        <v>289.59999999999997</v>
      </c>
      <c r="G186" s="278">
        <v>284.69999999999993</v>
      </c>
      <c r="H186" s="278">
        <v>311.69999999999993</v>
      </c>
      <c r="I186" s="278">
        <v>316.59999999999991</v>
      </c>
      <c r="J186" s="278">
        <v>325.19999999999993</v>
      </c>
      <c r="K186" s="276">
        <v>308</v>
      </c>
      <c r="L186" s="276">
        <v>294.5</v>
      </c>
      <c r="M186" s="276">
        <v>780.42133000000001</v>
      </c>
    </row>
    <row r="187" spans="1:13">
      <c r="A187" s="300">
        <v>178</v>
      </c>
      <c r="B187" s="276" t="s">
        <v>173</v>
      </c>
      <c r="C187" s="276">
        <v>24726.400000000001</v>
      </c>
      <c r="D187" s="278">
        <v>24964.633333333331</v>
      </c>
      <c r="E187" s="278">
        <v>24329.266666666663</v>
      </c>
      <c r="F187" s="278">
        <v>23932.133333333331</v>
      </c>
      <c r="G187" s="278">
        <v>23296.766666666663</v>
      </c>
      <c r="H187" s="278">
        <v>25361.766666666663</v>
      </c>
      <c r="I187" s="278">
        <v>25997.133333333331</v>
      </c>
      <c r="J187" s="278">
        <v>26394.266666666663</v>
      </c>
      <c r="K187" s="276">
        <v>25600</v>
      </c>
      <c r="L187" s="276">
        <v>24567.5</v>
      </c>
      <c r="M187" s="276">
        <v>0.71496999999999999</v>
      </c>
    </row>
    <row r="188" spans="1:13">
      <c r="A188" s="300">
        <v>179</v>
      </c>
      <c r="B188" s="276" t="s">
        <v>174</v>
      </c>
      <c r="C188" s="276">
        <v>1628.55</v>
      </c>
      <c r="D188" s="278">
        <v>1634.1166666666668</v>
      </c>
      <c r="E188" s="278">
        <v>1618.3333333333335</v>
      </c>
      <c r="F188" s="278">
        <v>1608.1166666666668</v>
      </c>
      <c r="G188" s="278">
        <v>1592.3333333333335</v>
      </c>
      <c r="H188" s="278">
        <v>1644.3333333333335</v>
      </c>
      <c r="I188" s="278">
        <v>1660.1166666666668</v>
      </c>
      <c r="J188" s="278">
        <v>1670.3333333333335</v>
      </c>
      <c r="K188" s="276">
        <v>1649.9</v>
      </c>
      <c r="L188" s="276">
        <v>1623.9</v>
      </c>
      <c r="M188" s="276">
        <v>4.2490500000000004</v>
      </c>
    </row>
    <row r="189" spans="1:13">
      <c r="A189" s="300">
        <v>180</v>
      </c>
      <c r="B189" s="276" t="s">
        <v>175</v>
      </c>
      <c r="C189" s="276">
        <v>6008.95</v>
      </c>
      <c r="D189" s="278">
        <v>5964.2833333333328</v>
      </c>
      <c r="E189" s="278">
        <v>5889.2666666666655</v>
      </c>
      <c r="F189" s="278">
        <v>5769.583333333333</v>
      </c>
      <c r="G189" s="278">
        <v>5694.5666666666657</v>
      </c>
      <c r="H189" s="278">
        <v>6083.9666666666653</v>
      </c>
      <c r="I189" s="278">
        <v>6158.9833333333318</v>
      </c>
      <c r="J189" s="278">
        <v>6278.6666666666652</v>
      </c>
      <c r="K189" s="276">
        <v>6039.3</v>
      </c>
      <c r="L189" s="276">
        <v>5844.6</v>
      </c>
      <c r="M189" s="276">
        <v>1.6091500000000001</v>
      </c>
    </row>
    <row r="190" spans="1:13">
      <c r="A190" s="300">
        <v>181</v>
      </c>
      <c r="B190" s="276" t="s">
        <v>176</v>
      </c>
      <c r="C190" s="276">
        <v>1216.8499999999999</v>
      </c>
      <c r="D190" s="278">
        <v>1225.0666666666666</v>
      </c>
      <c r="E190" s="278">
        <v>1169.3333333333333</v>
      </c>
      <c r="F190" s="278">
        <v>1121.8166666666666</v>
      </c>
      <c r="G190" s="278">
        <v>1066.0833333333333</v>
      </c>
      <c r="H190" s="278">
        <v>1272.5833333333333</v>
      </c>
      <c r="I190" s="278">
        <v>1328.3166666666668</v>
      </c>
      <c r="J190" s="278">
        <v>1375.8333333333333</v>
      </c>
      <c r="K190" s="276">
        <v>1280.8</v>
      </c>
      <c r="L190" s="276">
        <v>1177.55</v>
      </c>
      <c r="M190" s="276">
        <v>53.073419999999999</v>
      </c>
    </row>
    <row r="191" spans="1:13">
      <c r="A191" s="300">
        <v>182</v>
      </c>
      <c r="B191" s="276" t="s">
        <v>178</v>
      </c>
      <c r="C191" s="276">
        <v>602.29999999999995</v>
      </c>
      <c r="D191" s="278">
        <v>604.68333333333328</v>
      </c>
      <c r="E191" s="278">
        <v>594.86666666666656</v>
      </c>
      <c r="F191" s="278">
        <v>587.43333333333328</v>
      </c>
      <c r="G191" s="278">
        <v>577.61666666666656</v>
      </c>
      <c r="H191" s="278">
        <v>612.11666666666656</v>
      </c>
      <c r="I191" s="278">
        <v>621.93333333333339</v>
      </c>
      <c r="J191" s="278">
        <v>629.36666666666656</v>
      </c>
      <c r="K191" s="276">
        <v>614.5</v>
      </c>
      <c r="L191" s="276">
        <v>597.25</v>
      </c>
      <c r="M191" s="276">
        <v>61.866610000000001</v>
      </c>
    </row>
    <row r="192" spans="1:13">
      <c r="A192" s="300">
        <v>183</v>
      </c>
      <c r="B192" s="276" t="s">
        <v>179</v>
      </c>
      <c r="C192" s="276">
        <v>534.95000000000005</v>
      </c>
      <c r="D192" s="278">
        <v>531.48333333333323</v>
      </c>
      <c r="E192" s="278">
        <v>523.56666666666649</v>
      </c>
      <c r="F192" s="278">
        <v>512.18333333333328</v>
      </c>
      <c r="G192" s="278">
        <v>504.26666666666654</v>
      </c>
      <c r="H192" s="278">
        <v>542.86666666666645</v>
      </c>
      <c r="I192" s="278">
        <v>550.78333333333319</v>
      </c>
      <c r="J192" s="278">
        <v>562.1666666666664</v>
      </c>
      <c r="K192" s="276">
        <v>539.4</v>
      </c>
      <c r="L192" s="276">
        <v>520.1</v>
      </c>
      <c r="M192" s="276">
        <v>48.033580000000001</v>
      </c>
    </row>
    <row r="193" spans="1:13">
      <c r="A193" s="300">
        <v>184</v>
      </c>
      <c r="B193" s="276" t="s">
        <v>282</v>
      </c>
      <c r="C193" s="276">
        <v>617.95000000000005</v>
      </c>
      <c r="D193" s="278">
        <v>616.31666666666672</v>
      </c>
      <c r="E193" s="278">
        <v>609.63333333333344</v>
      </c>
      <c r="F193" s="278">
        <v>601.31666666666672</v>
      </c>
      <c r="G193" s="278">
        <v>594.63333333333344</v>
      </c>
      <c r="H193" s="278">
        <v>624.63333333333344</v>
      </c>
      <c r="I193" s="278">
        <v>631.31666666666661</v>
      </c>
      <c r="J193" s="278">
        <v>639.63333333333344</v>
      </c>
      <c r="K193" s="276">
        <v>623</v>
      </c>
      <c r="L193" s="276">
        <v>608</v>
      </c>
      <c r="M193" s="276">
        <v>5.2336</v>
      </c>
    </row>
    <row r="194" spans="1:13">
      <c r="A194" s="300">
        <v>185</v>
      </c>
      <c r="B194" s="276" t="s">
        <v>3464</v>
      </c>
      <c r="C194" s="276">
        <v>620.4</v>
      </c>
      <c r="D194" s="278">
        <v>621.56666666666672</v>
      </c>
      <c r="E194" s="278">
        <v>610.13333333333344</v>
      </c>
      <c r="F194" s="278">
        <v>599.86666666666667</v>
      </c>
      <c r="G194" s="278">
        <v>588.43333333333339</v>
      </c>
      <c r="H194" s="278">
        <v>631.83333333333348</v>
      </c>
      <c r="I194" s="278">
        <v>643.26666666666665</v>
      </c>
      <c r="J194" s="278">
        <v>653.53333333333353</v>
      </c>
      <c r="K194" s="276">
        <v>633</v>
      </c>
      <c r="L194" s="276">
        <v>611.29999999999995</v>
      </c>
      <c r="M194" s="276">
        <v>36.600439999999999</v>
      </c>
    </row>
    <row r="195" spans="1:13">
      <c r="A195" s="300">
        <v>186</v>
      </c>
      <c r="B195" s="276" t="s">
        <v>183</v>
      </c>
      <c r="C195" s="276">
        <v>242.6</v>
      </c>
      <c r="D195" s="278">
        <v>243.26666666666665</v>
      </c>
      <c r="E195" s="278">
        <v>237.73333333333329</v>
      </c>
      <c r="F195" s="278">
        <v>232.86666666666665</v>
      </c>
      <c r="G195" s="278">
        <v>227.33333333333329</v>
      </c>
      <c r="H195" s="278">
        <v>248.1333333333333</v>
      </c>
      <c r="I195" s="278">
        <v>253.66666666666666</v>
      </c>
      <c r="J195" s="278">
        <v>258.5333333333333</v>
      </c>
      <c r="K195" s="276">
        <v>248.8</v>
      </c>
      <c r="L195" s="276">
        <v>238.4</v>
      </c>
      <c r="M195" s="276">
        <v>1646.49387</v>
      </c>
    </row>
    <row r="196" spans="1:13">
      <c r="A196" s="300">
        <v>187</v>
      </c>
      <c r="B196" s="267" t="s">
        <v>185</v>
      </c>
      <c r="C196" s="267">
        <v>85.85</v>
      </c>
      <c r="D196" s="307">
        <v>85.75</v>
      </c>
      <c r="E196" s="307">
        <v>83.85</v>
      </c>
      <c r="F196" s="307">
        <v>81.849999999999994</v>
      </c>
      <c r="G196" s="307">
        <v>79.949999999999989</v>
      </c>
      <c r="H196" s="307">
        <v>87.75</v>
      </c>
      <c r="I196" s="307">
        <v>89.65</v>
      </c>
      <c r="J196" s="307">
        <v>91.65</v>
      </c>
      <c r="K196" s="267">
        <v>87.65</v>
      </c>
      <c r="L196" s="267">
        <v>83.75</v>
      </c>
      <c r="M196" s="267">
        <v>372.72052000000002</v>
      </c>
    </row>
    <row r="197" spans="1:13">
      <c r="A197" s="300">
        <v>188</v>
      </c>
      <c r="B197" s="267" t="s">
        <v>186</v>
      </c>
      <c r="C197" s="267">
        <v>709.15</v>
      </c>
      <c r="D197" s="307">
        <v>705.56666666666661</v>
      </c>
      <c r="E197" s="307">
        <v>696.58333333333326</v>
      </c>
      <c r="F197" s="307">
        <v>684.01666666666665</v>
      </c>
      <c r="G197" s="307">
        <v>675.0333333333333</v>
      </c>
      <c r="H197" s="307">
        <v>718.13333333333321</v>
      </c>
      <c r="I197" s="307">
        <v>727.11666666666656</v>
      </c>
      <c r="J197" s="307">
        <v>739.68333333333317</v>
      </c>
      <c r="K197" s="267">
        <v>714.55</v>
      </c>
      <c r="L197" s="267">
        <v>693</v>
      </c>
      <c r="M197" s="267">
        <v>193.53871000000001</v>
      </c>
    </row>
    <row r="198" spans="1:13">
      <c r="A198" s="300">
        <v>189</v>
      </c>
      <c r="B198" s="267" t="s">
        <v>187</v>
      </c>
      <c r="C198" s="267">
        <v>3158.95</v>
      </c>
      <c r="D198" s="307">
        <v>3154.0666666666671</v>
      </c>
      <c r="E198" s="307">
        <v>3131.1333333333341</v>
      </c>
      <c r="F198" s="307">
        <v>3103.3166666666671</v>
      </c>
      <c r="G198" s="307">
        <v>3080.3833333333341</v>
      </c>
      <c r="H198" s="307">
        <v>3181.8833333333341</v>
      </c>
      <c r="I198" s="307">
        <v>3204.8166666666675</v>
      </c>
      <c r="J198" s="307">
        <v>3232.6333333333341</v>
      </c>
      <c r="K198" s="267">
        <v>3177</v>
      </c>
      <c r="L198" s="267">
        <v>3126.25</v>
      </c>
      <c r="M198" s="267">
        <v>35.728009999999998</v>
      </c>
    </row>
    <row r="199" spans="1:13">
      <c r="A199" s="300">
        <v>190</v>
      </c>
      <c r="B199" s="267" t="s">
        <v>188</v>
      </c>
      <c r="C199" s="267">
        <v>1069.6500000000001</v>
      </c>
      <c r="D199" s="307">
        <v>1066.1499999999999</v>
      </c>
      <c r="E199" s="307">
        <v>1053.5499999999997</v>
      </c>
      <c r="F199" s="307">
        <v>1037.4499999999998</v>
      </c>
      <c r="G199" s="307">
        <v>1024.8499999999997</v>
      </c>
      <c r="H199" s="307">
        <v>1082.2499999999998</v>
      </c>
      <c r="I199" s="307">
        <v>1094.8499999999997</v>
      </c>
      <c r="J199" s="307">
        <v>1110.9499999999998</v>
      </c>
      <c r="K199" s="267">
        <v>1078.75</v>
      </c>
      <c r="L199" s="267">
        <v>1050.05</v>
      </c>
      <c r="M199" s="267">
        <v>46.71772</v>
      </c>
    </row>
    <row r="200" spans="1:13">
      <c r="A200" s="300">
        <v>191</v>
      </c>
      <c r="B200" s="267" t="s">
        <v>189</v>
      </c>
      <c r="C200" s="267">
        <v>1505.8</v>
      </c>
      <c r="D200" s="307">
        <v>1512.2666666666667</v>
      </c>
      <c r="E200" s="307">
        <v>1488.5333333333333</v>
      </c>
      <c r="F200" s="307">
        <v>1471.2666666666667</v>
      </c>
      <c r="G200" s="307">
        <v>1447.5333333333333</v>
      </c>
      <c r="H200" s="307">
        <v>1529.5333333333333</v>
      </c>
      <c r="I200" s="307">
        <v>1553.2666666666664</v>
      </c>
      <c r="J200" s="307">
        <v>1570.5333333333333</v>
      </c>
      <c r="K200" s="267">
        <v>1536</v>
      </c>
      <c r="L200" s="267">
        <v>1495</v>
      </c>
      <c r="M200" s="267">
        <v>35.272080000000003</v>
      </c>
    </row>
    <row r="201" spans="1:13">
      <c r="A201" s="300">
        <v>192</v>
      </c>
      <c r="B201" s="267" t="s">
        <v>190</v>
      </c>
      <c r="C201" s="267">
        <v>2766.65</v>
      </c>
      <c r="D201" s="307">
        <v>2786.2000000000003</v>
      </c>
      <c r="E201" s="307">
        <v>2723.2000000000007</v>
      </c>
      <c r="F201" s="307">
        <v>2679.7500000000005</v>
      </c>
      <c r="G201" s="307">
        <v>2616.7500000000009</v>
      </c>
      <c r="H201" s="307">
        <v>2829.6500000000005</v>
      </c>
      <c r="I201" s="307">
        <v>2892.6499999999996</v>
      </c>
      <c r="J201" s="307">
        <v>2936.1000000000004</v>
      </c>
      <c r="K201" s="267">
        <v>2849.2</v>
      </c>
      <c r="L201" s="267">
        <v>2742.75</v>
      </c>
      <c r="M201" s="267">
        <v>3.70994</v>
      </c>
    </row>
    <row r="202" spans="1:13">
      <c r="A202" s="300">
        <v>193</v>
      </c>
      <c r="B202" s="267" t="s">
        <v>191</v>
      </c>
      <c r="C202" s="267">
        <v>331.1</v>
      </c>
      <c r="D202" s="307">
        <v>332.65</v>
      </c>
      <c r="E202" s="307">
        <v>325.09999999999997</v>
      </c>
      <c r="F202" s="307">
        <v>319.09999999999997</v>
      </c>
      <c r="G202" s="307">
        <v>311.54999999999995</v>
      </c>
      <c r="H202" s="307">
        <v>338.65</v>
      </c>
      <c r="I202" s="307">
        <v>346.19999999999993</v>
      </c>
      <c r="J202" s="307">
        <v>352.2</v>
      </c>
      <c r="K202" s="267">
        <v>340.2</v>
      </c>
      <c r="L202" s="267">
        <v>326.64999999999998</v>
      </c>
      <c r="M202" s="267">
        <v>13.587440000000001</v>
      </c>
    </row>
    <row r="203" spans="1:13">
      <c r="A203" s="300">
        <v>194</v>
      </c>
      <c r="B203" s="267" t="s">
        <v>550</v>
      </c>
      <c r="C203" s="267">
        <v>673.25</v>
      </c>
      <c r="D203" s="307">
        <v>677.75</v>
      </c>
      <c r="E203" s="307">
        <v>662.5</v>
      </c>
      <c r="F203" s="307">
        <v>651.75</v>
      </c>
      <c r="G203" s="307">
        <v>636.5</v>
      </c>
      <c r="H203" s="307">
        <v>688.5</v>
      </c>
      <c r="I203" s="307">
        <v>703.75</v>
      </c>
      <c r="J203" s="307">
        <v>714.5</v>
      </c>
      <c r="K203" s="267">
        <v>693</v>
      </c>
      <c r="L203" s="267">
        <v>667</v>
      </c>
      <c r="M203" s="267">
        <v>6.9218900000000003</v>
      </c>
    </row>
    <row r="204" spans="1:13">
      <c r="A204" s="300">
        <v>195</v>
      </c>
      <c r="B204" s="267" t="s">
        <v>192</v>
      </c>
      <c r="C204" s="267">
        <v>511.35</v>
      </c>
      <c r="D204" s="307">
        <v>514.9666666666667</v>
      </c>
      <c r="E204" s="307">
        <v>503.38333333333344</v>
      </c>
      <c r="F204" s="307">
        <v>495.41666666666674</v>
      </c>
      <c r="G204" s="307">
        <v>483.83333333333348</v>
      </c>
      <c r="H204" s="307">
        <v>522.93333333333339</v>
      </c>
      <c r="I204" s="307">
        <v>534.51666666666665</v>
      </c>
      <c r="J204" s="307">
        <v>542.48333333333335</v>
      </c>
      <c r="K204" s="267">
        <v>526.54999999999995</v>
      </c>
      <c r="L204" s="267">
        <v>507</v>
      </c>
      <c r="M204" s="267">
        <v>29.648430000000001</v>
      </c>
    </row>
    <row r="205" spans="1:13">
      <c r="A205" s="300">
        <v>196</v>
      </c>
      <c r="B205" s="267" t="s">
        <v>193</v>
      </c>
      <c r="C205" s="267">
        <v>1291.45</v>
      </c>
      <c r="D205" s="307">
        <v>1279.5</v>
      </c>
      <c r="E205" s="307">
        <v>1258.95</v>
      </c>
      <c r="F205" s="307">
        <v>1226.45</v>
      </c>
      <c r="G205" s="307">
        <v>1205.9000000000001</v>
      </c>
      <c r="H205" s="307">
        <v>1312</v>
      </c>
      <c r="I205" s="307">
        <v>1332.5500000000002</v>
      </c>
      <c r="J205" s="307">
        <v>1365.05</v>
      </c>
      <c r="K205" s="267">
        <v>1300.05</v>
      </c>
      <c r="L205" s="267">
        <v>1247</v>
      </c>
      <c r="M205" s="267">
        <v>10.74206</v>
      </c>
    </row>
    <row r="206" spans="1:13">
      <c r="A206" s="300">
        <v>197</v>
      </c>
      <c r="B206" s="267" t="s">
        <v>195</v>
      </c>
      <c r="C206" s="267">
        <v>5650.75</v>
      </c>
      <c r="D206" s="307">
        <v>5641.583333333333</v>
      </c>
      <c r="E206" s="307">
        <v>5609.1666666666661</v>
      </c>
      <c r="F206" s="307">
        <v>5567.583333333333</v>
      </c>
      <c r="G206" s="307">
        <v>5535.1666666666661</v>
      </c>
      <c r="H206" s="307">
        <v>5683.1666666666661</v>
      </c>
      <c r="I206" s="307">
        <v>5715.5833333333321</v>
      </c>
      <c r="J206" s="307">
        <v>5757.1666666666661</v>
      </c>
      <c r="K206" s="267">
        <v>5674</v>
      </c>
      <c r="L206" s="267">
        <v>5600</v>
      </c>
      <c r="M206" s="267">
        <v>4.2324000000000002</v>
      </c>
    </row>
    <row r="207" spans="1:13">
      <c r="A207" s="300">
        <v>198</v>
      </c>
      <c r="B207" s="267" t="s">
        <v>196</v>
      </c>
      <c r="C207" s="267">
        <v>33.200000000000003</v>
      </c>
      <c r="D207" s="307">
        <v>33.116666666666667</v>
      </c>
      <c r="E207" s="307">
        <v>32.383333333333333</v>
      </c>
      <c r="F207" s="307">
        <v>31.566666666666663</v>
      </c>
      <c r="G207" s="307">
        <v>30.833333333333329</v>
      </c>
      <c r="H207" s="307">
        <v>33.933333333333337</v>
      </c>
      <c r="I207" s="307">
        <v>34.666666666666671</v>
      </c>
      <c r="J207" s="307">
        <v>35.483333333333341</v>
      </c>
      <c r="K207" s="267">
        <v>33.85</v>
      </c>
      <c r="L207" s="267">
        <v>32.299999999999997</v>
      </c>
      <c r="M207" s="267">
        <v>190.44454999999999</v>
      </c>
    </row>
    <row r="208" spans="1:13">
      <c r="A208" s="300">
        <v>199</v>
      </c>
      <c r="B208" s="267" t="s">
        <v>197</v>
      </c>
      <c r="C208" s="267">
        <v>491.7</v>
      </c>
      <c r="D208" s="307">
        <v>493.9666666666667</v>
      </c>
      <c r="E208" s="307">
        <v>482.13333333333338</v>
      </c>
      <c r="F208" s="307">
        <v>472.56666666666666</v>
      </c>
      <c r="G208" s="307">
        <v>460.73333333333335</v>
      </c>
      <c r="H208" s="307">
        <v>503.53333333333342</v>
      </c>
      <c r="I208" s="307">
        <v>515.36666666666667</v>
      </c>
      <c r="J208" s="307">
        <v>524.93333333333339</v>
      </c>
      <c r="K208" s="267">
        <v>505.8</v>
      </c>
      <c r="L208" s="267">
        <v>484.4</v>
      </c>
      <c r="M208" s="267">
        <v>46.940330000000003</v>
      </c>
    </row>
    <row r="209" spans="1:13">
      <c r="A209" s="300">
        <v>200</v>
      </c>
      <c r="B209" s="267" t="s">
        <v>563</v>
      </c>
      <c r="C209" s="267">
        <v>937.7</v>
      </c>
      <c r="D209" s="307">
        <v>951.5</v>
      </c>
      <c r="E209" s="307">
        <v>909</v>
      </c>
      <c r="F209" s="307">
        <v>880.3</v>
      </c>
      <c r="G209" s="307">
        <v>837.8</v>
      </c>
      <c r="H209" s="307">
        <v>980.2</v>
      </c>
      <c r="I209" s="307">
        <v>1022.7</v>
      </c>
      <c r="J209" s="307">
        <v>1051.4000000000001</v>
      </c>
      <c r="K209" s="267">
        <v>994</v>
      </c>
      <c r="L209" s="267">
        <v>922.8</v>
      </c>
      <c r="M209" s="267">
        <v>4.5306100000000002</v>
      </c>
    </row>
    <row r="210" spans="1:13">
      <c r="A210" s="300">
        <v>201</v>
      </c>
      <c r="B210" s="267" t="s">
        <v>284</v>
      </c>
      <c r="C210" s="267">
        <v>215.4</v>
      </c>
      <c r="D210" s="307">
        <v>214.0333333333333</v>
      </c>
      <c r="E210" s="307">
        <v>209.56666666666661</v>
      </c>
      <c r="F210" s="307">
        <v>203.73333333333329</v>
      </c>
      <c r="G210" s="307">
        <v>199.26666666666659</v>
      </c>
      <c r="H210" s="307">
        <v>219.86666666666662</v>
      </c>
      <c r="I210" s="307">
        <v>224.33333333333331</v>
      </c>
      <c r="J210" s="307">
        <v>230.16666666666663</v>
      </c>
      <c r="K210" s="267">
        <v>218.5</v>
      </c>
      <c r="L210" s="267">
        <v>208.2</v>
      </c>
      <c r="M210" s="267">
        <v>9.9558499999999999</v>
      </c>
    </row>
    <row r="211" spans="1:13">
      <c r="A211" s="300">
        <v>202</v>
      </c>
      <c r="B211" s="267" t="s">
        <v>199</v>
      </c>
      <c r="C211" s="267">
        <v>896.8</v>
      </c>
      <c r="D211" s="307">
        <v>897.19999999999993</v>
      </c>
      <c r="E211" s="307">
        <v>881.64999999999986</v>
      </c>
      <c r="F211" s="307">
        <v>866.49999999999989</v>
      </c>
      <c r="G211" s="307">
        <v>850.94999999999982</v>
      </c>
      <c r="H211" s="307">
        <v>912.34999999999991</v>
      </c>
      <c r="I211" s="307">
        <v>927.89999999999986</v>
      </c>
      <c r="J211" s="307">
        <v>943.05</v>
      </c>
      <c r="K211" s="267">
        <v>912.75</v>
      </c>
      <c r="L211" s="267">
        <v>882.05</v>
      </c>
      <c r="M211" s="267">
        <v>12.460190000000001</v>
      </c>
    </row>
    <row r="212" spans="1:13">
      <c r="A212" s="300">
        <v>203</v>
      </c>
      <c r="B212" s="267" t="s">
        <v>569</v>
      </c>
      <c r="C212" s="267">
        <v>2472.5500000000002</v>
      </c>
      <c r="D212" s="307">
        <v>2483.5000000000005</v>
      </c>
      <c r="E212" s="307">
        <v>2430.1000000000008</v>
      </c>
      <c r="F212" s="307">
        <v>2387.6500000000005</v>
      </c>
      <c r="G212" s="307">
        <v>2334.2500000000009</v>
      </c>
      <c r="H212" s="307">
        <v>2525.9500000000007</v>
      </c>
      <c r="I212" s="307">
        <v>2579.3500000000004</v>
      </c>
      <c r="J212" s="307">
        <v>2621.8000000000006</v>
      </c>
      <c r="K212" s="267">
        <v>2536.9</v>
      </c>
      <c r="L212" s="267">
        <v>2441.0500000000002</v>
      </c>
      <c r="M212" s="267">
        <v>1.2393799999999999</v>
      </c>
    </row>
    <row r="213" spans="1:13">
      <c r="A213" s="300">
        <v>204</v>
      </c>
      <c r="B213" s="267" t="s">
        <v>200</v>
      </c>
      <c r="C213" s="267">
        <v>459</v>
      </c>
      <c r="D213" s="307">
        <v>459.75</v>
      </c>
      <c r="E213" s="307">
        <v>452.05</v>
      </c>
      <c r="F213" s="307">
        <v>445.1</v>
      </c>
      <c r="G213" s="307">
        <v>437.40000000000003</v>
      </c>
      <c r="H213" s="307">
        <v>466.7</v>
      </c>
      <c r="I213" s="307">
        <v>474.40000000000003</v>
      </c>
      <c r="J213" s="307">
        <v>481.34999999999997</v>
      </c>
      <c r="K213" s="267">
        <v>467.45</v>
      </c>
      <c r="L213" s="267">
        <v>452.8</v>
      </c>
      <c r="M213" s="267">
        <v>291.90192999999999</v>
      </c>
    </row>
    <row r="214" spans="1:13">
      <c r="A214" s="300">
        <v>205</v>
      </c>
      <c r="B214" s="267" t="s">
        <v>202</v>
      </c>
      <c r="C214" s="307">
        <v>227.9</v>
      </c>
      <c r="D214" s="307">
        <v>228.03333333333333</v>
      </c>
      <c r="E214" s="307">
        <v>223.36666666666667</v>
      </c>
      <c r="F214" s="307">
        <v>218.83333333333334</v>
      </c>
      <c r="G214" s="307">
        <v>214.16666666666669</v>
      </c>
      <c r="H214" s="307">
        <v>232.56666666666666</v>
      </c>
      <c r="I214" s="307">
        <v>237.23333333333335</v>
      </c>
      <c r="J214" s="307">
        <v>241.76666666666665</v>
      </c>
      <c r="K214" s="307">
        <v>232.7</v>
      </c>
      <c r="L214" s="307">
        <v>223.5</v>
      </c>
      <c r="M214" s="307">
        <v>134.42448999999999</v>
      </c>
    </row>
    <row r="215" spans="1:13">
      <c r="A215" s="300"/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/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41"/>
      <c r="B218" s="291"/>
      <c r="C218" s="290"/>
      <c r="D218" s="290"/>
      <c r="E218" s="290"/>
      <c r="F218" s="290"/>
      <c r="G218" s="290"/>
      <c r="H218" s="290"/>
      <c r="I218" s="290"/>
      <c r="J218" s="290"/>
      <c r="K218" s="290"/>
      <c r="L218" s="311"/>
      <c r="M218" s="16"/>
    </row>
    <row r="219" spans="1:13">
      <c r="A219" s="41"/>
      <c r="B219" s="16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308" t="s">
        <v>286</v>
      </c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A224" s="309" t="s">
        <v>287</v>
      </c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10"/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294" t="s">
        <v>288</v>
      </c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5" t="s">
        <v>203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  <c r="N227" s="16"/>
      <c r="O227" s="16"/>
    </row>
    <row r="228" spans="1:15">
      <c r="A228" s="295" t="s">
        <v>204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1"/>
      <c r="M229" s="16"/>
      <c r="N229" s="16"/>
      <c r="O229" s="16"/>
    </row>
    <row r="230" spans="1:15">
      <c r="A230" s="295" t="s">
        <v>206</v>
      </c>
      <c r="B230" s="16"/>
      <c r="C230" s="290"/>
      <c r="D230" s="290"/>
      <c r="E230" s="290"/>
      <c r="F230" s="290"/>
      <c r="G230" s="290"/>
      <c r="H230" s="290"/>
      <c r="I230" s="290"/>
      <c r="J230" s="290"/>
      <c r="K230" s="290"/>
      <c r="L230" s="311"/>
      <c r="M230" s="16"/>
      <c r="N230" s="16"/>
      <c r="O230" s="16"/>
    </row>
    <row r="231" spans="1:15">
      <c r="A231" s="295" t="s">
        <v>207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6"/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1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270" t="s">
        <v>208</v>
      </c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93" t="s">
        <v>209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</row>
    <row r="239" spans="1:15">
      <c r="A239" s="293" t="s">
        <v>210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211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7" t="s">
        <v>212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213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214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215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216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1"/>
      <c r="M246" s="16"/>
    </row>
    <row r="247" spans="1:13">
      <c r="B247" s="16"/>
      <c r="C247" s="290"/>
      <c r="D247" s="290"/>
      <c r="E247" s="290"/>
      <c r="F247" s="290"/>
      <c r="G247" s="290"/>
      <c r="H247" s="290"/>
      <c r="I247" s="290"/>
      <c r="J247" s="290"/>
      <c r="K247" s="290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1"/>
      <c r="M294" s="16"/>
    </row>
    <row r="295" spans="2:13">
      <c r="B295" s="16"/>
      <c r="C295" s="290"/>
      <c r="D295" s="290"/>
      <c r="E295" s="290"/>
      <c r="F295" s="290"/>
      <c r="G295" s="290"/>
      <c r="H295" s="290"/>
      <c r="I295" s="290"/>
      <c r="J295" s="290"/>
      <c r="K295" s="290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2"/>
      <c r="D335" s="292"/>
      <c r="E335" s="290"/>
      <c r="F335" s="290"/>
      <c r="G335" s="290"/>
      <c r="H335" s="292"/>
      <c r="I335" s="292"/>
      <c r="J335" s="292"/>
      <c r="K335" s="292"/>
      <c r="L335" s="311"/>
      <c r="M335" s="16"/>
    </row>
    <row r="336" spans="2:13">
      <c r="B336" s="16"/>
      <c r="C336" s="290"/>
      <c r="D336" s="290"/>
      <c r="E336" s="290"/>
      <c r="F336" s="290"/>
      <c r="G336" s="290"/>
      <c r="H336" s="290"/>
      <c r="I336" s="290"/>
      <c r="J336" s="290"/>
      <c r="K336" s="290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67"/>
      <c r="B1" s="567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44210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64" t="s">
        <v>16</v>
      </c>
      <c r="B9" s="565" t="s">
        <v>18</v>
      </c>
      <c r="C9" s="563" t="s">
        <v>19</v>
      </c>
      <c r="D9" s="563" t="s">
        <v>20</v>
      </c>
      <c r="E9" s="563" t="s">
        <v>21</v>
      </c>
      <c r="F9" s="563"/>
      <c r="G9" s="563"/>
      <c r="H9" s="563" t="s">
        <v>22</v>
      </c>
      <c r="I9" s="563"/>
      <c r="J9" s="563"/>
      <c r="K9" s="273"/>
      <c r="L9" s="280"/>
      <c r="M9" s="281"/>
    </row>
    <row r="10" spans="1:15" ht="42.75" customHeight="1">
      <c r="A10" s="559"/>
      <c r="B10" s="561"/>
      <c r="C10" s="566" t="s">
        <v>23</v>
      </c>
      <c r="D10" s="566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21267.55</v>
      </c>
      <c r="D11" s="278">
        <v>21409.516666666666</v>
      </c>
      <c r="E11" s="278">
        <v>21069.033333333333</v>
      </c>
      <c r="F11" s="278">
        <v>20870.516666666666</v>
      </c>
      <c r="G11" s="278">
        <v>20530.033333333333</v>
      </c>
      <c r="H11" s="278">
        <v>21608.033333333333</v>
      </c>
      <c r="I11" s="278">
        <v>21948.516666666663</v>
      </c>
      <c r="J11" s="278">
        <v>22147.033333333333</v>
      </c>
      <c r="K11" s="276">
        <v>21750</v>
      </c>
      <c r="L11" s="276">
        <v>21211</v>
      </c>
      <c r="M11" s="276">
        <v>4.7149999999999997E-2</v>
      </c>
    </row>
    <row r="12" spans="1:15" ht="12" customHeight="1">
      <c r="A12" s="267">
        <v>2</v>
      </c>
      <c r="B12" s="276" t="s">
        <v>802</v>
      </c>
      <c r="C12" s="277">
        <v>1281.1500000000001</v>
      </c>
      <c r="D12" s="278">
        <v>1281.8999999999999</v>
      </c>
      <c r="E12" s="278">
        <v>1272.2499999999998</v>
      </c>
      <c r="F12" s="278">
        <v>1263.3499999999999</v>
      </c>
      <c r="G12" s="278">
        <v>1253.6999999999998</v>
      </c>
      <c r="H12" s="278">
        <v>1290.7999999999997</v>
      </c>
      <c r="I12" s="278">
        <v>1300.4499999999998</v>
      </c>
      <c r="J12" s="278">
        <v>1309.3499999999997</v>
      </c>
      <c r="K12" s="276">
        <v>1291.55</v>
      </c>
      <c r="L12" s="276">
        <v>1273</v>
      </c>
      <c r="M12" s="276">
        <v>4.9233900000000004</v>
      </c>
    </row>
    <row r="13" spans="1:15" ht="12" customHeight="1">
      <c r="A13" s="267">
        <v>3</v>
      </c>
      <c r="B13" s="276" t="s">
        <v>294</v>
      </c>
      <c r="C13" s="277">
        <v>1989.9</v>
      </c>
      <c r="D13" s="278">
        <v>1995.2833333333335</v>
      </c>
      <c r="E13" s="278">
        <v>1955.616666666667</v>
      </c>
      <c r="F13" s="278">
        <v>1921.3333333333335</v>
      </c>
      <c r="G13" s="278">
        <v>1881.666666666667</v>
      </c>
      <c r="H13" s="278">
        <v>2029.5666666666671</v>
      </c>
      <c r="I13" s="278">
        <v>2069.2333333333336</v>
      </c>
      <c r="J13" s="278">
        <v>2103.5166666666673</v>
      </c>
      <c r="K13" s="276">
        <v>2034.95</v>
      </c>
      <c r="L13" s="276">
        <v>1961</v>
      </c>
      <c r="M13" s="276">
        <v>0.95716999999999997</v>
      </c>
    </row>
    <row r="14" spans="1:15" ht="12" customHeight="1">
      <c r="A14" s="267">
        <v>4</v>
      </c>
      <c r="B14" s="276" t="s">
        <v>3119</v>
      </c>
      <c r="C14" s="277">
        <v>1280.5</v>
      </c>
      <c r="D14" s="278">
        <v>1279.8333333333333</v>
      </c>
      <c r="E14" s="278">
        <v>1265.6666666666665</v>
      </c>
      <c r="F14" s="278">
        <v>1250.8333333333333</v>
      </c>
      <c r="G14" s="278">
        <v>1236.6666666666665</v>
      </c>
      <c r="H14" s="278">
        <v>1294.6666666666665</v>
      </c>
      <c r="I14" s="278">
        <v>1308.833333333333</v>
      </c>
      <c r="J14" s="278">
        <v>1323.6666666666665</v>
      </c>
      <c r="K14" s="276">
        <v>1294</v>
      </c>
      <c r="L14" s="276">
        <v>1265</v>
      </c>
      <c r="M14" s="276">
        <v>1.5956999999999999</v>
      </c>
    </row>
    <row r="15" spans="1:15" ht="12" customHeight="1">
      <c r="A15" s="267">
        <v>5</v>
      </c>
      <c r="B15" s="276" t="s">
        <v>295</v>
      </c>
      <c r="C15" s="277">
        <v>15001.55</v>
      </c>
      <c r="D15" s="278">
        <v>15143.85</v>
      </c>
      <c r="E15" s="278">
        <v>14782.7</v>
      </c>
      <c r="F15" s="278">
        <v>14563.85</v>
      </c>
      <c r="G15" s="278">
        <v>14202.7</v>
      </c>
      <c r="H15" s="278">
        <v>15362.7</v>
      </c>
      <c r="I15" s="278">
        <v>15723.849999999999</v>
      </c>
      <c r="J15" s="278">
        <v>15942.7</v>
      </c>
      <c r="K15" s="276">
        <v>15505</v>
      </c>
      <c r="L15" s="276">
        <v>14925</v>
      </c>
      <c r="M15" s="276">
        <v>0.40083999999999997</v>
      </c>
    </row>
    <row r="16" spans="1:15" ht="12" customHeight="1">
      <c r="A16" s="267">
        <v>6</v>
      </c>
      <c r="B16" s="276" t="s">
        <v>227</v>
      </c>
      <c r="C16" s="277">
        <v>91.3</v>
      </c>
      <c r="D16" s="278">
        <v>91.266666666666666</v>
      </c>
      <c r="E16" s="278">
        <v>89.233333333333334</v>
      </c>
      <c r="F16" s="278">
        <v>87.166666666666671</v>
      </c>
      <c r="G16" s="278">
        <v>85.13333333333334</v>
      </c>
      <c r="H16" s="278">
        <v>93.333333333333329</v>
      </c>
      <c r="I16" s="278">
        <v>95.36666666666666</v>
      </c>
      <c r="J16" s="278">
        <v>97.433333333333323</v>
      </c>
      <c r="K16" s="276">
        <v>93.3</v>
      </c>
      <c r="L16" s="276">
        <v>89.2</v>
      </c>
      <c r="M16" s="276">
        <v>34.57441</v>
      </c>
    </row>
    <row r="17" spans="1:13" ht="12" customHeight="1">
      <c r="A17" s="267">
        <v>7</v>
      </c>
      <c r="B17" s="276" t="s">
        <v>228</v>
      </c>
      <c r="C17" s="277">
        <v>180.55</v>
      </c>
      <c r="D17" s="278">
        <v>179.15</v>
      </c>
      <c r="E17" s="278">
        <v>176.4</v>
      </c>
      <c r="F17" s="278">
        <v>172.25</v>
      </c>
      <c r="G17" s="278">
        <v>169.5</v>
      </c>
      <c r="H17" s="278">
        <v>183.3</v>
      </c>
      <c r="I17" s="278">
        <v>186.05</v>
      </c>
      <c r="J17" s="278">
        <v>190.20000000000002</v>
      </c>
      <c r="K17" s="276">
        <v>181.9</v>
      </c>
      <c r="L17" s="276">
        <v>175</v>
      </c>
      <c r="M17" s="276">
        <v>45.373699999999999</v>
      </c>
    </row>
    <row r="18" spans="1:13" ht="12" customHeight="1">
      <c r="A18" s="267">
        <v>8</v>
      </c>
      <c r="B18" s="276" t="s">
        <v>38</v>
      </c>
      <c r="C18" s="277">
        <v>1792.4</v>
      </c>
      <c r="D18" s="278">
        <v>1791.7333333333336</v>
      </c>
      <c r="E18" s="278">
        <v>1771.7666666666671</v>
      </c>
      <c r="F18" s="278">
        <v>1751.1333333333334</v>
      </c>
      <c r="G18" s="278">
        <v>1731.166666666667</v>
      </c>
      <c r="H18" s="278">
        <v>1812.3666666666672</v>
      </c>
      <c r="I18" s="278">
        <v>1832.3333333333335</v>
      </c>
      <c r="J18" s="278">
        <v>1852.9666666666674</v>
      </c>
      <c r="K18" s="276">
        <v>1811.7</v>
      </c>
      <c r="L18" s="276">
        <v>1771.1</v>
      </c>
      <c r="M18" s="276">
        <v>9.2266499999999994</v>
      </c>
    </row>
    <row r="19" spans="1:13" ht="12" customHeight="1">
      <c r="A19" s="267">
        <v>9</v>
      </c>
      <c r="B19" s="276" t="s">
        <v>3785</v>
      </c>
      <c r="C19" s="277">
        <v>363.8</v>
      </c>
      <c r="D19" s="278">
        <v>362.93333333333339</v>
      </c>
      <c r="E19" s="278">
        <v>355.96666666666681</v>
      </c>
      <c r="F19" s="278">
        <v>348.13333333333344</v>
      </c>
      <c r="G19" s="278">
        <v>341.16666666666686</v>
      </c>
      <c r="H19" s="278">
        <v>370.76666666666677</v>
      </c>
      <c r="I19" s="278">
        <v>377.73333333333335</v>
      </c>
      <c r="J19" s="278">
        <v>385.56666666666672</v>
      </c>
      <c r="K19" s="276">
        <v>369.9</v>
      </c>
      <c r="L19" s="276">
        <v>355.1</v>
      </c>
      <c r="M19" s="276">
        <v>11.71644</v>
      </c>
    </row>
    <row r="20" spans="1:13" ht="12" customHeight="1">
      <c r="A20" s="267">
        <v>10</v>
      </c>
      <c r="B20" s="276" t="s">
        <v>297</v>
      </c>
      <c r="C20" s="277">
        <v>922.15</v>
      </c>
      <c r="D20" s="278">
        <v>919.2166666666667</v>
      </c>
      <c r="E20" s="278">
        <v>903.03333333333342</v>
      </c>
      <c r="F20" s="278">
        <v>883.91666666666674</v>
      </c>
      <c r="G20" s="278">
        <v>867.73333333333346</v>
      </c>
      <c r="H20" s="278">
        <v>938.33333333333337</v>
      </c>
      <c r="I20" s="278">
        <v>954.51666666666677</v>
      </c>
      <c r="J20" s="278">
        <v>973.63333333333333</v>
      </c>
      <c r="K20" s="276">
        <v>935.4</v>
      </c>
      <c r="L20" s="276">
        <v>900.1</v>
      </c>
      <c r="M20" s="276">
        <v>9.8502799999999997</v>
      </c>
    </row>
    <row r="21" spans="1:13" ht="12" customHeight="1">
      <c r="A21" s="267">
        <v>11</v>
      </c>
      <c r="B21" s="276" t="s">
        <v>41</v>
      </c>
      <c r="C21" s="277">
        <v>536.65</v>
      </c>
      <c r="D21" s="278">
        <v>530.41666666666663</v>
      </c>
      <c r="E21" s="278">
        <v>520.83333333333326</v>
      </c>
      <c r="F21" s="278">
        <v>505.01666666666665</v>
      </c>
      <c r="G21" s="278">
        <v>495.43333333333328</v>
      </c>
      <c r="H21" s="278">
        <v>546.23333333333323</v>
      </c>
      <c r="I21" s="278">
        <v>555.81666666666649</v>
      </c>
      <c r="J21" s="278">
        <v>571.63333333333321</v>
      </c>
      <c r="K21" s="276">
        <v>540</v>
      </c>
      <c r="L21" s="276">
        <v>514.6</v>
      </c>
      <c r="M21" s="276">
        <v>110.45555</v>
      </c>
    </row>
    <row r="22" spans="1:13" ht="12" customHeight="1">
      <c r="A22" s="267">
        <v>12</v>
      </c>
      <c r="B22" s="276" t="s">
        <v>43</v>
      </c>
      <c r="C22" s="277">
        <v>53.65</v>
      </c>
      <c r="D22" s="278">
        <v>54.45000000000001</v>
      </c>
      <c r="E22" s="278">
        <v>52.15000000000002</v>
      </c>
      <c r="F22" s="278">
        <v>50.650000000000013</v>
      </c>
      <c r="G22" s="278">
        <v>48.350000000000023</v>
      </c>
      <c r="H22" s="278">
        <v>55.950000000000017</v>
      </c>
      <c r="I22" s="278">
        <v>58.250000000000014</v>
      </c>
      <c r="J22" s="278">
        <v>59.750000000000014</v>
      </c>
      <c r="K22" s="276">
        <v>56.75</v>
      </c>
      <c r="L22" s="276">
        <v>52.95</v>
      </c>
      <c r="M22" s="276">
        <v>90.720860000000002</v>
      </c>
    </row>
    <row r="23" spans="1:13">
      <c r="A23" s="267">
        <v>13</v>
      </c>
      <c r="B23" s="276" t="s">
        <v>298</v>
      </c>
      <c r="C23" s="277">
        <v>446.85</v>
      </c>
      <c r="D23" s="278">
        <v>447.5</v>
      </c>
      <c r="E23" s="278">
        <v>440.85</v>
      </c>
      <c r="F23" s="278">
        <v>434.85</v>
      </c>
      <c r="G23" s="278">
        <v>428.20000000000005</v>
      </c>
      <c r="H23" s="278">
        <v>453.5</v>
      </c>
      <c r="I23" s="278">
        <v>460.15</v>
      </c>
      <c r="J23" s="278">
        <v>466.15</v>
      </c>
      <c r="K23" s="276">
        <v>454.15</v>
      </c>
      <c r="L23" s="276">
        <v>441.5</v>
      </c>
      <c r="M23" s="276">
        <v>2.9035700000000002</v>
      </c>
    </row>
    <row r="24" spans="1:13">
      <c r="A24" s="267">
        <v>14</v>
      </c>
      <c r="B24" s="276" t="s">
        <v>299</v>
      </c>
      <c r="C24" s="277">
        <v>324.45</v>
      </c>
      <c r="D24" s="278">
        <v>326.79999999999995</v>
      </c>
      <c r="E24" s="278">
        <v>319.69999999999993</v>
      </c>
      <c r="F24" s="278">
        <v>314.95</v>
      </c>
      <c r="G24" s="278">
        <v>307.84999999999997</v>
      </c>
      <c r="H24" s="278">
        <v>331.5499999999999</v>
      </c>
      <c r="I24" s="278">
        <v>338.64999999999992</v>
      </c>
      <c r="J24" s="278">
        <v>343.39999999999986</v>
      </c>
      <c r="K24" s="276">
        <v>333.9</v>
      </c>
      <c r="L24" s="276">
        <v>322.05</v>
      </c>
      <c r="M24" s="276">
        <v>1.65021</v>
      </c>
    </row>
    <row r="25" spans="1:13">
      <c r="A25" s="267">
        <v>15</v>
      </c>
      <c r="B25" s="276" t="s">
        <v>300</v>
      </c>
      <c r="C25" s="277">
        <v>276.95</v>
      </c>
      <c r="D25" s="278">
        <v>272.2</v>
      </c>
      <c r="E25" s="278">
        <v>264.5</v>
      </c>
      <c r="F25" s="278">
        <v>252.05</v>
      </c>
      <c r="G25" s="278">
        <v>244.35000000000002</v>
      </c>
      <c r="H25" s="278">
        <v>284.64999999999998</v>
      </c>
      <c r="I25" s="278">
        <v>292.34999999999991</v>
      </c>
      <c r="J25" s="278">
        <v>304.79999999999995</v>
      </c>
      <c r="K25" s="276">
        <v>279.89999999999998</v>
      </c>
      <c r="L25" s="276">
        <v>259.75</v>
      </c>
      <c r="M25" s="276">
        <v>16.079319999999999</v>
      </c>
    </row>
    <row r="26" spans="1:13">
      <c r="A26" s="267">
        <v>16</v>
      </c>
      <c r="B26" s="276" t="s">
        <v>832</v>
      </c>
      <c r="C26" s="277">
        <v>3791.4</v>
      </c>
      <c r="D26" s="278">
        <v>3822.7999999999997</v>
      </c>
      <c r="E26" s="278">
        <v>3745.5999999999995</v>
      </c>
      <c r="F26" s="278">
        <v>3699.7999999999997</v>
      </c>
      <c r="G26" s="278">
        <v>3622.5999999999995</v>
      </c>
      <c r="H26" s="278">
        <v>3868.5999999999995</v>
      </c>
      <c r="I26" s="278">
        <v>3945.7999999999993</v>
      </c>
      <c r="J26" s="278">
        <v>3991.5999999999995</v>
      </c>
      <c r="K26" s="276">
        <v>3900</v>
      </c>
      <c r="L26" s="276">
        <v>3777</v>
      </c>
      <c r="M26" s="276">
        <v>0.66891999999999996</v>
      </c>
    </row>
    <row r="27" spans="1:13">
      <c r="A27" s="267">
        <v>17</v>
      </c>
      <c r="B27" s="276" t="s">
        <v>292</v>
      </c>
      <c r="C27" s="277">
        <v>2065.8000000000002</v>
      </c>
      <c r="D27" s="278">
        <v>2061.7166666666667</v>
      </c>
      <c r="E27" s="278">
        <v>2017.8333333333335</v>
      </c>
      <c r="F27" s="278">
        <v>1969.8666666666668</v>
      </c>
      <c r="G27" s="278">
        <v>1925.9833333333336</v>
      </c>
      <c r="H27" s="278">
        <v>2109.6833333333334</v>
      </c>
      <c r="I27" s="278">
        <v>2153.5666666666666</v>
      </c>
      <c r="J27" s="278">
        <v>2201.5333333333333</v>
      </c>
      <c r="K27" s="276">
        <v>2105.6</v>
      </c>
      <c r="L27" s="276">
        <v>2013.75</v>
      </c>
      <c r="M27" s="276">
        <v>1.2749900000000001</v>
      </c>
    </row>
    <row r="28" spans="1:13">
      <c r="A28" s="267">
        <v>18</v>
      </c>
      <c r="B28" s="276" t="s">
        <v>229</v>
      </c>
      <c r="C28" s="277">
        <v>1777.45</v>
      </c>
      <c r="D28" s="278">
        <v>1785.8166666666666</v>
      </c>
      <c r="E28" s="278">
        <v>1742.6333333333332</v>
      </c>
      <c r="F28" s="278">
        <v>1707.8166666666666</v>
      </c>
      <c r="G28" s="278">
        <v>1664.6333333333332</v>
      </c>
      <c r="H28" s="278">
        <v>1820.6333333333332</v>
      </c>
      <c r="I28" s="278">
        <v>1863.8166666666666</v>
      </c>
      <c r="J28" s="278">
        <v>1898.6333333333332</v>
      </c>
      <c r="K28" s="276">
        <v>1829</v>
      </c>
      <c r="L28" s="276">
        <v>1751</v>
      </c>
      <c r="M28" s="276">
        <v>1.0590200000000001</v>
      </c>
    </row>
    <row r="29" spans="1:13">
      <c r="A29" s="267">
        <v>19</v>
      </c>
      <c r="B29" s="276" t="s">
        <v>301</v>
      </c>
      <c r="C29" s="277">
        <v>2366.3000000000002</v>
      </c>
      <c r="D29" s="278">
        <v>2370.7333333333336</v>
      </c>
      <c r="E29" s="278">
        <v>2345.5666666666671</v>
      </c>
      <c r="F29" s="278">
        <v>2324.8333333333335</v>
      </c>
      <c r="G29" s="278">
        <v>2299.666666666667</v>
      </c>
      <c r="H29" s="278">
        <v>2391.4666666666672</v>
      </c>
      <c r="I29" s="278">
        <v>2416.6333333333332</v>
      </c>
      <c r="J29" s="278">
        <v>2437.3666666666672</v>
      </c>
      <c r="K29" s="276">
        <v>2395.9</v>
      </c>
      <c r="L29" s="276">
        <v>2350</v>
      </c>
      <c r="M29" s="276">
        <v>8.72E-2</v>
      </c>
    </row>
    <row r="30" spans="1:13">
      <c r="A30" s="267">
        <v>20</v>
      </c>
      <c r="B30" s="276" t="s">
        <v>230</v>
      </c>
      <c r="C30" s="277">
        <v>3091.5</v>
      </c>
      <c r="D30" s="278">
        <v>3085.2166666666667</v>
      </c>
      <c r="E30" s="278">
        <v>3056.4333333333334</v>
      </c>
      <c r="F30" s="278">
        <v>3021.3666666666668</v>
      </c>
      <c r="G30" s="278">
        <v>2992.5833333333335</v>
      </c>
      <c r="H30" s="278">
        <v>3120.2833333333333</v>
      </c>
      <c r="I30" s="278">
        <v>3149.0666666666671</v>
      </c>
      <c r="J30" s="278">
        <v>3184.1333333333332</v>
      </c>
      <c r="K30" s="276">
        <v>3114</v>
      </c>
      <c r="L30" s="276">
        <v>3050.15</v>
      </c>
      <c r="M30" s="276">
        <v>1.8197000000000001</v>
      </c>
    </row>
    <row r="31" spans="1:13">
      <c r="A31" s="267">
        <v>21</v>
      </c>
      <c r="B31" s="276" t="s">
        <v>870</v>
      </c>
      <c r="C31" s="277">
        <v>4781.25</v>
      </c>
      <c r="D31" s="278">
        <v>4776.75</v>
      </c>
      <c r="E31" s="278">
        <v>4704.5</v>
      </c>
      <c r="F31" s="278">
        <v>4627.75</v>
      </c>
      <c r="G31" s="278">
        <v>4555.5</v>
      </c>
      <c r="H31" s="278">
        <v>4853.5</v>
      </c>
      <c r="I31" s="278">
        <v>4925.75</v>
      </c>
      <c r="J31" s="278">
        <v>5002.5</v>
      </c>
      <c r="K31" s="276">
        <v>4849</v>
      </c>
      <c r="L31" s="276">
        <v>4700</v>
      </c>
      <c r="M31" s="276">
        <v>0.2737</v>
      </c>
    </row>
    <row r="32" spans="1:13">
      <c r="A32" s="267">
        <v>22</v>
      </c>
      <c r="B32" s="276" t="s">
        <v>303</v>
      </c>
      <c r="C32" s="277">
        <v>133.44999999999999</v>
      </c>
      <c r="D32" s="278">
        <v>134.08333333333334</v>
      </c>
      <c r="E32" s="278">
        <v>132.26666666666668</v>
      </c>
      <c r="F32" s="278">
        <v>131.08333333333334</v>
      </c>
      <c r="G32" s="278">
        <v>129.26666666666668</v>
      </c>
      <c r="H32" s="278">
        <v>135.26666666666668</v>
      </c>
      <c r="I32" s="278">
        <v>137.08333333333334</v>
      </c>
      <c r="J32" s="278">
        <v>138.26666666666668</v>
      </c>
      <c r="K32" s="276">
        <v>135.9</v>
      </c>
      <c r="L32" s="276">
        <v>132.9</v>
      </c>
      <c r="M32" s="276">
        <v>3.13</v>
      </c>
    </row>
    <row r="33" spans="1:13">
      <c r="A33" s="267">
        <v>23</v>
      </c>
      <c r="B33" s="276" t="s">
        <v>45</v>
      </c>
      <c r="C33" s="277">
        <v>986.35</v>
      </c>
      <c r="D33" s="278">
        <v>993.41666666666663</v>
      </c>
      <c r="E33" s="278">
        <v>973.23333333333323</v>
      </c>
      <c r="F33" s="278">
        <v>960.11666666666656</v>
      </c>
      <c r="G33" s="278">
        <v>939.93333333333317</v>
      </c>
      <c r="H33" s="278">
        <v>1006.5333333333333</v>
      </c>
      <c r="I33" s="278">
        <v>1026.7166666666667</v>
      </c>
      <c r="J33" s="278">
        <v>1039.8333333333335</v>
      </c>
      <c r="K33" s="276">
        <v>1013.6</v>
      </c>
      <c r="L33" s="276">
        <v>980.3</v>
      </c>
      <c r="M33" s="276">
        <v>7.9520900000000001</v>
      </c>
    </row>
    <row r="34" spans="1:13">
      <c r="A34" s="267">
        <v>24</v>
      </c>
      <c r="B34" s="276" t="s">
        <v>304</v>
      </c>
      <c r="C34" s="277">
        <v>2497.6</v>
      </c>
      <c r="D34" s="278">
        <v>2519.8666666666668</v>
      </c>
      <c r="E34" s="278">
        <v>2448.7333333333336</v>
      </c>
      <c r="F34" s="278">
        <v>2399.8666666666668</v>
      </c>
      <c r="G34" s="278">
        <v>2328.7333333333336</v>
      </c>
      <c r="H34" s="278">
        <v>2568.7333333333336</v>
      </c>
      <c r="I34" s="278">
        <v>2639.8666666666668</v>
      </c>
      <c r="J34" s="278">
        <v>2688.7333333333336</v>
      </c>
      <c r="K34" s="276">
        <v>2591</v>
      </c>
      <c r="L34" s="276">
        <v>2471</v>
      </c>
      <c r="M34" s="276">
        <v>1.4745299999999999</v>
      </c>
    </row>
    <row r="35" spans="1:13">
      <c r="A35" s="267">
        <v>25</v>
      </c>
      <c r="B35" s="276" t="s">
        <v>46</v>
      </c>
      <c r="C35" s="277">
        <v>264.89999999999998</v>
      </c>
      <c r="D35" s="278">
        <v>265.13333333333333</v>
      </c>
      <c r="E35" s="278">
        <v>260.86666666666667</v>
      </c>
      <c r="F35" s="278">
        <v>256.83333333333337</v>
      </c>
      <c r="G35" s="278">
        <v>252.56666666666672</v>
      </c>
      <c r="H35" s="278">
        <v>269.16666666666663</v>
      </c>
      <c r="I35" s="278">
        <v>273.43333333333328</v>
      </c>
      <c r="J35" s="278">
        <v>277.46666666666658</v>
      </c>
      <c r="K35" s="276">
        <v>269.39999999999998</v>
      </c>
      <c r="L35" s="276">
        <v>261.10000000000002</v>
      </c>
      <c r="M35" s="276">
        <v>52.67492</v>
      </c>
    </row>
    <row r="36" spans="1:13">
      <c r="A36" s="267">
        <v>26</v>
      </c>
      <c r="B36" s="276" t="s">
        <v>293</v>
      </c>
      <c r="C36" s="277">
        <v>950.25</v>
      </c>
      <c r="D36" s="278">
        <v>956.25</v>
      </c>
      <c r="E36" s="278">
        <v>939.5</v>
      </c>
      <c r="F36" s="278">
        <v>928.75</v>
      </c>
      <c r="G36" s="278">
        <v>912</v>
      </c>
      <c r="H36" s="278">
        <v>967</v>
      </c>
      <c r="I36" s="278">
        <v>983.75</v>
      </c>
      <c r="J36" s="278">
        <v>994.5</v>
      </c>
      <c r="K36" s="276">
        <v>973</v>
      </c>
      <c r="L36" s="276">
        <v>945.5</v>
      </c>
      <c r="M36" s="276">
        <v>7.2679600000000004</v>
      </c>
    </row>
    <row r="37" spans="1:13">
      <c r="A37" s="267">
        <v>27</v>
      </c>
      <c r="B37" s="276" t="s">
        <v>302</v>
      </c>
      <c r="C37" s="277">
        <v>1090.5</v>
      </c>
      <c r="D37" s="278">
        <v>1094.5333333333333</v>
      </c>
      <c r="E37" s="278">
        <v>1069.0666666666666</v>
      </c>
      <c r="F37" s="278">
        <v>1047.6333333333332</v>
      </c>
      <c r="G37" s="278">
        <v>1022.1666666666665</v>
      </c>
      <c r="H37" s="278">
        <v>1115.9666666666667</v>
      </c>
      <c r="I37" s="278">
        <v>1141.4333333333334</v>
      </c>
      <c r="J37" s="278">
        <v>1162.8666666666668</v>
      </c>
      <c r="K37" s="276">
        <v>1120</v>
      </c>
      <c r="L37" s="276">
        <v>1073.0999999999999</v>
      </c>
      <c r="M37" s="276">
        <v>2.0094799999999999</v>
      </c>
    </row>
    <row r="38" spans="1:13">
      <c r="A38" s="267">
        <v>28</v>
      </c>
      <c r="B38" s="276" t="s">
        <v>47</v>
      </c>
      <c r="C38" s="277">
        <v>2479.1999999999998</v>
      </c>
      <c r="D38" s="278">
        <v>2484.9</v>
      </c>
      <c r="E38" s="278">
        <v>2432.0500000000002</v>
      </c>
      <c r="F38" s="278">
        <v>2384.9</v>
      </c>
      <c r="G38" s="278">
        <v>2332.0500000000002</v>
      </c>
      <c r="H38" s="278">
        <v>2532.0500000000002</v>
      </c>
      <c r="I38" s="278">
        <v>2584.8999999999996</v>
      </c>
      <c r="J38" s="278">
        <v>2632.05</v>
      </c>
      <c r="K38" s="276">
        <v>2537.75</v>
      </c>
      <c r="L38" s="276">
        <v>2437.75</v>
      </c>
      <c r="M38" s="276">
        <v>6.6261799999999997</v>
      </c>
    </row>
    <row r="39" spans="1:13">
      <c r="A39" s="267">
        <v>29</v>
      </c>
      <c r="B39" s="276" t="s">
        <v>48</v>
      </c>
      <c r="C39" s="277">
        <v>191.9</v>
      </c>
      <c r="D39" s="278">
        <v>191.78333333333333</v>
      </c>
      <c r="E39" s="278">
        <v>187.36666666666667</v>
      </c>
      <c r="F39" s="278">
        <v>182.83333333333334</v>
      </c>
      <c r="G39" s="278">
        <v>178.41666666666669</v>
      </c>
      <c r="H39" s="278">
        <v>196.31666666666666</v>
      </c>
      <c r="I39" s="278">
        <v>200.73333333333335</v>
      </c>
      <c r="J39" s="278">
        <v>205.26666666666665</v>
      </c>
      <c r="K39" s="276">
        <v>196.2</v>
      </c>
      <c r="L39" s="276">
        <v>187.25</v>
      </c>
      <c r="M39" s="276">
        <v>84.919079999999994</v>
      </c>
    </row>
    <row r="40" spans="1:13">
      <c r="A40" s="267">
        <v>30</v>
      </c>
      <c r="B40" s="276" t="s">
        <v>305</v>
      </c>
      <c r="C40" s="277">
        <v>167.25</v>
      </c>
      <c r="D40" s="278">
        <v>168.08333333333334</v>
      </c>
      <c r="E40" s="278">
        <v>164.16666666666669</v>
      </c>
      <c r="F40" s="278">
        <v>161.08333333333334</v>
      </c>
      <c r="G40" s="278">
        <v>157.16666666666669</v>
      </c>
      <c r="H40" s="278">
        <v>171.16666666666669</v>
      </c>
      <c r="I40" s="278">
        <v>175.08333333333337</v>
      </c>
      <c r="J40" s="278">
        <v>178.16666666666669</v>
      </c>
      <c r="K40" s="276">
        <v>172</v>
      </c>
      <c r="L40" s="276">
        <v>165</v>
      </c>
      <c r="M40" s="276">
        <v>4.87636</v>
      </c>
    </row>
    <row r="41" spans="1:13">
      <c r="A41" s="267">
        <v>31</v>
      </c>
      <c r="B41" s="276" t="s">
        <v>937</v>
      </c>
      <c r="C41" s="277">
        <v>276.5</v>
      </c>
      <c r="D41" s="278">
        <v>279.83333333333331</v>
      </c>
      <c r="E41" s="278">
        <v>271.66666666666663</v>
      </c>
      <c r="F41" s="278">
        <v>266.83333333333331</v>
      </c>
      <c r="G41" s="278">
        <v>258.66666666666663</v>
      </c>
      <c r="H41" s="278">
        <v>284.66666666666663</v>
      </c>
      <c r="I41" s="278">
        <v>292.83333333333326</v>
      </c>
      <c r="J41" s="278">
        <v>297.66666666666663</v>
      </c>
      <c r="K41" s="276">
        <v>288</v>
      </c>
      <c r="L41" s="276">
        <v>275</v>
      </c>
      <c r="M41" s="276">
        <v>0.43531999999999998</v>
      </c>
    </row>
    <row r="42" spans="1:13">
      <c r="A42" s="267">
        <v>32</v>
      </c>
      <c r="B42" s="276" t="s">
        <v>306</v>
      </c>
      <c r="C42" s="277">
        <v>94.15</v>
      </c>
      <c r="D42" s="278">
        <v>94.616666666666674</v>
      </c>
      <c r="E42" s="278">
        <v>92.733333333333348</v>
      </c>
      <c r="F42" s="278">
        <v>91.316666666666677</v>
      </c>
      <c r="G42" s="278">
        <v>89.433333333333351</v>
      </c>
      <c r="H42" s="278">
        <v>96.033333333333346</v>
      </c>
      <c r="I42" s="278">
        <v>97.916666666666671</v>
      </c>
      <c r="J42" s="278">
        <v>99.333333333333343</v>
      </c>
      <c r="K42" s="276">
        <v>96.5</v>
      </c>
      <c r="L42" s="276">
        <v>93.2</v>
      </c>
      <c r="M42" s="276">
        <v>13.765129999999999</v>
      </c>
    </row>
    <row r="43" spans="1:13">
      <c r="A43" s="267">
        <v>33</v>
      </c>
      <c r="B43" s="276" t="s">
        <v>49</v>
      </c>
      <c r="C43" s="277">
        <v>121.65</v>
      </c>
      <c r="D43" s="278">
        <v>121.80000000000001</v>
      </c>
      <c r="E43" s="278">
        <v>118.15000000000002</v>
      </c>
      <c r="F43" s="278">
        <v>114.65</v>
      </c>
      <c r="G43" s="278">
        <v>111.00000000000001</v>
      </c>
      <c r="H43" s="278">
        <v>125.30000000000003</v>
      </c>
      <c r="I43" s="278">
        <v>128.94999999999999</v>
      </c>
      <c r="J43" s="278">
        <v>132.45000000000005</v>
      </c>
      <c r="K43" s="276">
        <v>125.45</v>
      </c>
      <c r="L43" s="276">
        <v>118.3</v>
      </c>
      <c r="M43" s="276">
        <v>513.41074000000003</v>
      </c>
    </row>
    <row r="44" spans="1:13">
      <c r="A44" s="267">
        <v>34</v>
      </c>
      <c r="B44" s="276" t="s">
        <v>51</v>
      </c>
      <c r="C44" s="277">
        <v>2703.7</v>
      </c>
      <c r="D44" s="278">
        <v>2714.9</v>
      </c>
      <c r="E44" s="278">
        <v>2666.8</v>
      </c>
      <c r="F44" s="278">
        <v>2629.9</v>
      </c>
      <c r="G44" s="278">
        <v>2581.8000000000002</v>
      </c>
      <c r="H44" s="278">
        <v>2751.8</v>
      </c>
      <c r="I44" s="278">
        <v>2799.8999999999996</v>
      </c>
      <c r="J44" s="278">
        <v>2836.8</v>
      </c>
      <c r="K44" s="276">
        <v>2763</v>
      </c>
      <c r="L44" s="276">
        <v>2678</v>
      </c>
      <c r="M44" s="276">
        <v>28.626760000000001</v>
      </c>
    </row>
    <row r="45" spans="1:13">
      <c r="A45" s="267">
        <v>35</v>
      </c>
      <c r="B45" s="276" t="s">
        <v>307</v>
      </c>
      <c r="C45" s="277">
        <v>163.55000000000001</v>
      </c>
      <c r="D45" s="278">
        <v>164.01666666666668</v>
      </c>
      <c r="E45" s="278">
        <v>162.03333333333336</v>
      </c>
      <c r="F45" s="278">
        <v>160.51666666666668</v>
      </c>
      <c r="G45" s="278">
        <v>158.53333333333336</v>
      </c>
      <c r="H45" s="278">
        <v>165.53333333333336</v>
      </c>
      <c r="I45" s="278">
        <v>167.51666666666665</v>
      </c>
      <c r="J45" s="278">
        <v>169.03333333333336</v>
      </c>
      <c r="K45" s="276">
        <v>166</v>
      </c>
      <c r="L45" s="276">
        <v>162.5</v>
      </c>
      <c r="M45" s="276">
        <v>1.3902000000000001</v>
      </c>
    </row>
    <row r="46" spans="1:13">
      <c r="A46" s="267">
        <v>36</v>
      </c>
      <c r="B46" s="276" t="s">
        <v>309</v>
      </c>
      <c r="C46" s="277">
        <v>1721.9</v>
      </c>
      <c r="D46" s="278">
        <v>1730.5833333333333</v>
      </c>
      <c r="E46" s="278">
        <v>1706.3166666666666</v>
      </c>
      <c r="F46" s="278">
        <v>1690.7333333333333</v>
      </c>
      <c r="G46" s="278">
        <v>1666.4666666666667</v>
      </c>
      <c r="H46" s="278">
        <v>1746.1666666666665</v>
      </c>
      <c r="I46" s="278">
        <v>1770.4333333333334</v>
      </c>
      <c r="J46" s="278">
        <v>1786.0166666666664</v>
      </c>
      <c r="K46" s="276">
        <v>1754.85</v>
      </c>
      <c r="L46" s="276">
        <v>1715</v>
      </c>
      <c r="M46" s="276">
        <v>2.044</v>
      </c>
    </row>
    <row r="47" spans="1:13">
      <c r="A47" s="267">
        <v>37</v>
      </c>
      <c r="B47" s="276" t="s">
        <v>308</v>
      </c>
      <c r="C47" s="277">
        <v>4276.8</v>
      </c>
      <c r="D47" s="278">
        <v>4302.2666666666664</v>
      </c>
      <c r="E47" s="278">
        <v>4204.5333333333328</v>
      </c>
      <c r="F47" s="278">
        <v>4132.2666666666664</v>
      </c>
      <c r="G47" s="278">
        <v>4034.5333333333328</v>
      </c>
      <c r="H47" s="278">
        <v>4374.5333333333328</v>
      </c>
      <c r="I47" s="278">
        <v>4472.2666666666664</v>
      </c>
      <c r="J47" s="278">
        <v>4544.5333333333328</v>
      </c>
      <c r="K47" s="276">
        <v>4400</v>
      </c>
      <c r="L47" s="276">
        <v>4230</v>
      </c>
      <c r="M47" s="276">
        <v>0.64283000000000001</v>
      </c>
    </row>
    <row r="48" spans="1:13">
      <c r="A48" s="267">
        <v>38</v>
      </c>
      <c r="B48" s="276" t="s">
        <v>310</v>
      </c>
      <c r="C48" s="277">
        <v>6612.75</v>
      </c>
      <c r="D48" s="278">
        <v>6647.2666666666664</v>
      </c>
      <c r="E48" s="278">
        <v>6565.5333333333328</v>
      </c>
      <c r="F48" s="278">
        <v>6518.3166666666666</v>
      </c>
      <c r="G48" s="278">
        <v>6436.583333333333</v>
      </c>
      <c r="H48" s="278">
        <v>6694.4833333333327</v>
      </c>
      <c r="I48" s="278">
        <v>6776.2166666666662</v>
      </c>
      <c r="J48" s="278">
        <v>6823.4333333333325</v>
      </c>
      <c r="K48" s="276">
        <v>6729</v>
      </c>
      <c r="L48" s="276">
        <v>6600.05</v>
      </c>
      <c r="M48" s="276">
        <v>1.2712600000000001</v>
      </c>
    </row>
    <row r="49" spans="1:13">
      <c r="A49" s="267">
        <v>39</v>
      </c>
      <c r="B49" s="276" t="s">
        <v>226</v>
      </c>
      <c r="C49" s="277">
        <v>892.5</v>
      </c>
      <c r="D49" s="278">
        <v>895.19999999999993</v>
      </c>
      <c r="E49" s="278">
        <v>881.44999999999982</v>
      </c>
      <c r="F49" s="278">
        <v>870.39999999999986</v>
      </c>
      <c r="G49" s="278">
        <v>856.64999999999975</v>
      </c>
      <c r="H49" s="278">
        <v>906.24999999999989</v>
      </c>
      <c r="I49" s="278">
        <v>920.00000000000011</v>
      </c>
      <c r="J49" s="278">
        <v>931.05</v>
      </c>
      <c r="K49" s="276">
        <v>908.95</v>
      </c>
      <c r="L49" s="276">
        <v>884.15</v>
      </c>
      <c r="M49" s="276">
        <v>7.3030099999999996</v>
      </c>
    </row>
    <row r="50" spans="1:13">
      <c r="A50" s="267">
        <v>40</v>
      </c>
      <c r="B50" s="276" t="s">
        <v>53</v>
      </c>
      <c r="C50" s="277">
        <v>947.2</v>
      </c>
      <c r="D50" s="278">
        <v>950.15</v>
      </c>
      <c r="E50" s="278">
        <v>925.4</v>
      </c>
      <c r="F50" s="278">
        <v>903.6</v>
      </c>
      <c r="G50" s="278">
        <v>878.85</v>
      </c>
      <c r="H50" s="278">
        <v>971.94999999999993</v>
      </c>
      <c r="I50" s="278">
        <v>996.69999999999993</v>
      </c>
      <c r="J50" s="278">
        <v>1018.4999999999999</v>
      </c>
      <c r="K50" s="276">
        <v>974.9</v>
      </c>
      <c r="L50" s="276">
        <v>928.35</v>
      </c>
      <c r="M50" s="276">
        <v>29.983899999999998</v>
      </c>
    </row>
    <row r="51" spans="1:13">
      <c r="A51" s="267">
        <v>41</v>
      </c>
      <c r="B51" s="276" t="s">
        <v>311</v>
      </c>
      <c r="C51" s="277">
        <v>516.9</v>
      </c>
      <c r="D51" s="278">
        <v>520.56666666666661</v>
      </c>
      <c r="E51" s="278">
        <v>512.33333333333326</v>
      </c>
      <c r="F51" s="278">
        <v>507.76666666666665</v>
      </c>
      <c r="G51" s="278">
        <v>499.5333333333333</v>
      </c>
      <c r="H51" s="278">
        <v>525.13333333333321</v>
      </c>
      <c r="I51" s="278">
        <v>533.36666666666656</v>
      </c>
      <c r="J51" s="278">
        <v>537.93333333333317</v>
      </c>
      <c r="K51" s="276">
        <v>528.79999999999995</v>
      </c>
      <c r="L51" s="276">
        <v>516</v>
      </c>
      <c r="M51" s="276">
        <v>2.2104699999999999</v>
      </c>
    </row>
    <row r="52" spans="1:13">
      <c r="A52" s="267">
        <v>42</v>
      </c>
      <c r="B52" s="276" t="s">
        <v>55</v>
      </c>
      <c r="C52" s="277">
        <v>687.8</v>
      </c>
      <c r="D52" s="278">
        <v>682.68333333333339</v>
      </c>
      <c r="E52" s="278">
        <v>674.16666666666674</v>
      </c>
      <c r="F52" s="278">
        <v>660.5333333333333</v>
      </c>
      <c r="G52" s="278">
        <v>652.01666666666665</v>
      </c>
      <c r="H52" s="278">
        <v>696.31666666666683</v>
      </c>
      <c r="I52" s="278">
        <v>704.83333333333348</v>
      </c>
      <c r="J52" s="278">
        <v>718.46666666666692</v>
      </c>
      <c r="K52" s="276">
        <v>691.2</v>
      </c>
      <c r="L52" s="276">
        <v>669.05</v>
      </c>
      <c r="M52" s="276">
        <v>156.45903000000001</v>
      </c>
    </row>
    <row r="53" spans="1:13">
      <c r="A53" s="267">
        <v>43</v>
      </c>
      <c r="B53" s="276" t="s">
        <v>56</v>
      </c>
      <c r="C53" s="277">
        <v>3600.9</v>
      </c>
      <c r="D53" s="278">
        <v>3603.6333333333332</v>
      </c>
      <c r="E53" s="278">
        <v>3574.2666666666664</v>
      </c>
      <c r="F53" s="278">
        <v>3547.6333333333332</v>
      </c>
      <c r="G53" s="278">
        <v>3518.2666666666664</v>
      </c>
      <c r="H53" s="278">
        <v>3630.2666666666664</v>
      </c>
      <c r="I53" s="278">
        <v>3659.6333333333332</v>
      </c>
      <c r="J53" s="278">
        <v>3686.2666666666664</v>
      </c>
      <c r="K53" s="276">
        <v>3633</v>
      </c>
      <c r="L53" s="276">
        <v>3577</v>
      </c>
      <c r="M53" s="276">
        <v>5.1515399999999998</v>
      </c>
    </row>
    <row r="54" spans="1:13">
      <c r="A54" s="267">
        <v>44</v>
      </c>
      <c r="B54" s="276" t="s">
        <v>315</v>
      </c>
      <c r="C54" s="277">
        <v>224.75</v>
      </c>
      <c r="D54" s="278">
        <v>225.51666666666665</v>
      </c>
      <c r="E54" s="278">
        <v>221.73333333333329</v>
      </c>
      <c r="F54" s="278">
        <v>218.71666666666664</v>
      </c>
      <c r="G54" s="278">
        <v>214.93333333333328</v>
      </c>
      <c r="H54" s="278">
        <v>228.5333333333333</v>
      </c>
      <c r="I54" s="278">
        <v>232.31666666666666</v>
      </c>
      <c r="J54" s="278">
        <v>235.33333333333331</v>
      </c>
      <c r="K54" s="276">
        <v>229.3</v>
      </c>
      <c r="L54" s="276">
        <v>222.5</v>
      </c>
      <c r="M54" s="276">
        <v>4.4035200000000003</v>
      </c>
    </row>
    <row r="55" spans="1:13">
      <c r="A55" s="267">
        <v>45</v>
      </c>
      <c r="B55" s="276" t="s">
        <v>316</v>
      </c>
      <c r="C55" s="277">
        <v>818.25</v>
      </c>
      <c r="D55" s="278">
        <v>788.76666666666677</v>
      </c>
      <c r="E55" s="278">
        <v>739.53333333333353</v>
      </c>
      <c r="F55" s="278">
        <v>660.81666666666672</v>
      </c>
      <c r="G55" s="278">
        <v>611.58333333333348</v>
      </c>
      <c r="H55" s="278">
        <v>867.48333333333358</v>
      </c>
      <c r="I55" s="278">
        <v>916.71666666666692</v>
      </c>
      <c r="J55" s="278">
        <v>995.43333333333362</v>
      </c>
      <c r="K55" s="276">
        <v>838</v>
      </c>
      <c r="L55" s="276">
        <v>710.05</v>
      </c>
      <c r="M55" s="276">
        <v>27.628080000000001</v>
      </c>
    </row>
    <row r="56" spans="1:13">
      <c r="A56" s="267">
        <v>46</v>
      </c>
      <c r="B56" s="276" t="s">
        <v>58</v>
      </c>
      <c r="C56" s="277">
        <v>8793.65</v>
      </c>
      <c r="D56" s="278">
        <v>8844.6</v>
      </c>
      <c r="E56" s="278">
        <v>8659.2000000000007</v>
      </c>
      <c r="F56" s="278">
        <v>8524.75</v>
      </c>
      <c r="G56" s="278">
        <v>8339.35</v>
      </c>
      <c r="H56" s="278">
        <v>8979.0500000000011</v>
      </c>
      <c r="I56" s="278">
        <v>9164.4499999999989</v>
      </c>
      <c r="J56" s="278">
        <v>9298.9000000000015</v>
      </c>
      <c r="K56" s="276">
        <v>9030</v>
      </c>
      <c r="L56" s="276">
        <v>8710.15</v>
      </c>
      <c r="M56" s="276">
        <v>5.1407800000000003</v>
      </c>
    </row>
    <row r="57" spans="1:13">
      <c r="A57" s="267">
        <v>47</v>
      </c>
      <c r="B57" s="276" t="s">
        <v>232</v>
      </c>
      <c r="C57" s="277">
        <v>3201.65</v>
      </c>
      <c r="D57" s="278">
        <v>3207.5500000000006</v>
      </c>
      <c r="E57" s="278">
        <v>3175.1500000000015</v>
      </c>
      <c r="F57" s="278">
        <v>3148.650000000001</v>
      </c>
      <c r="G57" s="278">
        <v>3116.2500000000018</v>
      </c>
      <c r="H57" s="278">
        <v>3234.0500000000011</v>
      </c>
      <c r="I57" s="278">
        <v>3266.45</v>
      </c>
      <c r="J57" s="278">
        <v>3292.9500000000007</v>
      </c>
      <c r="K57" s="276">
        <v>3239.95</v>
      </c>
      <c r="L57" s="276">
        <v>3181.05</v>
      </c>
      <c r="M57" s="276">
        <v>0.86799000000000004</v>
      </c>
    </row>
    <row r="58" spans="1:13">
      <c r="A58" s="267">
        <v>48</v>
      </c>
      <c r="B58" s="276" t="s">
        <v>59</v>
      </c>
      <c r="C58" s="277">
        <v>4902.8999999999996</v>
      </c>
      <c r="D58" s="278">
        <v>4934.3833333333332</v>
      </c>
      <c r="E58" s="278">
        <v>4794.7666666666664</v>
      </c>
      <c r="F58" s="278">
        <v>4686.6333333333332</v>
      </c>
      <c r="G58" s="278">
        <v>4547.0166666666664</v>
      </c>
      <c r="H58" s="278">
        <v>5042.5166666666664</v>
      </c>
      <c r="I58" s="278">
        <v>5182.1333333333332</v>
      </c>
      <c r="J58" s="278">
        <v>5290.2666666666664</v>
      </c>
      <c r="K58" s="276">
        <v>5074</v>
      </c>
      <c r="L58" s="276">
        <v>4826.25</v>
      </c>
      <c r="M58" s="276">
        <v>32.693730000000002</v>
      </c>
    </row>
    <row r="59" spans="1:13">
      <c r="A59" s="267">
        <v>49</v>
      </c>
      <c r="B59" s="276" t="s">
        <v>60</v>
      </c>
      <c r="C59" s="277">
        <v>1690.4</v>
      </c>
      <c r="D59" s="278">
        <v>1685.8</v>
      </c>
      <c r="E59" s="278">
        <v>1671.75</v>
      </c>
      <c r="F59" s="278">
        <v>1653.1000000000001</v>
      </c>
      <c r="G59" s="278">
        <v>1639.0500000000002</v>
      </c>
      <c r="H59" s="278">
        <v>1704.4499999999998</v>
      </c>
      <c r="I59" s="278">
        <v>1718.4999999999995</v>
      </c>
      <c r="J59" s="278">
        <v>1737.1499999999996</v>
      </c>
      <c r="K59" s="276">
        <v>1699.85</v>
      </c>
      <c r="L59" s="276">
        <v>1667.15</v>
      </c>
      <c r="M59" s="276">
        <v>6.0314699999999997</v>
      </c>
    </row>
    <row r="60" spans="1:13" ht="12" customHeight="1">
      <c r="A60" s="267">
        <v>50</v>
      </c>
      <c r="B60" s="276" t="s">
        <v>317</v>
      </c>
      <c r="C60" s="277">
        <v>123.8</v>
      </c>
      <c r="D60" s="278">
        <v>124.41666666666667</v>
      </c>
      <c r="E60" s="278">
        <v>122.03333333333335</v>
      </c>
      <c r="F60" s="278">
        <v>120.26666666666668</v>
      </c>
      <c r="G60" s="278">
        <v>117.88333333333335</v>
      </c>
      <c r="H60" s="278">
        <v>126.18333333333334</v>
      </c>
      <c r="I60" s="278">
        <v>128.56666666666666</v>
      </c>
      <c r="J60" s="278">
        <v>130.33333333333331</v>
      </c>
      <c r="K60" s="276">
        <v>126.8</v>
      </c>
      <c r="L60" s="276">
        <v>122.65</v>
      </c>
      <c r="M60" s="276">
        <v>6.3395400000000004</v>
      </c>
    </row>
    <row r="61" spans="1:13">
      <c r="A61" s="267">
        <v>51</v>
      </c>
      <c r="B61" s="276" t="s">
        <v>318</v>
      </c>
      <c r="C61" s="277">
        <v>183.3</v>
      </c>
      <c r="D61" s="278">
        <v>183.85</v>
      </c>
      <c r="E61" s="278">
        <v>181.2</v>
      </c>
      <c r="F61" s="278">
        <v>179.1</v>
      </c>
      <c r="G61" s="278">
        <v>176.45</v>
      </c>
      <c r="H61" s="278">
        <v>185.95</v>
      </c>
      <c r="I61" s="278">
        <v>188.60000000000002</v>
      </c>
      <c r="J61" s="278">
        <v>190.7</v>
      </c>
      <c r="K61" s="276">
        <v>186.5</v>
      </c>
      <c r="L61" s="276">
        <v>181.75</v>
      </c>
      <c r="M61" s="276">
        <v>30.938849999999999</v>
      </c>
    </row>
    <row r="62" spans="1:13">
      <c r="A62" s="267">
        <v>52</v>
      </c>
      <c r="B62" s="276" t="s">
        <v>233</v>
      </c>
      <c r="C62" s="277">
        <v>375.1</v>
      </c>
      <c r="D62" s="278">
        <v>380.51666666666665</v>
      </c>
      <c r="E62" s="278">
        <v>365.58333333333331</v>
      </c>
      <c r="F62" s="278">
        <v>356.06666666666666</v>
      </c>
      <c r="G62" s="278">
        <v>341.13333333333333</v>
      </c>
      <c r="H62" s="278">
        <v>390.0333333333333</v>
      </c>
      <c r="I62" s="278">
        <v>404.9666666666667</v>
      </c>
      <c r="J62" s="278">
        <v>414.48333333333329</v>
      </c>
      <c r="K62" s="276">
        <v>395.45</v>
      </c>
      <c r="L62" s="276">
        <v>371</v>
      </c>
      <c r="M62" s="276">
        <v>217.37588</v>
      </c>
    </row>
    <row r="63" spans="1:13">
      <c r="A63" s="267">
        <v>53</v>
      </c>
      <c r="B63" s="276" t="s">
        <v>61</v>
      </c>
      <c r="C63" s="277">
        <v>75.25</v>
      </c>
      <c r="D63" s="278">
        <v>73.766666666666666</v>
      </c>
      <c r="E63" s="278">
        <v>71.533333333333331</v>
      </c>
      <c r="F63" s="278">
        <v>67.816666666666663</v>
      </c>
      <c r="G63" s="278">
        <v>65.583333333333329</v>
      </c>
      <c r="H63" s="278">
        <v>77.483333333333334</v>
      </c>
      <c r="I63" s="278">
        <v>79.716666666666654</v>
      </c>
      <c r="J63" s="278">
        <v>83.433333333333337</v>
      </c>
      <c r="K63" s="276">
        <v>76</v>
      </c>
      <c r="L63" s="276">
        <v>70.05</v>
      </c>
      <c r="M63" s="276">
        <v>1275.67552</v>
      </c>
    </row>
    <row r="64" spans="1:13">
      <c r="A64" s="267">
        <v>54</v>
      </c>
      <c r="B64" s="276" t="s">
        <v>62</v>
      </c>
      <c r="C64" s="277">
        <v>54.3</v>
      </c>
      <c r="D64" s="278">
        <v>54.533333333333331</v>
      </c>
      <c r="E64" s="278">
        <v>52.316666666666663</v>
      </c>
      <c r="F64" s="278">
        <v>50.333333333333329</v>
      </c>
      <c r="G64" s="278">
        <v>48.11666666666666</v>
      </c>
      <c r="H64" s="278">
        <v>56.516666666666666</v>
      </c>
      <c r="I64" s="278">
        <v>58.733333333333334</v>
      </c>
      <c r="J64" s="278">
        <v>60.716666666666669</v>
      </c>
      <c r="K64" s="276">
        <v>56.75</v>
      </c>
      <c r="L64" s="276">
        <v>52.55</v>
      </c>
      <c r="M64" s="276">
        <v>225.83100999999999</v>
      </c>
    </row>
    <row r="65" spans="1:13">
      <c r="A65" s="267">
        <v>55</v>
      </c>
      <c r="B65" s="276" t="s">
        <v>312</v>
      </c>
      <c r="C65" s="277">
        <v>1656.1</v>
      </c>
      <c r="D65" s="278">
        <v>1675.0333333333335</v>
      </c>
      <c r="E65" s="278">
        <v>1626.0666666666671</v>
      </c>
      <c r="F65" s="278">
        <v>1596.0333333333335</v>
      </c>
      <c r="G65" s="278">
        <v>1547.0666666666671</v>
      </c>
      <c r="H65" s="278">
        <v>1705.0666666666671</v>
      </c>
      <c r="I65" s="278">
        <v>1754.0333333333338</v>
      </c>
      <c r="J65" s="278">
        <v>1784.0666666666671</v>
      </c>
      <c r="K65" s="276">
        <v>1724</v>
      </c>
      <c r="L65" s="276">
        <v>1645</v>
      </c>
      <c r="M65" s="276">
        <v>0.35014000000000001</v>
      </c>
    </row>
    <row r="66" spans="1:13">
      <c r="A66" s="267">
        <v>56</v>
      </c>
      <c r="B66" s="276" t="s">
        <v>63</v>
      </c>
      <c r="C66" s="277">
        <v>1634.55</v>
      </c>
      <c r="D66" s="278">
        <v>1636.1833333333334</v>
      </c>
      <c r="E66" s="278">
        <v>1610.3666666666668</v>
      </c>
      <c r="F66" s="278">
        <v>1586.1833333333334</v>
      </c>
      <c r="G66" s="278">
        <v>1560.3666666666668</v>
      </c>
      <c r="H66" s="278">
        <v>1660.3666666666668</v>
      </c>
      <c r="I66" s="278">
        <v>1686.1833333333334</v>
      </c>
      <c r="J66" s="278">
        <v>1710.3666666666668</v>
      </c>
      <c r="K66" s="276">
        <v>1662</v>
      </c>
      <c r="L66" s="276">
        <v>1612</v>
      </c>
      <c r="M66" s="276">
        <v>10.16507</v>
      </c>
    </row>
    <row r="67" spans="1:13">
      <c r="A67" s="267">
        <v>57</v>
      </c>
      <c r="B67" s="276" t="s">
        <v>320</v>
      </c>
      <c r="C67" s="277">
        <v>5724.35</v>
      </c>
      <c r="D67" s="278">
        <v>5672.7833333333328</v>
      </c>
      <c r="E67" s="278">
        <v>5586.5666666666657</v>
      </c>
      <c r="F67" s="278">
        <v>5448.7833333333328</v>
      </c>
      <c r="G67" s="278">
        <v>5362.5666666666657</v>
      </c>
      <c r="H67" s="278">
        <v>5810.5666666666657</v>
      </c>
      <c r="I67" s="278">
        <v>5896.7833333333328</v>
      </c>
      <c r="J67" s="278">
        <v>6034.5666666666657</v>
      </c>
      <c r="K67" s="276">
        <v>5759</v>
      </c>
      <c r="L67" s="276">
        <v>5535</v>
      </c>
      <c r="M67" s="276">
        <v>0.43615999999999999</v>
      </c>
    </row>
    <row r="68" spans="1:13">
      <c r="A68" s="267">
        <v>58</v>
      </c>
      <c r="B68" s="276" t="s">
        <v>234</v>
      </c>
      <c r="C68" s="277">
        <v>1298.5</v>
      </c>
      <c r="D68" s="278">
        <v>1304.3833333333334</v>
      </c>
      <c r="E68" s="278">
        <v>1281.1166666666668</v>
      </c>
      <c r="F68" s="278">
        <v>1263.7333333333333</v>
      </c>
      <c r="G68" s="278">
        <v>1240.4666666666667</v>
      </c>
      <c r="H68" s="278">
        <v>1321.7666666666669</v>
      </c>
      <c r="I68" s="278">
        <v>1345.0333333333338</v>
      </c>
      <c r="J68" s="278">
        <v>1362.416666666667</v>
      </c>
      <c r="K68" s="276">
        <v>1327.65</v>
      </c>
      <c r="L68" s="276">
        <v>1287</v>
      </c>
      <c r="M68" s="276">
        <v>1.08386</v>
      </c>
    </row>
    <row r="69" spans="1:13">
      <c r="A69" s="267">
        <v>59</v>
      </c>
      <c r="B69" s="276" t="s">
        <v>321</v>
      </c>
      <c r="C69" s="277">
        <v>337.3</v>
      </c>
      <c r="D69" s="278">
        <v>339.66666666666669</v>
      </c>
      <c r="E69" s="278">
        <v>332.63333333333338</v>
      </c>
      <c r="F69" s="278">
        <v>327.9666666666667</v>
      </c>
      <c r="G69" s="278">
        <v>320.93333333333339</v>
      </c>
      <c r="H69" s="278">
        <v>344.33333333333337</v>
      </c>
      <c r="I69" s="278">
        <v>351.36666666666667</v>
      </c>
      <c r="J69" s="278">
        <v>356.03333333333336</v>
      </c>
      <c r="K69" s="276">
        <v>346.7</v>
      </c>
      <c r="L69" s="276">
        <v>335</v>
      </c>
      <c r="M69" s="276">
        <v>3.0723400000000001</v>
      </c>
    </row>
    <row r="70" spans="1:13">
      <c r="A70" s="267">
        <v>60</v>
      </c>
      <c r="B70" s="276" t="s">
        <v>65</v>
      </c>
      <c r="C70" s="277">
        <v>134.05000000000001</v>
      </c>
      <c r="D70" s="278">
        <v>134.73333333333332</v>
      </c>
      <c r="E70" s="278">
        <v>131.76666666666665</v>
      </c>
      <c r="F70" s="278">
        <v>129.48333333333332</v>
      </c>
      <c r="G70" s="278">
        <v>126.51666666666665</v>
      </c>
      <c r="H70" s="278">
        <v>137.01666666666665</v>
      </c>
      <c r="I70" s="278">
        <v>139.98333333333329</v>
      </c>
      <c r="J70" s="278">
        <v>142.26666666666665</v>
      </c>
      <c r="K70" s="276">
        <v>137.69999999999999</v>
      </c>
      <c r="L70" s="276">
        <v>132.44999999999999</v>
      </c>
      <c r="M70" s="276">
        <v>128.18493000000001</v>
      </c>
    </row>
    <row r="71" spans="1:13">
      <c r="A71" s="267">
        <v>61</v>
      </c>
      <c r="B71" s="276" t="s">
        <v>313</v>
      </c>
      <c r="C71" s="277">
        <v>961.9</v>
      </c>
      <c r="D71" s="278">
        <v>968.5</v>
      </c>
      <c r="E71" s="278">
        <v>949</v>
      </c>
      <c r="F71" s="278">
        <v>936.1</v>
      </c>
      <c r="G71" s="278">
        <v>916.6</v>
      </c>
      <c r="H71" s="278">
        <v>981.4</v>
      </c>
      <c r="I71" s="278">
        <v>1000.9</v>
      </c>
      <c r="J71" s="278">
        <v>1013.8</v>
      </c>
      <c r="K71" s="276">
        <v>988</v>
      </c>
      <c r="L71" s="276">
        <v>955.6</v>
      </c>
      <c r="M71" s="276">
        <v>4.0802300000000002</v>
      </c>
    </row>
    <row r="72" spans="1:13">
      <c r="A72" s="267">
        <v>62</v>
      </c>
      <c r="B72" s="276" t="s">
        <v>66</v>
      </c>
      <c r="C72" s="277">
        <v>796.6</v>
      </c>
      <c r="D72" s="278">
        <v>796.73333333333323</v>
      </c>
      <c r="E72" s="278">
        <v>787.56666666666649</v>
      </c>
      <c r="F72" s="278">
        <v>778.5333333333333</v>
      </c>
      <c r="G72" s="278">
        <v>769.36666666666656</v>
      </c>
      <c r="H72" s="278">
        <v>805.76666666666642</v>
      </c>
      <c r="I72" s="278">
        <v>814.93333333333317</v>
      </c>
      <c r="J72" s="278">
        <v>823.96666666666636</v>
      </c>
      <c r="K72" s="276">
        <v>805.9</v>
      </c>
      <c r="L72" s="276">
        <v>787.7</v>
      </c>
      <c r="M72" s="276">
        <v>7.1576199999999996</v>
      </c>
    </row>
    <row r="73" spans="1:13">
      <c r="A73" s="267">
        <v>63</v>
      </c>
      <c r="B73" s="276" t="s">
        <v>67</v>
      </c>
      <c r="C73" s="277">
        <v>628.25</v>
      </c>
      <c r="D73" s="278">
        <v>640.13333333333333</v>
      </c>
      <c r="E73" s="278">
        <v>603.36666666666667</v>
      </c>
      <c r="F73" s="278">
        <v>578.48333333333335</v>
      </c>
      <c r="G73" s="278">
        <v>541.7166666666667</v>
      </c>
      <c r="H73" s="278">
        <v>665.01666666666665</v>
      </c>
      <c r="I73" s="278">
        <v>701.7833333333333</v>
      </c>
      <c r="J73" s="278">
        <v>726.66666666666663</v>
      </c>
      <c r="K73" s="276">
        <v>676.9</v>
      </c>
      <c r="L73" s="276">
        <v>615.25</v>
      </c>
      <c r="M73" s="276">
        <v>151.15173999999999</v>
      </c>
    </row>
    <row r="74" spans="1:13">
      <c r="A74" s="267">
        <v>64</v>
      </c>
      <c r="B74" s="276" t="s">
        <v>1045</v>
      </c>
      <c r="C74" s="277">
        <v>10526.7</v>
      </c>
      <c r="D74" s="278">
        <v>10564.566666666668</v>
      </c>
      <c r="E74" s="278">
        <v>10371.133333333335</v>
      </c>
      <c r="F74" s="278">
        <v>10215.566666666668</v>
      </c>
      <c r="G74" s="278">
        <v>10022.133333333335</v>
      </c>
      <c r="H74" s="278">
        <v>10720.133333333335</v>
      </c>
      <c r="I74" s="278">
        <v>10913.566666666666</v>
      </c>
      <c r="J74" s="278">
        <v>11069.133333333335</v>
      </c>
      <c r="K74" s="276">
        <v>10758</v>
      </c>
      <c r="L74" s="276">
        <v>10409</v>
      </c>
      <c r="M74" s="276">
        <v>0.30251</v>
      </c>
    </row>
    <row r="75" spans="1:13">
      <c r="A75" s="267">
        <v>65</v>
      </c>
      <c r="B75" s="276" t="s">
        <v>69</v>
      </c>
      <c r="C75" s="277">
        <v>578.25</v>
      </c>
      <c r="D75" s="278">
        <v>582.31666666666672</v>
      </c>
      <c r="E75" s="278">
        <v>562.93333333333339</v>
      </c>
      <c r="F75" s="278">
        <v>547.61666666666667</v>
      </c>
      <c r="G75" s="278">
        <v>528.23333333333335</v>
      </c>
      <c r="H75" s="278">
        <v>597.63333333333344</v>
      </c>
      <c r="I75" s="278">
        <v>617.01666666666688</v>
      </c>
      <c r="J75" s="278">
        <v>632.33333333333348</v>
      </c>
      <c r="K75" s="276">
        <v>601.70000000000005</v>
      </c>
      <c r="L75" s="276">
        <v>567</v>
      </c>
      <c r="M75" s="276">
        <v>836.68561999999997</v>
      </c>
    </row>
    <row r="76" spans="1:13" s="16" customFormat="1">
      <c r="A76" s="267">
        <v>66</v>
      </c>
      <c r="B76" s="276" t="s">
        <v>70</v>
      </c>
      <c r="C76" s="277">
        <v>40.75</v>
      </c>
      <c r="D76" s="278">
        <v>40.9</v>
      </c>
      <c r="E76" s="278">
        <v>39.5</v>
      </c>
      <c r="F76" s="278">
        <v>38.25</v>
      </c>
      <c r="G76" s="278">
        <v>36.85</v>
      </c>
      <c r="H76" s="278">
        <v>42.15</v>
      </c>
      <c r="I76" s="278">
        <v>43.54999999999999</v>
      </c>
      <c r="J76" s="278">
        <v>44.8</v>
      </c>
      <c r="K76" s="276">
        <v>42.3</v>
      </c>
      <c r="L76" s="276">
        <v>39.65</v>
      </c>
      <c r="M76" s="276">
        <v>1545.7396799999999</v>
      </c>
    </row>
    <row r="77" spans="1:13" s="16" customFormat="1">
      <c r="A77" s="267">
        <v>67</v>
      </c>
      <c r="B77" s="276" t="s">
        <v>71</v>
      </c>
      <c r="C77" s="277">
        <v>462.8</v>
      </c>
      <c r="D77" s="278">
        <v>465.18333333333334</v>
      </c>
      <c r="E77" s="278">
        <v>458.16666666666669</v>
      </c>
      <c r="F77" s="278">
        <v>453.53333333333336</v>
      </c>
      <c r="G77" s="278">
        <v>446.51666666666671</v>
      </c>
      <c r="H77" s="278">
        <v>469.81666666666666</v>
      </c>
      <c r="I77" s="278">
        <v>476.83333333333331</v>
      </c>
      <c r="J77" s="278">
        <v>481.46666666666664</v>
      </c>
      <c r="K77" s="276">
        <v>472.2</v>
      </c>
      <c r="L77" s="276">
        <v>460.55</v>
      </c>
      <c r="M77" s="276">
        <v>34.308900000000001</v>
      </c>
    </row>
    <row r="78" spans="1:13" s="16" customFormat="1">
      <c r="A78" s="267">
        <v>68</v>
      </c>
      <c r="B78" s="276" t="s">
        <v>322</v>
      </c>
      <c r="C78" s="277">
        <v>732.85</v>
      </c>
      <c r="D78" s="278">
        <v>737.25</v>
      </c>
      <c r="E78" s="278">
        <v>720.2</v>
      </c>
      <c r="F78" s="278">
        <v>707.55000000000007</v>
      </c>
      <c r="G78" s="278">
        <v>690.50000000000011</v>
      </c>
      <c r="H78" s="278">
        <v>749.9</v>
      </c>
      <c r="I78" s="278">
        <v>766.94999999999993</v>
      </c>
      <c r="J78" s="278">
        <v>779.59999999999991</v>
      </c>
      <c r="K78" s="276">
        <v>754.3</v>
      </c>
      <c r="L78" s="276">
        <v>724.6</v>
      </c>
      <c r="M78" s="276">
        <v>2.2402299999999999</v>
      </c>
    </row>
    <row r="79" spans="1:13" s="16" customFormat="1">
      <c r="A79" s="267">
        <v>69</v>
      </c>
      <c r="B79" s="276" t="s">
        <v>324</v>
      </c>
      <c r="C79" s="277">
        <v>206.4</v>
      </c>
      <c r="D79" s="278">
        <v>209.71666666666667</v>
      </c>
      <c r="E79" s="278">
        <v>199.43333333333334</v>
      </c>
      <c r="F79" s="278">
        <v>192.46666666666667</v>
      </c>
      <c r="G79" s="278">
        <v>182.18333333333334</v>
      </c>
      <c r="H79" s="278">
        <v>216.68333333333334</v>
      </c>
      <c r="I79" s="278">
        <v>226.9666666666667</v>
      </c>
      <c r="J79" s="278">
        <v>233.93333333333334</v>
      </c>
      <c r="K79" s="276">
        <v>220</v>
      </c>
      <c r="L79" s="276">
        <v>202.75</v>
      </c>
      <c r="M79" s="276">
        <v>21.854970000000002</v>
      </c>
    </row>
    <row r="80" spans="1:13" s="16" customFormat="1">
      <c r="A80" s="267">
        <v>70</v>
      </c>
      <c r="B80" s="276" t="s">
        <v>325</v>
      </c>
      <c r="C80" s="277">
        <v>3998.55</v>
      </c>
      <c r="D80" s="278">
        <v>3979.5166666666664</v>
      </c>
      <c r="E80" s="278">
        <v>3919.0333333333328</v>
      </c>
      <c r="F80" s="278">
        <v>3839.5166666666664</v>
      </c>
      <c r="G80" s="278">
        <v>3779.0333333333328</v>
      </c>
      <c r="H80" s="278">
        <v>4059.0333333333328</v>
      </c>
      <c r="I80" s="278">
        <v>4119.5166666666664</v>
      </c>
      <c r="J80" s="278">
        <v>4199.0333333333328</v>
      </c>
      <c r="K80" s="276">
        <v>4040</v>
      </c>
      <c r="L80" s="276">
        <v>3900</v>
      </c>
      <c r="M80" s="276">
        <v>7.8200000000000006E-2</v>
      </c>
    </row>
    <row r="81" spans="1:13" s="16" customFormat="1">
      <c r="A81" s="267">
        <v>71</v>
      </c>
      <c r="B81" s="276" t="s">
        <v>326</v>
      </c>
      <c r="C81" s="277">
        <v>791.3</v>
      </c>
      <c r="D81" s="278">
        <v>789.4666666666667</v>
      </c>
      <c r="E81" s="278">
        <v>774.18333333333339</v>
      </c>
      <c r="F81" s="278">
        <v>757.06666666666672</v>
      </c>
      <c r="G81" s="278">
        <v>741.78333333333342</v>
      </c>
      <c r="H81" s="278">
        <v>806.58333333333337</v>
      </c>
      <c r="I81" s="278">
        <v>821.86666666666667</v>
      </c>
      <c r="J81" s="278">
        <v>838.98333333333335</v>
      </c>
      <c r="K81" s="276">
        <v>804.75</v>
      </c>
      <c r="L81" s="276">
        <v>772.35</v>
      </c>
      <c r="M81" s="276">
        <v>1.0969899999999999</v>
      </c>
    </row>
    <row r="82" spans="1:13" s="16" customFormat="1">
      <c r="A82" s="267">
        <v>72</v>
      </c>
      <c r="B82" s="276" t="s">
        <v>327</v>
      </c>
      <c r="C82" s="277">
        <v>80.2</v>
      </c>
      <c r="D82" s="278">
        <v>80.666666666666671</v>
      </c>
      <c r="E82" s="278">
        <v>78.083333333333343</v>
      </c>
      <c r="F82" s="278">
        <v>75.966666666666669</v>
      </c>
      <c r="G82" s="278">
        <v>73.38333333333334</v>
      </c>
      <c r="H82" s="278">
        <v>82.783333333333346</v>
      </c>
      <c r="I82" s="278">
        <v>85.366666666666688</v>
      </c>
      <c r="J82" s="278">
        <v>87.483333333333348</v>
      </c>
      <c r="K82" s="276">
        <v>83.25</v>
      </c>
      <c r="L82" s="276">
        <v>78.55</v>
      </c>
      <c r="M82" s="276">
        <v>25.475210000000001</v>
      </c>
    </row>
    <row r="83" spans="1:13" s="16" customFormat="1">
      <c r="A83" s="267">
        <v>73</v>
      </c>
      <c r="B83" s="276" t="s">
        <v>72</v>
      </c>
      <c r="C83" s="277">
        <v>14780.5</v>
      </c>
      <c r="D83" s="278">
        <v>14884.516666666668</v>
      </c>
      <c r="E83" s="278">
        <v>14421.033333333336</v>
      </c>
      <c r="F83" s="278">
        <v>14061.566666666668</v>
      </c>
      <c r="G83" s="278">
        <v>13598.083333333336</v>
      </c>
      <c r="H83" s="278">
        <v>15243.983333333337</v>
      </c>
      <c r="I83" s="278">
        <v>15707.466666666671</v>
      </c>
      <c r="J83" s="278">
        <v>16066.933333333338</v>
      </c>
      <c r="K83" s="276">
        <v>15348</v>
      </c>
      <c r="L83" s="276">
        <v>14525.05</v>
      </c>
      <c r="M83" s="276">
        <v>1.91862</v>
      </c>
    </row>
    <row r="84" spans="1:13" s="16" customFormat="1">
      <c r="A84" s="267">
        <v>74</v>
      </c>
      <c r="B84" s="276" t="s">
        <v>74</v>
      </c>
      <c r="C84" s="277">
        <v>411.9</v>
      </c>
      <c r="D84" s="278">
        <v>413.84999999999997</v>
      </c>
      <c r="E84" s="278">
        <v>402.69999999999993</v>
      </c>
      <c r="F84" s="278">
        <v>393.49999999999994</v>
      </c>
      <c r="G84" s="278">
        <v>382.34999999999991</v>
      </c>
      <c r="H84" s="278">
        <v>423.04999999999995</v>
      </c>
      <c r="I84" s="278">
        <v>434.19999999999993</v>
      </c>
      <c r="J84" s="278">
        <v>443.4</v>
      </c>
      <c r="K84" s="276">
        <v>425</v>
      </c>
      <c r="L84" s="276">
        <v>404.65</v>
      </c>
      <c r="M84" s="276">
        <v>211.81147000000001</v>
      </c>
    </row>
    <row r="85" spans="1:13" s="16" customFormat="1">
      <c r="A85" s="267">
        <v>75</v>
      </c>
      <c r="B85" s="276" t="s">
        <v>328</v>
      </c>
      <c r="C85" s="277">
        <v>268.25</v>
      </c>
      <c r="D85" s="278">
        <v>270.5333333333333</v>
      </c>
      <c r="E85" s="278">
        <v>259.91666666666663</v>
      </c>
      <c r="F85" s="278">
        <v>251.58333333333331</v>
      </c>
      <c r="G85" s="278">
        <v>240.96666666666664</v>
      </c>
      <c r="H85" s="278">
        <v>278.86666666666662</v>
      </c>
      <c r="I85" s="278">
        <v>289.48333333333329</v>
      </c>
      <c r="J85" s="278">
        <v>297.81666666666661</v>
      </c>
      <c r="K85" s="276">
        <v>281.14999999999998</v>
      </c>
      <c r="L85" s="276">
        <v>262.2</v>
      </c>
      <c r="M85" s="276">
        <v>2.6620200000000001</v>
      </c>
    </row>
    <row r="86" spans="1:13" s="16" customFormat="1">
      <c r="A86" s="267">
        <v>76</v>
      </c>
      <c r="B86" s="276" t="s">
        <v>75</v>
      </c>
      <c r="C86" s="277">
        <v>3621.15</v>
      </c>
      <c r="D86" s="278">
        <v>3623.0499999999997</v>
      </c>
      <c r="E86" s="278">
        <v>3598.0999999999995</v>
      </c>
      <c r="F86" s="278">
        <v>3575.0499999999997</v>
      </c>
      <c r="G86" s="278">
        <v>3550.0999999999995</v>
      </c>
      <c r="H86" s="278">
        <v>3646.0999999999995</v>
      </c>
      <c r="I86" s="278">
        <v>3671.0499999999993</v>
      </c>
      <c r="J86" s="278">
        <v>3694.0999999999995</v>
      </c>
      <c r="K86" s="276">
        <v>3648</v>
      </c>
      <c r="L86" s="276">
        <v>3600</v>
      </c>
      <c r="M86" s="276">
        <v>7.9827300000000001</v>
      </c>
    </row>
    <row r="87" spans="1:13" s="16" customFormat="1">
      <c r="A87" s="267">
        <v>77</v>
      </c>
      <c r="B87" s="276" t="s">
        <v>314</v>
      </c>
      <c r="C87" s="277">
        <v>629.1</v>
      </c>
      <c r="D87" s="278">
        <v>631.0333333333333</v>
      </c>
      <c r="E87" s="278">
        <v>622.06666666666661</v>
      </c>
      <c r="F87" s="278">
        <v>615.0333333333333</v>
      </c>
      <c r="G87" s="278">
        <v>606.06666666666661</v>
      </c>
      <c r="H87" s="278">
        <v>638.06666666666661</v>
      </c>
      <c r="I87" s="278">
        <v>647.0333333333333</v>
      </c>
      <c r="J87" s="278">
        <v>654.06666666666661</v>
      </c>
      <c r="K87" s="276">
        <v>640</v>
      </c>
      <c r="L87" s="276">
        <v>624</v>
      </c>
      <c r="M87" s="276">
        <v>2.7597499999999999</v>
      </c>
    </row>
    <row r="88" spans="1:13" s="16" customFormat="1">
      <c r="A88" s="267">
        <v>78</v>
      </c>
      <c r="B88" s="276" t="s">
        <v>323</v>
      </c>
      <c r="C88" s="277">
        <v>266.25</v>
      </c>
      <c r="D88" s="278">
        <v>267.34999999999997</v>
      </c>
      <c r="E88" s="278">
        <v>260.89999999999992</v>
      </c>
      <c r="F88" s="278">
        <v>255.54999999999995</v>
      </c>
      <c r="G88" s="278">
        <v>249.09999999999991</v>
      </c>
      <c r="H88" s="278">
        <v>272.69999999999993</v>
      </c>
      <c r="I88" s="278">
        <v>279.14999999999998</v>
      </c>
      <c r="J88" s="278">
        <v>284.49999999999994</v>
      </c>
      <c r="K88" s="276">
        <v>273.8</v>
      </c>
      <c r="L88" s="276">
        <v>262</v>
      </c>
      <c r="M88" s="276">
        <v>10.686970000000001</v>
      </c>
    </row>
    <row r="89" spans="1:13" s="16" customFormat="1">
      <c r="A89" s="267">
        <v>79</v>
      </c>
      <c r="B89" s="276" t="s">
        <v>76</v>
      </c>
      <c r="C89" s="277">
        <v>487.05</v>
      </c>
      <c r="D89" s="278">
        <v>487.73333333333329</v>
      </c>
      <c r="E89" s="278">
        <v>480.96666666666658</v>
      </c>
      <c r="F89" s="278">
        <v>474.88333333333327</v>
      </c>
      <c r="G89" s="278">
        <v>468.11666666666656</v>
      </c>
      <c r="H89" s="278">
        <v>493.81666666666661</v>
      </c>
      <c r="I89" s="278">
        <v>500.58333333333337</v>
      </c>
      <c r="J89" s="278">
        <v>506.66666666666663</v>
      </c>
      <c r="K89" s="276">
        <v>494.5</v>
      </c>
      <c r="L89" s="276">
        <v>481.65</v>
      </c>
      <c r="M89" s="276">
        <v>27.27835</v>
      </c>
    </row>
    <row r="90" spans="1:13" s="16" customFormat="1">
      <c r="A90" s="267">
        <v>80</v>
      </c>
      <c r="B90" s="276" t="s">
        <v>77</v>
      </c>
      <c r="C90" s="277">
        <v>144.80000000000001</v>
      </c>
      <c r="D90" s="278">
        <v>142.23333333333335</v>
      </c>
      <c r="E90" s="278">
        <v>138.56666666666669</v>
      </c>
      <c r="F90" s="278">
        <v>132.33333333333334</v>
      </c>
      <c r="G90" s="278">
        <v>128.66666666666669</v>
      </c>
      <c r="H90" s="278">
        <v>148.4666666666667</v>
      </c>
      <c r="I90" s="278">
        <v>152.13333333333333</v>
      </c>
      <c r="J90" s="278">
        <v>158.3666666666667</v>
      </c>
      <c r="K90" s="276">
        <v>145.9</v>
      </c>
      <c r="L90" s="276">
        <v>136</v>
      </c>
      <c r="M90" s="276">
        <v>648.92457999999999</v>
      </c>
    </row>
    <row r="91" spans="1:13" s="16" customFormat="1">
      <c r="A91" s="267">
        <v>81</v>
      </c>
      <c r="B91" s="276" t="s">
        <v>332</v>
      </c>
      <c r="C91" s="277">
        <v>496</v>
      </c>
      <c r="D91" s="278">
        <v>493.4666666666667</v>
      </c>
      <c r="E91" s="278">
        <v>483.53333333333342</v>
      </c>
      <c r="F91" s="278">
        <v>471.06666666666672</v>
      </c>
      <c r="G91" s="278">
        <v>461.13333333333344</v>
      </c>
      <c r="H91" s="278">
        <v>505.93333333333339</v>
      </c>
      <c r="I91" s="278">
        <v>515.86666666666667</v>
      </c>
      <c r="J91" s="278">
        <v>528.33333333333337</v>
      </c>
      <c r="K91" s="276">
        <v>503.4</v>
      </c>
      <c r="L91" s="276">
        <v>481</v>
      </c>
      <c r="M91" s="276">
        <v>6.03139</v>
      </c>
    </row>
    <row r="92" spans="1:13" s="16" customFormat="1">
      <c r="A92" s="267">
        <v>82</v>
      </c>
      <c r="B92" s="276" t="s">
        <v>333</v>
      </c>
      <c r="C92" s="277">
        <v>481.15</v>
      </c>
      <c r="D92" s="278">
        <v>483.25</v>
      </c>
      <c r="E92" s="278">
        <v>477.9</v>
      </c>
      <c r="F92" s="278">
        <v>474.65</v>
      </c>
      <c r="G92" s="278">
        <v>469.29999999999995</v>
      </c>
      <c r="H92" s="278">
        <v>486.5</v>
      </c>
      <c r="I92" s="278">
        <v>491.85</v>
      </c>
      <c r="J92" s="278">
        <v>495.1</v>
      </c>
      <c r="K92" s="276">
        <v>488.6</v>
      </c>
      <c r="L92" s="276">
        <v>480</v>
      </c>
      <c r="M92" s="276">
        <v>1.00376</v>
      </c>
    </row>
    <row r="93" spans="1:13" s="16" customFormat="1">
      <c r="A93" s="267">
        <v>83</v>
      </c>
      <c r="B93" s="276" t="s">
        <v>335</v>
      </c>
      <c r="C93" s="277">
        <v>420.2</v>
      </c>
      <c r="D93" s="278">
        <v>419</v>
      </c>
      <c r="E93" s="278">
        <v>407</v>
      </c>
      <c r="F93" s="278">
        <v>393.8</v>
      </c>
      <c r="G93" s="278">
        <v>381.8</v>
      </c>
      <c r="H93" s="278">
        <v>432.2</v>
      </c>
      <c r="I93" s="278">
        <v>444.2</v>
      </c>
      <c r="J93" s="278">
        <v>457.4</v>
      </c>
      <c r="K93" s="276">
        <v>431</v>
      </c>
      <c r="L93" s="276">
        <v>405.8</v>
      </c>
      <c r="M93" s="276">
        <v>13.57497</v>
      </c>
    </row>
    <row r="94" spans="1:13" s="16" customFormat="1">
      <c r="A94" s="267">
        <v>84</v>
      </c>
      <c r="B94" s="276" t="s">
        <v>329</v>
      </c>
      <c r="C94" s="277">
        <v>513.85</v>
      </c>
      <c r="D94" s="278">
        <v>516.85</v>
      </c>
      <c r="E94" s="278">
        <v>506.20000000000005</v>
      </c>
      <c r="F94" s="278">
        <v>498.55</v>
      </c>
      <c r="G94" s="278">
        <v>487.90000000000003</v>
      </c>
      <c r="H94" s="278">
        <v>524.5</v>
      </c>
      <c r="I94" s="278">
        <v>535.14999999999986</v>
      </c>
      <c r="J94" s="278">
        <v>542.80000000000007</v>
      </c>
      <c r="K94" s="276">
        <v>527.5</v>
      </c>
      <c r="L94" s="276">
        <v>509.2</v>
      </c>
      <c r="M94" s="276">
        <v>2.7782499999999999</v>
      </c>
    </row>
    <row r="95" spans="1:13" s="16" customFormat="1">
      <c r="A95" s="267">
        <v>85</v>
      </c>
      <c r="B95" s="276" t="s">
        <v>78</v>
      </c>
      <c r="C95" s="277">
        <v>129.25</v>
      </c>
      <c r="D95" s="278">
        <v>129.29999999999998</v>
      </c>
      <c r="E95" s="278">
        <v>127.94999999999996</v>
      </c>
      <c r="F95" s="278">
        <v>126.64999999999998</v>
      </c>
      <c r="G95" s="278">
        <v>125.29999999999995</v>
      </c>
      <c r="H95" s="278">
        <v>130.59999999999997</v>
      </c>
      <c r="I95" s="278">
        <v>131.94999999999999</v>
      </c>
      <c r="J95" s="278">
        <v>133.24999999999997</v>
      </c>
      <c r="K95" s="276">
        <v>130.65</v>
      </c>
      <c r="L95" s="276">
        <v>128</v>
      </c>
      <c r="M95" s="276">
        <v>18.303519999999999</v>
      </c>
    </row>
    <row r="96" spans="1:13" s="16" customFormat="1">
      <c r="A96" s="267">
        <v>86</v>
      </c>
      <c r="B96" s="276" t="s">
        <v>330</v>
      </c>
      <c r="C96" s="277">
        <v>258.60000000000002</v>
      </c>
      <c r="D96" s="278">
        <v>259.33333333333331</v>
      </c>
      <c r="E96" s="278">
        <v>256.26666666666665</v>
      </c>
      <c r="F96" s="278">
        <v>253.93333333333334</v>
      </c>
      <c r="G96" s="278">
        <v>250.86666666666667</v>
      </c>
      <c r="H96" s="278">
        <v>261.66666666666663</v>
      </c>
      <c r="I96" s="278">
        <v>264.73333333333335</v>
      </c>
      <c r="J96" s="278">
        <v>267.06666666666661</v>
      </c>
      <c r="K96" s="276">
        <v>262.39999999999998</v>
      </c>
      <c r="L96" s="276">
        <v>257</v>
      </c>
      <c r="M96" s="276">
        <v>1.94875</v>
      </c>
    </row>
    <row r="97" spans="1:13" s="16" customFormat="1">
      <c r="A97" s="267">
        <v>87</v>
      </c>
      <c r="B97" s="276" t="s">
        <v>338</v>
      </c>
      <c r="C97" s="277">
        <v>529.54999999999995</v>
      </c>
      <c r="D97" s="278">
        <v>532.65</v>
      </c>
      <c r="E97" s="278">
        <v>521.29999999999995</v>
      </c>
      <c r="F97" s="278">
        <v>513.04999999999995</v>
      </c>
      <c r="G97" s="278">
        <v>501.69999999999993</v>
      </c>
      <c r="H97" s="278">
        <v>540.9</v>
      </c>
      <c r="I97" s="278">
        <v>552.25000000000011</v>
      </c>
      <c r="J97" s="278">
        <v>560.5</v>
      </c>
      <c r="K97" s="276">
        <v>544</v>
      </c>
      <c r="L97" s="276">
        <v>524.4</v>
      </c>
      <c r="M97" s="276">
        <v>9.1448</v>
      </c>
    </row>
    <row r="98" spans="1:13" s="16" customFormat="1">
      <c r="A98" s="267">
        <v>88</v>
      </c>
      <c r="B98" s="276" t="s">
        <v>336</v>
      </c>
      <c r="C98" s="277">
        <v>1183.55</v>
      </c>
      <c r="D98" s="278">
        <v>1203.8666666666668</v>
      </c>
      <c r="E98" s="278">
        <v>1157.7333333333336</v>
      </c>
      <c r="F98" s="278">
        <v>1131.9166666666667</v>
      </c>
      <c r="G98" s="278">
        <v>1085.7833333333335</v>
      </c>
      <c r="H98" s="278">
        <v>1229.6833333333336</v>
      </c>
      <c r="I98" s="278">
        <v>1275.8166666666668</v>
      </c>
      <c r="J98" s="278">
        <v>1301.6333333333337</v>
      </c>
      <c r="K98" s="276">
        <v>1250</v>
      </c>
      <c r="L98" s="276">
        <v>1178.05</v>
      </c>
      <c r="M98" s="276">
        <v>6.8112399999999997</v>
      </c>
    </row>
    <row r="99" spans="1:13" s="16" customFormat="1">
      <c r="A99" s="267">
        <v>89</v>
      </c>
      <c r="B99" s="276" t="s">
        <v>337</v>
      </c>
      <c r="C99" s="277">
        <v>14.45</v>
      </c>
      <c r="D99" s="278">
        <v>14.466666666666667</v>
      </c>
      <c r="E99" s="278">
        <v>14.183333333333334</v>
      </c>
      <c r="F99" s="278">
        <v>13.916666666666666</v>
      </c>
      <c r="G99" s="278">
        <v>13.633333333333333</v>
      </c>
      <c r="H99" s="278">
        <v>14.733333333333334</v>
      </c>
      <c r="I99" s="278">
        <v>15.016666666666669</v>
      </c>
      <c r="J99" s="278">
        <v>15.283333333333335</v>
      </c>
      <c r="K99" s="276">
        <v>14.75</v>
      </c>
      <c r="L99" s="276">
        <v>14.2</v>
      </c>
      <c r="M99" s="276">
        <v>85.529560000000004</v>
      </c>
    </row>
    <row r="100" spans="1:13" s="16" customFormat="1">
      <c r="A100" s="267">
        <v>90</v>
      </c>
      <c r="B100" s="276" t="s">
        <v>339</v>
      </c>
      <c r="C100" s="277">
        <v>246.9</v>
      </c>
      <c r="D100" s="278">
        <v>246.98333333333335</v>
      </c>
      <c r="E100" s="278">
        <v>241.91666666666669</v>
      </c>
      <c r="F100" s="278">
        <v>236.93333333333334</v>
      </c>
      <c r="G100" s="278">
        <v>231.86666666666667</v>
      </c>
      <c r="H100" s="278">
        <v>251.9666666666667</v>
      </c>
      <c r="I100" s="278">
        <v>257.03333333333336</v>
      </c>
      <c r="J100" s="278">
        <v>262.01666666666671</v>
      </c>
      <c r="K100" s="276">
        <v>252.05</v>
      </c>
      <c r="L100" s="276">
        <v>242</v>
      </c>
      <c r="M100" s="276">
        <v>1.73759</v>
      </c>
    </row>
    <row r="101" spans="1:13">
      <c r="A101" s="267">
        <v>91</v>
      </c>
      <c r="B101" s="276" t="s">
        <v>80</v>
      </c>
      <c r="C101" s="277">
        <v>424.6</v>
      </c>
      <c r="D101" s="278">
        <v>425.66666666666669</v>
      </c>
      <c r="E101" s="278">
        <v>417.93333333333339</v>
      </c>
      <c r="F101" s="278">
        <v>411.26666666666671</v>
      </c>
      <c r="G101" s="278">
        <v>403.53333333333342</v>
      </c>
      <c r="H101" s="278">
        <v>432.33333333333337</v>
      </c>
      <c r="I101" s="278">
        <v>440.06666666666661</v>
      </c>
      <c r="J101" s="278">
        <v>446.73333333333335</v>
      </c>
      <c r="K101" s="276">
        <v>433.4</v>
      </c>
      <c r="L101" s="276">
        <v>419</v>
      </c>
      <c r="M101" s="276">
        <v>6.5453099999999997</v>
      </c>
    </row>
    <row r="102" spans="1:13">
      <c r="A102" s="267">
        <v>92</v>
      </c>
      <c r="B102" s="276" t="s">
        <v>340</v>
      </c>
      <c r="C102" s="277">
        <v>3623.15</v>
      </c>
      <c r="D102" s="278">
        <v>3630.3000000000006</v>
      </c>
      <c r="E102" s="278">
        <v>3531.0500000000011</v>
      </c>
      <c r="F102" s="278">
        <v>3438.9500000000003</v>
      </c>
      <c r="G102" s="278">
        <v>3339.7000000000007</v>
      </c>
      <c r="H102" s="278">
        <v>3722.4000000000015</v>
      </c>
      <c r="I102" s="278">
        <v>3821.6500000000005</v>
      </c>
      <c r="J102" s="278">
        <v>3913.7500000000018</v>
      </c>
      <c r="K102" s="276">
        <v>3729.55</v>
      </c>
      <c r="L102" s="276">
        <v>3538.2</v>
      </c>
      <c r="M102" s="276">
        <v>0.21276999999999999</v>
      </c>
    </row>
    <row r="103" spans="1:13">
      <c r="A103" s="267">
        <v>93</v>
      </c>
      <c r="B103" s="276" t="s">
        <v>81</v>
      </c>
      <c r="C103" s="277">
        <v>683.9</v>
      </c>
      <c r="D103" s="278">
        <v>676.65</v>
      </c>
      <c r="E103" s="278">
        <v>658.59999999999991</v>
      </c>
      <c r="F103" s="278">
        <v>633.29999999999995</v>
      </c>
      <c r="G103" s="278">
        <v>615.24999999999989</v>
      </c>
      <c r="H103" s="278">
        <v>701.94999999999993</v>
      </c>
      <c r="I103" s="278">
        <v>719.99999999999989</v>
      </c>
      <c r="J103" s="278">
        <v>745.3</v>
      </c>
      <c r="K103" s="276">
        <v>694.7</v>
      </c>
      <c r="L103" s="276">
        <v>651.35</v>
      </c>
      <c r="M103" s="276">
        <v>53.717660000000002</v>
      </c>
    </row>
    <row r="104" spans="1:13">
      <c r="A104" s="267">
        <v>94</v>
      </c>
      <c r="B104" s="276" t="s">
        <v>334</v>
      </c>
      <c r="C104" s="277">
        <v>341.3</v>
      </c>
      <c r="D104" s="278">
        <v>343.3</v>
      </c>
      <c r="E104" s="278">
        <v>338</v>
      </c>
      <c r="F104" s="278">
        <v>334.7</v>
      </c>
      <c r="G104" s="278">
        <v>329.4</v>
      </c>
      <c r="H104" s="278">
        <v>346.6</v>
      </c>
      <c r="I104" s="278">
        <v>351.90000000000009</v>
      </c>
      <c r="J104" s="278">
        <v>355.20000000000005</v>
      </c>
      <c r="K104" s="276">
        <v>348.6</v>
      </c>
      <c r="L104" s="276">
        <v>340</v>
      </c>
      <c r="M104" s="276">
        <v>0.76648000000000005</v>
      </c>
    </row>
    <row r="105" spans="1:13">
      <c r="A105" s="267">
        <v>95</v>
      </c>
      <c r="B105" s="276" t="s">
        <v>342</v>
      </c>
      <c r="C105" s="277">
        <v>232.2</v>
      </c>
      <c r="D105" s="278">
        <v>233.13333333333333</v>
      </c>
      <c r="E105" s="278">
        <v>229.26666666666665</v>
      </c>
      <c r="F105" s="278">
        <v>226.33333333333331</v>
      </c>
      <c r="G105" s="278">
        <v>222.46666666666664</v>
      </c>
      <c r="H105" s="278">
        <v>236.06666666666666</v>
      </c>
      <c r="I105" s="278">
        <v>239.93333333333334</v>
      </c>
      <c r="J105" s="278">
        <v>242.86666666666667</v>
      </c>
      <c r="K105" s="276">
        <v>237</v>
      </c>
      <c r="L105" s="276">
        <v>230.2</v>
      </c>
      <c r="M105" s="276">
        <v>6.2997100000000001</v>
      </c>
    </row>
    <row r="106" spans="1:13">
      <c r="A106" s="267">
        <v>96</v>
      </c>
      <c r="B106" s="276" t="s">
        <v>343</v>
      </c>
      <c r="C106" s="277">
        <v>129.35</v>
      </c>
      <c r="D106" s="278">
        <v>129</v>
      </c>
      <c r="E106" s="278">
        <v>125.35</v>
      </c>
      <c r="F106" s="278">
        <v>121.35</v>
      </c>
      <c r="G106" s="278">
        <v>117.69999999999999</v>
      </c>
      <c r="H106" s="278">
        <v>133</v>
      </c>
      <c r="I106" s="278">
        <v>136.64999999999998</v>
      </c>
      <c r="J106" s="278">
        <v>140.65</v>
      </c>
      <c r="K106" s="276">
        <v>132.65</v>
      </c>
      <c r="L106" s="276">
        <v>125</v>
      </c>
      <c r="M106" s="276">
        <v>23.81955</v>
      </c>
    </row>
    <row r="107" spans="1:13">
      <c r="A107" s="267">
        <v>97</v>
      </c>
      <c r="B107" s="276" t="s">
        <v>82</v>
      </c>
      <c r="C107" s="277">
        <v>427.9</v>
      </c>
      <c r="D107" s="278">
        <v>432.11666666666662</v>
      </c>
      <c r="E107" s="278">
        <v>415.48333333333323</v>
      </c>
      <c r="F107" s="278">
        <v>403.06666666666661</v>
      </c>
      <c r="G107" s="278">
        <v>386.43333333333322</v>
      </c>
      <c r="H107" s="278">
        <v>444.53333333333325</v>
      </c>
      <c r="I107" s="278">
        <v>461.16666666666657</v>
      </c>
      <c r="J107" s="278">
        <v>473.58333333333326</v>
      </c>
      <c r="K107" s="276">
        <v>448.75</v>
      </c>
      <c r="L107" s="276">
        <v>419.7</v>
      </c>
      <c r="M107" s="276">
        <v>52.555129999999998</v>
      </c>
    </row>
    <row r="108" spans="1:13">
      <c r="A108" s="267">
        <v>98</v>
      </c>
      <c r="B108" s="284" t="s">
        <v>344</v>
      </c>
      <c r="C108" s="277">
        <v>567.20000000000005</v>
      </c>
      <c r="D108" s="278">
        <v>571.66666666666663</v>
      </c>
      <c r="E108" s="278">
        <v>555.5333333333333</v>
      </c>
      <c r="F108" s="278">
        <v>543.86666666666667</v>
      </c>
      <c r="G108" s="278">
        <v>527.73333333333335</v>
      </c>
      <c r="H108" s="278">
        <v>583.33333333333326</v>
      </c>
      <c r="I108" s="278">
        <v>599.4666666666667</v>
      </c>
      <c r="J108" s="278">
        <v>611.13333333333321</v>
      </c>
      <c r="K108" s="276">
        <v>587.79999999999995</v>
      </c>
      <c r="L108" s="276">
        <v>560</v>
      </c>
      <c r="M108" s="276">
        <v>1.9295199999999999</v>
      </c>
    </row>
    <row r="109" spans="1:13">
      <c r="A109" s="267">
        <v>99</v>
      </c>
      <c r="B109" s="276" t="s">
        <v>83</v>
      </c>
      <c r="C109" s="277">
        <v>841.7</v>
      </c>
      <c r="D109" s="278">
        <v>842.06666666666661</v>
      </c>
      <c r="E109" s="278">
        <v>832.13333333333321</v>
      </c>
      <c r="F109" s="278">
        <v>822.56666666666661</v>
      </c>
      <c r="G109" s="278">
        <v>812.63333333333321</v>
      </c>
      <c r="H109" s="278">
        <v>851.63333333333321</v>
      </c>
      <c r="I109" s="278">
        <v>861.56666666666661</v>
      </c>
      <c r="J109" s="278">
        <v>871.13333333333321</v>
      </c>
      <c r="K109" s="276">
        <v>852</v>
      </c>
      <c r="L109" s="276">
        <v>832.5</v>
      </c>
      <c r="M109" s="276">
        <v>35.965290000000003</v>
      </c>
    </row>
    <row r="110" spans="1:13">
      <c r="A110" s="267">
        <v>100</v>
      </c>
      <c r="B110" s="276" t="s">
        <v>84</v>
      </c>
      <c r="C110" s="277">
        <v>145.80000000000001</v>
      </c>
      <c r="D110" s="278">
        <v>146.03333333333333</v>
      </c>
      <c r="E110" s="278">
        <v>143.26666666666665</v>
      </c>
      <c r="F110" s="278">
        <v>140.73333333333332</v>
      </c>
      <c r="G110" s="278">
        <v>137.96666666666664</v>
      </c>
      <c r="H110" s="278">
        <v>148.56666666666666</v>
      </c>
      <c r="I110" s="278">
        <v>151.33333333333337</v>
      </c>
      <c r="J110" s="278">
        <v>153.86666666666667</v>
      </c>
      <c r="K110" s="276">
        <v>148.80000000000001</v>
      </c>
      <c r="L110" s="276">
        <v>143.5</v>
      </c>
      <c r="M110" s="276">
        <v>211.54236</v>
      </c>
    </row>
    <row r="111" spans="1:13">
      <c r="A111" s="267">
        <v>101</v>
      </c>
      <c r="B111" s="276" t="s">
        <v>345</v>
      </c>
      <c r="C111" s="277">
        <v>379.5</v>
      </c>
      <c r="D111" s="278">
        <v>381.5</v>
      </c>
      <c r="E111" s="278">
        <v>376.2</v>
      </c>
      <c r="F111" s="278">
        <v>372.9</v>
      </c>
      <c r="G111" s="278">
        <v>367.59999999999997</v>
      </c>
      <c r="H111" s="278">
        <v>384.8</v>
      </c>
      <c r="I111" s="278">
        <v>390.09999999999997</v>
      </c>
      <c r="J111" s="278">
        <v>393.40000000000003</v>
      </c>
      <c r="K111" s="276">
        <v>386.8</v>
      </c>
      <c r="L111" s="276">
        <v>378.2</v>
      </c>
      <c r="M111" s="276">
        <v>4.0012699999999999</v>
      </c>
    </row>
    <row r="112" spans="1:13">
      <c r="A112" s="267">
        <v>102</v>
      </c>
      <c r="B112" s="276" t="s">
        <v>3633</v>
      </c>
      <c r="C112" s="277">
        <v>2730.2</v>
      </c>
      <c r="D112" s="278">
        <v>2731.4166666666665</v>
      </c>
      <c r="E112" s="278">
        <v>2665.333333333333</v>
      </c>
      <c r="F112" s="278">
        <v>2600.4666666666667</v>
      </c>
      <c r="G112" s="278">
        <v>2534.3833333333332</v>
      </c>
      <c r="H112" s="278">
        <v>2796.2833333333328</v>
      </c>
      <c r="I112" s="278">
        <v>2862.3666666666659</v>
      </c>
      <c r="J112" s="278">
        <v>2927.2333333333327</v>
      </c>
      <c r="K112" s="276">
        <v>2797.5</v>
      </c>
      <c r="L112" s="276">
        <v>2666.55</v>
      </c>
      <c r="M112" s="276">
        <v>3.4436300000000002</v>
      </c>
    </row>
    <row r="113" spans="1:13">
      <c r="A113" s="267">
        <v>103</v>
      </c>
      <c r="B113" s="276" t="s">
        <v>85</v>
      </c>
      <c r="C113" s="277">
        <v>1603.4</v>
      </c>
      <c r="D113" s="278">
        <v>1606.6833333333334</v>
      </c>
      <c r="E113" s="278">
        <v>1584.1166666666668</v>
      </c>
      <c r="F113" s="278">
        <v>1564.8333333333335</v>
      </c>
      <c r="G113" s="278">
        <v>1542.2666666666669</v>
      </c>
      <c r="H113" s="278">
        <v>1625.9666666666667</v>
      </c>
      <c r="I113" s="278">
        <v>1648.5333333333333</v>
      </c>
      <c r="J113" s="278">
        <v>1667.8166666666666</v>
      </c>
      <c r="K113" s="276">
        <v>1629.25</v>
      </c>
      <c r="L113" s="276">
        <v>1587.4</v>
      </c>
      <c r="M113" s="276">
        <v>4.7635800000000001</v>
      </c>
    </row>
    <row r="114" spans="1:13">
      <c r="A114" s="267">
        <v>104</v>
      </c>
      <c r="B114" s="276" t="s">
        <v>86</v>
      </c>
      <c r="C114" s="277">
        <v>439.5</v>
      </c>
      <c r="D114" s="278">
        <v>441.01666666666665</v>
      </c>
      <c r="E114" s="278">
        <v>431.48333333333329</v>
      </c>
      <c r="F114" s="278">
        <v>423.46666666666664</v>
      </c>
      <c r="G114" s="278">
        <v>413.93333333333328</v>
      </c>
      <c r="H114" s="278">
        <v>449.0333333333333</v>
      </c>
      <c r="I114" s="278">
        <v>458.56666666666661</v>
      </c>
      <c r="J114" s="278">
        <v>466.58333333333331</v>
      </c>
      <c r="K114" s="276">
        <v>450.55</v>
      </c>
      <c r="L114" s="276">
        <v>433</v>
      </c>
      <c r="M114" s="276">
        <v>27.459869999999999</v>
      </c>
    </row>
    <row r="115" spans="1:13">
      <c r="A115" s="267">
        <v>105</v>
      </c>
      <c r="B115" s="276" t="s">
        <v>236</v>
      </c>
      <c r="C115" s="277">
        <v>814.45</v>
      </c>
      <c r="D115" s="278">
        <v>814.01666666666677</v>
      </c>
      <c r="E115" s="278">
        <v>810.53333333333353</v>
      </c>
      <c r="F115" s="278">
        <v>806.61666666666679</v>
      </c>
      <c r="G115" s="278">
        <v>803.13333333333355</v>
      </c>
      <c r="H115" s="278">
        <v>817.93333333333351</v>
      </c>
      <c r="I115" s="278">
        <v>821.41666666666686</v>
      </c>
      <c r="J115" s="278">
        <v>825.33333333333348</v>
      </c>
      <c r="K115" s="276">
        <v>817.5</v>
      </c>
      <c r="L115" s="276">
        <v>810.1</v>
      </c>
      <c r="M115" s="276">
        <v>6.5499400000000003</v>
      </c>
    </row>
    <row r="116" spans="1:13">
      <c r="A116" s="267">
        <v>106</v>
      </c>
      <c r="B116" s="276" t="s">
        <v>346</v>
      </c>
      <c r="C116" s="277">
        <v>773</v>
      </c>
      <c r="D116" s="278">
        <v>778.11666666666679</v>
      </c>
      <c r="E116" s="278">
        <v>761.3333333333336</v>
      </c>
      <c r="F116" s="278">
        <v>749.66666666666686</v>
      </c>
      <c r="G116" s="278">
        <v>732.88333333333367</v>
      </c>
      <c r="H116" s="278">
        <v>789.78333333333353</v>
      </c>
      <c r="I116" s="278">
        <v>806.56666666666683</v>
      </c>
      <c r="J116" s="278">
        <v>818.23333333333346</v>
      </c>
      <c r="K116" s="276">
        <v>794.9</v>
      </c>
      <c r="L116" s="276">
        <v>766.45</v>
      </c>
      <c r="M116" s="276">
        <v>1.00386</v>
      </c>
    </row>
    <row r="117" spans="1:13">
      <c r="A117" s="267">
        <v>107</v>
      </c>
      <c r="B117" s="276" t="s">
        <v>331</v>
      </c>
      <c r="C117" s="277">
        <v>1927.85</v>
      </c>
      <c r="D117" s="278">
        <v>1931.4333333333334</v>
      </c>
      <c r="E117" s="278">
        <v>1914.4666666666667</v>
      </c>
      <c r="F117" s="278">
        <v>1901.0833333333333</v>
      </c>
      <c r="G117" s="278">
        <v>1884.1166666666666</v>
      </c>
      <c r="H117" s="278">
        <v>1944.8166666666668</v>
      </c>
      <c r="I117" s="278">
        <v>1961.7833333333335</v>
      </c>
      <c r="J117" s="278">
        <v>1975.166666666667</v>
      </c>
      <c r="K117" s="276">
        <v>1948.4</v>
      </c>
      <c r="L117" s="276">
        <v>1918.05</v>
      </c>
      <c r="M117" s="276">
        <v>0.25602999999999998</v>
      </c>
    </row>
    <row r="118" spans="1:13">
      <c r="A118" s="267">
        <v>108</v>
      </c>
      <c r="B118" s="276" t="s">
        <v>237</v>
      </c>
      <c r="C118" s="277">
        <v>400.7</v>
      </c>
      <c r="D118" s="278">
        <v>400.13333333333327</v>
      </c>
      <c r="E118" s="278">
        <v>394.86666666666656</v>
      </c>
      <c r="F118" s="278">
        <v>389.0333333333333</v>
      </c>
      <c r="G118" s="278">
        <v>383.76666666666659</v>
      </c>
      <c r="H118" s="278">
        <v>405.96666666666653</v>
      </c>
      <c r="I118" s="278">
        <v>411.23333333333329</v>
      </c>
      <c r="J118" s="278">
        <v>417.06666666666649</v>
      </c>
      <c r="K118" s="276">
        <v>405.4</v>
      </c>
      <c r="L118" s="276">
        <v>394.3</v>
      </c>
      <c r="M118" s="276">
        <v>11.891299999999999</v>
      </c>
    </row>
    <row r="119" spans="1:13">
      <c r="A119" s="267">
        <v>109</v>
      </c>
      <c r="B119" s="276" t="s">
        <v>2995</v>
      </c>
      <c r="C119" s="277">
        <v>228.4</v>
      </c>
      <c r="D119" s="278">
        <v>229.5</v>
      </c>
      <c r="E119" s="278">
        <v>226</v>
      </c>
      <c r="F119" s="278">
        <v>223.6</v>
      </c>
      <c r="G119" s="278">
        <v>220.1</v>
      </c>
      <c r="H119" s="278">
        <v>231.9</v>
      </c>
      <c r="I119" s="278">
        <v>235.4</v>
      </c>
      <c r="J119" s="278">
        <v>237.8</v>
      </c>
      <c r="K119" s="276">
        <v>233</v>
      </c>
      <c r="L119" s="276">
        <v>227.1</v>
      </c>
      <c r="M119" s="276">
        <v>1.6426700000000001</v>
      </c>
    </row>
    <row r="120" spans="1:13">
      <c r="A120" s="267">
        <v>110</v>
      </c>
      <c r="B120" s="276" t="s">
        <v>235</v>
      </c>
      <c r="C120" s="277">
        <v>178</v>
      </c>
      <c r="D120" s="278">
        <v>178.13333333333333</v>
      </c>
      <c r="E120" s="278">
        <v>174.96666666666664</v>
      </c>
      <c r="F120" s="278">
        <v>171.93333333333331</v>
      </c>
      <c r="G120" s="278">
        <v>168.76666666666662</v>
      </c>
      <c r="H120" s="278">
        <v>181.16666666666666</v>
      </c>
      <c r="I120" s="278">
        <v>184.33333333333334</v>
      </c>
      <c r="J120" s="278">
        <v>187.36666666666667</v>
      </c>
      <c r="K120" s="276">
        <v>181.3</v>
      </c>
      <c r="L120" s="276">
        <v>175.1</v>
      </c>
      <c r="M120" s="276">
        <v>28.73142</v>
      </c>
    </row>
    <row r="121" spans="1:13">
      <c r="A121" s="267">
        <v>111</v>
      </c>
      <c r="B121" s="276" t="s">
        <v>87</v>
      </c>
      <c r="C121" s="277">
        <v>611.04999999999995</v>
      </c>
      <c r="D121" s="278">
        <v>615.05000000000007</v>
      </c>
      <c r="E121" s="278">
        <v>601.00000000000011</v>
      </c>
      <c r="F121" s="278">
        <v>590.95000000000005</v>
      </c>
      <c r="G121" s="278">
        <v>576.90000000000009</v>
      </c>
      <c r="H121" s="278">
        <v>625.10000000000014</v>
      </c>
      <c r="I121" s="278">
        <v>639.15000000000009</v>
      </c>
      <c r="J121" s="278">
        <v>649.20000000000016</v>
      </c>
      <c r="K121" s="276">
        <v>629.1</v>
      </c>
      <c r="L121" s="276">
        <v>605</v>
      </c>
      <c r="M121" s="276">
        <v>15.19267</v>
      </c>
    </row>
    <row r="122" spans="1:13">
      <c r="A122" s="267">
        <v>112</v>
      </c>
      <c r="B122" s="276" t="s">
        <v>347</v>
      </c>
      <c r="C122" s="277">
        <v>518.4</v>
      </c>
      <c r="D122" s="278">
        <v>520.4666666666667</v>
      </c>
      <c r="E122" s="278">
        <v>507.93333333333339</v>
      </c>
      <c r="F122" s="278">
        <v>497.4666666666667</v>
      </c>
      <c r="G122" s="278">
        <v>484.93333333333339</v>
      </c>
      <c r="H122" s="278">
        <v>530.93333333333339</v>
      </c>
      <c r="I122" s="278">
        <v>543.4666666666667</v>
      </c>
      <c r="J122" s="278">
        <v>553.93333333333339</v>
      </c>
      <c r="K122" s="276">
        <v>533</v>
      </c>
      <c r="L122" s="276">
        <v>510</v>
      </c>
      <c r="M122" s="276">
        <v>2.1313399999999998</v>
      </c>
    </row>
    <row r="123" spans="1:13">
      <c r="A123" s="267">
        <v>113</v>
      </c>
      <c r="B123" s="276" t="s">
        <v>88</v>
      </c>
      <c r="C123" s="277">
        <v>536.1</v>
      </c>
      <c r="D123" s="278">
        <v>538.38333333333333</v>
      </c>
      <c r="E123" s="278">
        <v>531.31666666666661</v>
      </c>
      <c r="F123" s="278">
        <v>526.5333333333333</v>
      </c>
      <c r="G123" s="278">
        <v>519.46666666666658</v>
      </c>
      <c r="H123" s="278">
        <v>543.16666666666663</v>
      </c>
      <c r="I123" s="278">
        <v>550.23333333333346</v>
      </c>
      <c r="J123" s="278">
        <v>555.01666666666665</v>
      </c>
      <c r="K123" s="276">
        <v>545.45000000000005</v>
      </c>
      <c r="L123" s="276">
        <v>533.6</v>
      </c>
      <c r="M123" s="276">
        <v>29.335470000000001</v>
      </c>
    </row>
    <row r="124" spans="1:13">
      <c r="A124" s="267">
        <v>114</v>
      </c>
      <c r="B124" s="276" t="s">
        <v>238</v>
      </c>
      <c r="C124" s="277">
        <v>1170.8499999999999</v>
      </c>
      <c r="D124" s="278">
        <v>1174.1166666666666</v>
      </c>
      <c r="E124" s="278">
        <v>1149.7333333333331</v>
      </c>
      <c r="F124" s="278">
        <v>1128.6166666666666</v>
      </c>
      <c r="G124" s="278">
        <v>1104.2333333333331</v>
      </c>
      <c r="H124" s="278">
        <v>1195.2333333333331</v>
      </c>
      <c r="I124" s="278">
        <v>1219.6166666666668</v>
      </c>
      <c r="J124" s="278">
        <v>1240.7333333333331</v>
      </c>
      <c r="K124" s="276">
        <v>1198.5</v>
      </c>
      <c r="L124" s="276">
        <v>1153</v>
      </c>
      <c r="M124" s="276">
        <v>1.71488</v>
      </c>
    </row>
    <row r="125" spans="1:13">
      <c r="A125" s="267">
        <v>115</v>
      </c>
      <c r="B125" s="276" t="s">
        <v>348</v>
      </c>
      <c r="C125" s="277">
        <v>83.8</v>
      </c>
      <c r="D125" s="278">
        <v>84.350000000000009</v>
      </c>
      <c r="E125" s="278">
        <v>82.500000000000014</v>
      </c>
      <c r="F125" s="278">
        <v>81.2</v>
      </c>
      <c r="G125" s="278">
        <v>79.350000000000009</v>
      </c>
      <c r="H125" s="278">
        <v>85.65000000000002</v>
      </c>
      <c r="I125" s="278">
        <v>87.500000000000014</v>
      </c>
      <c r="J125" s="278">
        <v>88.800000000000026</v>
      </c>
      <c r="K125" s="276">
        <v>86.2</v>
      </c>
      <c r="L125" s="276">
        <v>83.05</v>
      </c>
      <c r="M125" s="276">
        <v>2.7481</v>
      </c>
    </row>
    <row r="126" spans="1:13">
      <c r="A126" s="267">
        <v>116</v>
      </c>
      <c r="B126" s="276" t="s">
        <v>355</v>
      </c>
      <c r="C126" s="277">
        <v>424.8</v>
      </c>
      <c r="D126" s="278">
        <v>424.91666666666669</v>
      </c>
      <c r="E126" s="278">
        <v>416.88333333333338</v>
      </c>
      <c r="F126" s="278">
        <v>408.9666666666667</v>
      </c>
      <c r="G126" s="278">
        <v>400.93333333333339</v>
      </c>
      <c r="H126" s="278">
        <v>432.83333333333337</v>
      </c>
      <c r="I126" s="278">
        <v>440.86666666666667</v>
      </c>
      <c r="J126" s="278">
        <v>448.78333333333336</v>
      </c>
      <c r="K126" s="276">
        <v>432.95</v>
      </c>
      <c r="L126" s="276">
        <v>417</v>
      </c>
      <c r="M126" s="276">
        <v>4.1162200000000002</v>
      </c>
    </row>
    <row r="127" spans="1:13">
      <c r="A127" s="267">
        <v>117</v>
      </c>
      <c r="B127" s="276" t="s">
        <v>356</v>
      </c>
      <c r="C127" s="277">
        <v>150.5</v>
      </c>
      <c r="D127" s="278">
        <v>148.65</v>
      </c>
      <c r="E127" s="278">
        <v>144.35000000000002</v>
      </c>
      <c r="F127" s="278">
        <v>138.20000000000002</v>
      </c>
      <c r="G127" s="278">
        <v>133.90000000000003</v>
      </c>
      <c r="H127" s="278">
        <v>154.80000000000001</v>
      </c>
      <c r="I127" s="278">
        <v>159.10000000000002</v>
      </c>
      <c r="J127" s="278">
        <v>165.25</v>
      </c>
      <c r="K127" s="276">
        <v>152.94999999999999</v>
      </c>
      <c r="L127" s="276">
        <v>142.5</v>
      </c>
      <c r="M127" s="276">
        <v>40.501739999999998</v>
      </c>
    </row>
    <row r="128" spans="1:13">
      <c r="A128" s="267">
        <v>118</v>
      </c>
      <c r="B128" s="276" t="s">
        <v>349</v>
      </c>
      <c r="C128" s="277">
        <v>120.8</v>
      </c>
      <c r="D128" s="278">
        <v>120.81666666666666</v>
      </c>
      <c r="E128" s="278">
        <v>118.28333333333333</v>
      </c>
      <c r="F128" s="278">
        <v>115.76666666666667</v>
      </c>
      <c r="G128" s="278">
        <v>113.23333333333333</v>
      </c>
      <c r="H128" s="278">
        <v>123.33333333333333</v>
      </c>
      <c r="I128" s="278">
        <v>125.86666666666666</v>
      </c>
      <c r="J128" s="278">
        <v>128.38333333333333</v>
      </c>
      <c r="K128" s="276">
        <v>123.35</v>
      </c>
      <c r="L128" s="276">
        <v>118.3</v>
      </c>
      <c r="M128" s="276">
        <v>12.400359999999999</v>
      </c>
    </row>
    <row r="129" spans="1:13">
      <c r="A129" s="267">
        <v>119</v>
      </c>
      <c r="B129" s="276" t="s">
        <v>350</v>
      </c>
      <c r="C129" s="277">
        <v>395.6</v>
      </c>
      <c r="D129" s="278">
        <v>397.16666666666669</v>
      </c>
      <c r="E129" s="278">
        <v>392.43333333333339</v>
      </c>
      <c r="F129" s="278">
        <v>389.26666666666671</v>
      </c>
      <c r="G129" s="278">
        <v>384.53333333333342</v>
      </c>
      <c r="H129" s="278">
        <v>400.33333333333337</v>
      </c>
      <c r="I129" s="278">
        <v>405.06666666666661</v>
      </c>
      <c r="J129" s="278">
        <v>408.23333333333335</v>
      </c>
      <c r="K129" s="276">
        <v>401.9</v>
      </c>
      <c r="L129" s="276">
        <v>394</v>
      </c>
      <c r="M129" s="276">
        <v>1.0861799999999999</v>
      </c>
    </row>
    <row r="130" spans="1:13">
      <c r="A130" s="267">
        <v>120</v>
      </c>
      <c r="B130" s="276" t="s">
        <v>351</v>
      </c>
      <c r="C130" s="277">
        <v>1027.5</v>
      </c>
      <c r="D130" s="278">
        <v>1028.7666666666667</v>
      </c>
      <c r="E130" s="278">
        <v>1013.7333333333333</v>
      </c>
      <c r="F130" s="278">
        <v>999.9666666666667</v>
      </c>
      <c r="G130" s="278">
        <v>984.93333333333339</v>
      </c>
      <c r="H130" s="278">
        <v>1042.5333333333333</v>
      </c>
      <c r="I130" s="278">
        <v>1057.5666666666666</v>
      </c>
      <c r="J130" s="278">
        <v>1071.3333333333333</v>
      </c>
      <c r="K130" s="276">
        <v>1043.8</v>
      </c>
      <c r="L130" s="276">
        <v>1015</v>
      </c>
      <c r="M130" s="276">
        <v>7.3791099999999998</v>
      </c>
    </row>
    <row r="131" spans="1:13">
      <c r="A131" s="267">
        <v>121</v>
      </c>
      <c r="B131" s="276" t="s">
        <v>352</v>
      </c>
      <c r="C131" s="277">
        <v>156.55000000000001</v>
      </c>
      <c r="D131" s="278">
        <v>156.54999999999998</v>
      </c>
      <c r="E131" s="278">
        <v>153.09999999999997</v>
      </c>
      <c r="F131" s="278">
        <v>149.64999999999998</v>
      </c>
      <c r="G131" s="278">
        <v>146.19999999999996</v>
      </c>
      <c r="H131" s="278">
        <v>159.99999999999997</v>
      </c>
      <c r="I131" s="278">
        <v>163.44999999999996</v>
      </c>
      <c r="J131" s="278">
        <v>166.89999999999998</v>
      </c>
      <c r="K131" s="276">
        <v>160</v>
      </c>
      <c r="L131" s="276">
        <v>153.1</v>
      </c>
      <c r="M131" s="276">
        <v>40.676470000000002</v>
      </c>
    </row>
    <row r="132" spans="1:13">
      <c r="A132" s="267">
        <v>122</v>
      </c>
      <c r="B132" s="276" t="s">
        <v>1220</v>
      </c>
      <c r="C132" s="277">
        <v>779.45</v>
      </c>
      <c r="D132" s="278">
        <v>782.65</v>
      </c>
      <c r="E132" s="278">
        <v>766.8</v>
      </c>
      <c r="F132" s="278">
        <v>754.15</v>
      </c>
      <c r="G132" s="278">
        <v>738.3</v>
      </c>
      <c r="H132" s="278">
        <v>795.3</v>
      </c>
      <c r="I132" s="278">
        <v>811.15000000000009</v>
      </c>
      <c r="J132" s="278">
        <v>823.8</v>
      </c>
      <c r="K132" s="276">
        <v>798.5</v>
      </c>
      <c r="L132" s="276">
        <v>770</v>
      </c>
      <c r="M132" s="276">
        <v>0.68089999999999995</v>
      </c>
    </row>
    <row r="133" spans="1:13">
      <c r="A133" s="267">
        <v>123</v>
      </c>
      <c r="B133" s="276" t="s">
        <v>90</v>
      </c>
      <c r="C133" s="277">
        <v>12.9</v>
      </c>
      <c r="D133" s="278">
        <v>12.9</v>
      </c>
      <c r="E133" s="278">
        <v>12.600000000000001</v>
      </c>
      <c r="F133" s="278">
        <v>12.3</v>
      </c>
      <c r="G133" s="278">
        <v>12.000000000000002</v>
      </c>
      <c r="H133" s="278">
        <v>13.200000000000001</v>
      </c>
      <c r="I133" s="278">
        <v>13.500000000000002</v>
      </c>
      <c r="J133" s="278">
        <v>13.8</v>
      </c>
      <c r="K133" s="276">
        <v>13.2</v>
      </c>
      <c r="L133" s="276">
        <v>12.6</v>
      </c>
      <c r="M133" s="276">
        <v>119.51188999999999</v>
      </c>
    </row>
    <row r="134" spans="1:13">
      <c r="A134" s="267">
        <v>124</v>
      </c>
      <c r="B134" s="276" t="s">
        <v>91</v>
      </c>
      <c r="C134" s="277">
        <v>3719.4</v>
      </c>
      <c r="D134" s="278">
        <v>3729.1166666666668</v>
      </c>
      <c r="E134" s="278">
        <v>3666.0333333333338</v>
      </c>
      <c r="F134" s="278">
        <v>3612.666666666667</v>
      </c>
      <c r="G134" s="278">
        <v>3549.5833333333339</v>
      </c>
      <c r="H134" s="278">
        <v>3782.4833333333336</v>
      </c>
      <c r="I134" s="278">
        <v>3845.5666666666666</v>
      </c>
      <c r="J134" s="278">
        <v>3898.9333333333334</v>
      </c>
      <c r="K134" s="276">
        <v>3792.2</v>
      </c>
      <c r="L134" s="276">
        <v>3675.75</v>
      </c>
      <c r="M134" s="276">
        <v>11.424720000000001</v>
      </c>
    </row>
    <row r="135" spans="1:13">
      <c r="A135" s="267">
        <v>125</v>
      </c>
      <c r="B135" s="276" t="s">
        <v>357</v>
      </c>
      <c r="C135" s="277">
        <v>14540.15</v>
      </c>
      <c r="D135" s="278">
        <v>14746.4</v>
      </c>
      <c r="E135" s="278">
        <v>14213.099999999999</v>
      </c>
      <c r="F135" s="278">
        <v>13886.05</v>
      </c>
      <c r="G135" s="278">
        <v>13352.749999999998</v>
      </c>
      <c r="H135" s="278">
        <v>15073.449999999999</v>
      </c>
      <c r="I135" s="278">
        <v>15606.749999999998</v>
      </c>
      <c r="J135" s="278">
        <v>15933.8</v>
      </c>
      <c r="K135" s="276">
        <v>15279.7</v>
      </c>
      <c r="L135" s="276">
        <v>14419.35</v>
      </c>
      <c r="M135" s="276">
        <v>0.92881999999999998</v>
      </c>
    </row>
    <row r="136" spans="1:13">
      <c r="A136" s="267">
        <v>126</v>
      </c>
      <c r="B136" s="276" t="s">
        <v>93</v>
      </c>
      <c r="C136" s="277">
        <v>280.45</v>
      </c>
      <c r="D136" s="278">
        <v>280.48333333333335</v>
      </c>
      <c r="E136" s="278">
        <v>268.2166666666667</v>
      </c>
      <c r="F136" s="278">
        <v>255.98333333333335</v>
      </c>
      <c r="G136" s="278">
        <v>243.7166666666667</v>
      </c>
      <c r="H136" s="278">
        <v>292.7166666666667</v>
      </c>
      <c r="I136" s="278">
        <v>304.98333333333335</v>
      </c>
      <c r="J136" s="278">
        <v>317.2166666666667</v>
      </c>
      <c r="K136" s="276">
        <v>292.75</v>
      </c>
      <c r="L136" s="276">
        <v>268.25</v>
      </c>
      <c r="M136" s="276">
        <v>531.94246999999996</v>
      </c>
    </row>
    <row r="137" spans="1:13">
      <c r="A137" s="267">
        <v>127</v>
      </c>
      <c r="B137" s="276" t="s">
        <v>231</v>
      </c>
      <c r="C137" s="277">
        <v>2926.1</v>
      </c>
      <c r="D137" s="278">
        <v>2937.75</v>
      </c>
      <c r="E137" s="278">
        <v>2866.85</v>
      </c>
      <c r="F137" s="278">
        <v>2807.6</v>
      </c>
      <c r="G137" s="278">
        <v>2736.7</v>
      </c>
      <c r="H137" s="278">
        <v>2997</v>
      </c>
      <c r="I137" s="278">
        <v>3067.8999999999996</v>
      </c>
      <c r="J137" s="278">
        <v>3127.15</v>
      </c>
      <c r="K137" s="276">
        <v>3008.65</v>
      </c>
      <c r="L137" s="276">
        <v>2878.5</v>
      </c>
      <c r="M137" s="276">
        <v>4.2105699999999997</v>
      </c>
    </row>
    <row r="138" spans="1:13">
      <c r="A138" s="267">
        <v>128</v>
      </c>
      <c r="B138" s="276" t="s">
        <v>94</v>
      </c>
      <c r="C138" s="277">
        <v>5290</v>
      </c>
      <c r="D138" s="278">
        <v>5301</v>
      </c>
      <c r="E138" s="278">
        <v>5227</v>
      </c>
      <c r="F138" s="278">
        <v>5164</v>
      </c>
      <c r="G138" s="278">
        <v>5090</v>
      </c>
      <c r="H138" s="278">
        <v>5364</v>
      </c>
      <c r="I138" s="278">
        <v>5438</v>
      </c>
      <c r="J138" s="278">
        <v>5501</v>
      </c>
      <c r="K138" s="276">
        <v>5375</v>
      </c>
      <c r="L138" s="276">
        <v>5238</v>
      </c>
      <c r="M138" s="276">
        <v>6.5921200000000004</v>
      </c>
    </row>
    <row r="139" spans="1:13">
      <c r="A139" s="267">
        <v>129</v>
      </c>
      <c r="B139" s="276" t="s">
        <v>1263</v>
      </c>
      <c r="C139" s="277">
        <v>971.1</v>
      </c>
      <c r="D139" s="278">
        <v>960.85</v>
      </c>
      <c r="E139" s="278">
        <v>941.75</v>
      </c>
      <c r="F139" s="278">
        <v>912.4</v>
      </c>
      <c r="G139" s="278">
        <v>893.3</v>
      </c>
      <c r="H139" s="278">
        <v>990.2</v>
      </c>
      <c r="I139" s="278">
        <v>1009.3000000000002</v>
      </c>
      <c r="J139" s="278">
        <v>1038.6500000000001</v>
      </c>
      <c r="K139" s="276">
        <v>979.95</v>
      </c>
      <c r="L139" s="276">
        <v>931.5</v>
      </c>
      <c r="M139" s="276">
        <v>1.69234</v>
      </c>
    </row>
    <row r="140" spans="1:13">
      <c r="A140" s="267">
        <v>130</v>
      </c>
      <c r="B140" s="276" t="s">
        <v>239</v>
      </c>
      <c r="C140" s="277">
        <v>69.900000000000006</v>
      </c>
      <c r="D140" s="278">
        <v>69.899999999999991</v>
      </c>
      <c r="E140" s="278">
        <v>69.299999999999983</v>
      </c>
      <c r="F140" s="278">
        <v>68.699999999999989</v>
      </c>
      <c r="G140" s="278">
        <v>68.09999999999998</v>
      </c>
      <c r="H140" s="278">
        <v>70.499999999999986</v>
      </c>
      <c r="I140" s="278">
        <v>71.09999999999998</v>
      </c>
      <c r="J140" s="278">
        <v>71.699999999999989</v>
      </c>
      <c r="K140" s="276">
        <v>70.5</v>
      </c>
      <c r="L140" s="276">
        <v>69.3</v>
      </c>
      <c r="M140" s="276">
        <v>10.08075</v>
      </c>
    </row>
    <row r="141" spans="1:13">
      <c r="A141" s="267">
        <v>131</v>
      </c>
      <c r="B141" s="276" t="s">
        <v>95</v>
      </c>
      <c r="C141" s="277">
        <v>2868.65</v>
      </c>
      <c r="D141" s="278">
        <v>2871.9</v>
      </c>
      <c r="E141" s="278">
        <v>2833.4</v>
      </c>
      <c r="F141" s="278">
        <v>2798.15</v>
      </c>
      <c r="G141" s="278">
        <v>2759.65</v>
      </c>
      <c r="H141" s="278">
        <v>2907.15</v>
      </c>
      <c r="I141" s="278">
        <v>2945.65</v>
      </c>
      <c r="J141" s="278">
        <v>2980.9</v>
      </c>
      <c r="K141" s="276">
        <v>2910.4</v>
      </c>
      <c r="L141" s="276">
        <v>2836.65</v>
      </c>
      <c r="M141" s="276">
        <v>18.78124</v>
      </c>
    </row>
    <row r="142" spans="1:13">
      <c r="A142" s="267">
        <v>132</v>
      </c>
      <c r="B142" s="276" t="s">
        <v>359</v>
      </c>
      <c r="C142" s="277">
        <v>347.45</v>
      </c>
      <c r="D142" s="278">
        <v>346.86666666666662</v>
      </c>
      <c r="E142" s="278">
        <v>340.58333333333326</v>
      </c>
      <c r="F142" s="278">
        <v>333.71666666666664</v>
      </c>
      <c r="G142" s="278">
        <v>327.43333333333328</v>
      </c>
      <c r="H142" s="278">
        <v>353.73333333333323</v>
      </c>
      <c r="I142" s="278">
        <v>360.01666666666665</v>
      </c>
      <c r="J142" s="278">
        <v>366.88333333333321</v>
      </c>
      <c r="K142" s="276">
        <v>353.15</v>
      </c>
      <c r="L142" s="276">
        <v>340</v>
      </c>
      <c r="M142" s="276">
        <v>3.1694</v>
      </c>
    </row>
    <row r="143" spans="1:13">
      <c r="A143" s="267">
        <v>133</v>
      </c>
      <c r="B143" s="276" t="s">
        <v>360</v>
      </c>
      <c r="C143" s="277">
        <v>96.7</v>
      </c>
      <c r="D143" s="278">
        <v>97.899999999999991</v>
      </c>
      <c r="E143" s="278">
        <v>94.799999999999983</v>
      </c>
      <c r="F143" s="278">
        <v>92.899999999999991</v>
      </c>
      <c r="G143" s="278">
        <v>89.799999999999983</v>
      </c>
      <c r="H143" s="278">
        <v>99.799999999999983</v>
      </c>
      <c r="I143" s="278">
        <v>102.89999999999998</v>
      </c>
      <c r="J143" s="278">
        <v>104.79999999999998</v>
      </c>
      <c r="K143" s="276">
        <v>101</v>
      </c>
      <c r="L143" s="276">
        <v>96</v>
      </c>
      <c r="M143" s="276">
        <v>10.4214</v>
      </c>
    </row>
    <row r="144" spans="1:13">
      <c r="A144" s="267">
        <v>134</v>
      </c>
      <c r="B144" s="276" t="s">
        <v>361</v>
      </c>
      <c r="C144" s="277">
        <v>174.8</v>
      </c>
      <c r="D144" s="278">
        <v>175.51666666666665</v>
      </c>
      <c r="E144" s="278">
        <v>171.2833333333333</v>
      </c>
      <c r="F144" s="278">
        <v>167.76666666666665</v>
      </c>
      <c r="G144" s="278">
        <v>163.5333333333333</v>
      </c>
      <c r="H144" s="278">
        <v>179.0333333333333</v>
      </c>
      <c r="I144" s="278">
        <v>183.26666666666665</v>
      </c>
      <c r="J144" s="278">
        <v>186.7833333333333</v>
      </c>
      <c r="K144" s="276">
        <v>179.75</v>
      </c>
      <c r="L144" s="276">
        <v>172</v>
      </c>
      <c r="M144" s="276">
        <v>1.528</v>
      </c>
    </row>
    <row r="145" spans="1:13">
      <c r="A145" s="267">
        <v>135</v>
      </c>
      <c r="B145" s="276" t="s">
        <v>240</v>
      </c>
      <c r="C145" s="277">
        <v>480.55</v>
      </c>
      <c r="D145" s="278">
        <v>480.14999999999992</v>
      </c>
      <c r="E145" s="278">
        <v>459.29999999999984</v>
      </c>
      <c r="F145" s="278">
        <v>438.0499999999999</v>
      </c>
      <c r="G145" s="278">
        <v>417.19999999999982</v>
      </c>
      <c r="H145" s="278">
        <v>501.39999999999986</v>
      </c>
      <c r="I145" s="278">
        <v>522.24999999999989</v>
      </c>
      <c r="J145" s="278">
        <v>543.49999999999989</v>
      </c>
      <c r="K145" s="276">
        <v>501</v>
      </c>
      <c r="L145" s="276">
        <v>458.9</v>
      </c>
      <c r="M145" s="276">
        <v>13.14559</v>
      </c>
    </row>
    <row r="146" spans="1:13">
      <c r="A146" s="267">
        <v>136</v>
      </c>
      <c r="B146" s="276" t="s">
        <v>241</v>
      </c>
      <c r="C146" s="277">
        <v>1357.9</v>
      </c>
      <c r="D146" s="278">
        <v>1373.1000000000001</v>
      </c>
      <c r="E146" s="278">
        <v>1336.2000000000003</v>
      </c>
      <c r="F146" s="278">
        <v>1314.5000000000002</v>
      </c>
      <c r="G146" s="278">
        <v>1277.6000000000004</v>
      </c>
      <c r="H146" s="278">
        <v>1394.8000000000002</v>
      </c>
      <c r="I146" s="278">
        <v>1431.7000000000003</v>
      </c>
      <c r="J146" s="278">
        <v>1453.4</v>
      </c>
      <c r="K146" s="276">
        <v>1410</v>
      </c>
      <c r="L146" s="276">
        <v>1351.4</v>
      </c>
      <c r="M146" s="276">
        <v>1.5942700000000001</v>
      </c>
    </row>
    <row r="147" spans="1:13">
      <c r="A147" s="267">
        <v>137</v>
      </c>
      <c r="B147" s="276" t="s">
        <v>242</v>
      </c>
      <c r="C147" s="277">
        <v>79.8</v>
      </c>
      <c r="D147" s="278">
        <v>80.149999999999991</v>
      </c>
      <c r="E147" s="278">
        <v>78.84999999999998</v>
      </c>
      <c r="F147" s="278">
        <v>77.899999999999991</v>
      </c>
      <c r="G147" s="278">
        <v>76.59999999999998</v>
      </c>
      <c r="H147" s="278">
        <v>81.09999999999998</v>
      </c>
      <c r="I147" s="278">
        <v>82.399999999999991</v>
      </c>
      <c r="J147" s="278">
        <v>83.34999999999998</v>
      </c>
      <c r="K147" s="276">
        <v>81.45</v>
      </c>
      <c r="L147" s="276">
        <v>79.2</v>
      </c>
      <c r="M147" s="276">
        <v>40.617420000000003</v>
      </c>
    </row>
    <row r="148" spans="1:13">
      <c r="A148" s="267">
        <v>138</v>
      </c>
      <c r="B148" s="276" t="s">
        <v>96</v>
      </c>
      <c r="C148" s="277">
        <v>75.099999999999994</v>
      </c>
      <c r="D148" s="278">
        <v>74.95</v>
      </c>
      <c r="E148" s="278">
        <v>74.25</v>
      </c>
      <c r="F148" s="278">
        <v>73.399999999999991</v>
      </c>
      <c r="G148" s="278">
        <v>72.699999999999989</v>
      </c>
      <c r="H148" s="278">
        <v>75.800000000000011</v>
      </c>
      <c r="I148" s="278">
        <v>76.500000000000028</v>
      </c>
      <c r="J148" s="278">
        <v>77.350000000000023</v>
      </c>
      <c r="K148" s="276">
        <v>75.650000000000006</v>
      </c>
      <c r="L148" s="276">
        <v>74.099999999999994</v>
      </c>
      <c r="M148" s="276">
        <v>18.305589999999999</v>
      </c>
    </row>
    <row r="149" spans="1:13">
      <c r="A149" s="267">
        <v>139</v>
      </c>
      <c r="B149" s="276" t="s">
        <v>362</v>
      </c>
      <c r="C149" s="277">
        <v>613.65</v>
      </c>
      <c r="D149" s="278">
        <v>614.21666666666658</v>
      </c>
      <c r="E149" s="278">
        <v>606.38333333333321</v>
      </c>
      <c r="F149" s="278">
        <v>599.11666666666667</v>
      </c>
      <c r="G149" s="278">
        <v>591.2833333333333</v>
      </c>
      <c r="H149" s="278">
        <v>621.48333333333312</v>
      </c>
      <c r="I149" s="278">
        <v>629.31666666666638</v>
      </c>
      <c r="J149" s="278">
        <v>636.58333333333303</v>
      </c>
      <c r="K149" s="276">
        <v>622.04999999999995</v>
      </c>
      <c r="L149" s="276">
        <v>606.95000000000005</v>
      </c>
      <c r="M149" s="276">
        <v>1.0244899999999999</v>
      </c>
    </row>
    <row r="150" spans="1:13">
      <c r="A150" s="267">
        <v>140</v>
      </c>
      <c r="B150" s="276" t="s">
        <v>1297</v>
      </c>
      <c r="C150" s="277">
        <v>1774.4</v>
      </c>
      <c r="D150" s="278">
        <v>1801.8</v>
      </c>
      <c r="E150" s="278">
        <v>1743.6</v>
      </c>
      <c r="F150" s="278">
        <v>1712.8</v>
      </c>
      <c r="G150" s="278">
        <v>1654.6</v>
      </c>
      <c r="H150" s="278">
        <v>1832.6</v>
      </c>
      <c r="I150" s="278">
        <v>1890.8000000000002</v>
      </c>
      <c r="J150" s="278">
        <v>1921.6</v>
      </c>
      <c r="K150" s="276">
        <v>1860</v>
      </c>
      <c r="L150" s="276">
        <v>1771</v>
      </c>
      <c r="M150" s="276">
        <v>9.7720000000000001E-2</v>
      </c>
    </row>
    <row r="151" spans="1:13">
      <c r="A151" s="267">
        <v>141</v>
      </c>
      <c r="B151" s="276" t="s">
        <v>97</v>
      </c>
      <c r="C151" s="277">
        <v>1364.4</v>
      </c>
      <c r="D151" s="278">
        <v>1368.3666666666668</v>
      </c>
      <c r="E151" s="278">
        <v>1347.0333333333335</v>
      </c>
      <c r="F151" s="278">
        <v>1329.6666666666667</v>
      </c>
      <c r="G151" s="278">
        <v>1308.3333333333335</v>
      </c>
      <c r="H151" s="278">
        <v>1385.7333333333336</v>
      </c>
      <c r="I151" s="278">
        <v>1407.0666666666666</v>
      </c>
      <c r="J151" s="278">
        <v>1424.4333333333336</v>
      </c>
      <c r="K151" s="276">
        <v>1389.7</v>
      </c>
      <c r="L151" s="276">
        <v>1351</v>
      </c>
      <c r="M151" s="276">
        <v>14.04013</v>
      </c>
    </row>
    <row r="152" spans="1:13">
      <c r="A152" s="267">
        <v>143</v>
      </c>
      <c r="B152" s="276" t="s">
        <v>98</v>
      </c>
      <c r="C152" s="277">
        <v>200.95</v>
      </c>
      <c r="D152" s="278">
        <v>202.48333333333335</v>
      </c>
      <c r="E152" s="278">
        <v>195.76666666666671</v>
      </c>
      <c r="F152" s="278">
        <v>190.58333333333337</v>
      </c>
      <c r="G152" s="278">
        <v>183.86666666666673</v>
      </c>
      <c r="H152" s="278">
        <v>207.66666666666669</v>
      </c>
      <c r="I152" s="278">
        <v>214.38333333333333</v>
      </c>
      <c r="J152" s="278">
        <v>219.56666666666666</v>
      </c>
      <c r="K152" s="276">
        <v>209.2</v>
      </c>
      <c r="L152" s="276">
        <v>197.3</v>
      </c>
      <c r="M152" s="276">
        <v>91.69117</v>
      </c>
    </row>
    <row r="153" spans="1:13">
      <c r="A153" s="267">
        <v>144</v>
      </c>
      <c r="B153" s="276" t="s">
        <v>243</v>
      </c>
      <c r="C153" s="277">
        <v>8.1</v>
      </c>
      <c r="D153" s="278">
        <v>8.15</v>
      </c>
      <c r="E153" s="278">
        <v>8</v>
      </c>
      <c r="F153" s="278">
        <v>7.9</v>
      </c>
      <c r="G153" s="278">
        <v>7.75</v>
      </c>
      <c r="H153" s="278">
        <v>8.25</v>
      </c>
      <c r="I153" s="278">
        <v>8.4000000000000021</v>
      </c>
      <c r="J153" s="278">
        <v>8.5</v>
      </c>
      <c r="K153" s="276">
        <v>8.3000000000000007</v>
      </c>
      <c r="L153" s="276">
        <v>8.0500000000000007</v>
      </c>
      <c r="M153" s="276">
        <v>40.874189999999999</v>
      </c>
    </row>
    <row r="154" spans="1:13">
      <c r="A154" s="267">
        <v>145</v>
      </c>
      <c r="B154" s="276" t="s">
        <v>364</v>
      </c>
      <c r="C154" s="277">
        <v>324.60000000000002</v>
      </c>
      <c r="D154" s="278">
        <v>326.03333333333336</v>
      </c>
      <c r="E154" s="278">
        <v>322.56666666666672</v>
      </c>
      <c r="F154" s="278">
        <v>320.53333333333336</v>
      </c>
      <c r="G154" s="278">
        <v>317.06666666666672</v>
      </c>
      <c r="H154" s="278">
        <v>328.06666666666672</v>
      </c>
      <c r="I154" s="278">
        <v>331.5333333333333</v>
      </c>
      <c r="J154" s="278">
        <v>333.56666666666672</v>
      </c>
      <c r="K154" s="276">
        <v>329.5</v>
      </c>
      <c r="L154" s="276">
        <v>324</v>
      </c>
      <c r="M154" s="276">
        <v>0.83765999999999996</v>
      </c>
    </row>
    <row r="155" spans="1:13">
      <c r="A155" s="267">
        <v>146</v>
      </c>
      <c r="B155" s="276" t="s">
        <v>99</v>
      </c>
      <c r="C155" s="277">
        <v>74.8</v>
      </c>
      <c r="D155" s="278">
        <v>75.716666666666669</v>
      </c>
      <c r="E155" s="278">
        <v>73.433333333333337</v>
      </c>
      <c r="F155" s="278">
        <v>72.066666666666663</v>
      </c>
      <c r="G155" s="278">
        <v>69.783333333333331</v>
      </c>
      <c r="H155" s="278">
        <v>77.083333333333343</v>
      </c>
      <c r="I155" s="278">
        <v>79.366666666666674</v>
      </c>
      <c r="J155" s="278">
        <v>80.733333333333348</v>
      </c>
      <c r="K155" s="276">
        <v>78</v>
      </c>
      <c r="L155" s="276">
        <v>74.349999999999994</v>
      </c>
      <c r="M155" s="276">
        <v>417.85199999999998</v>
      </c>
    </row>
    <row r="156" spans="1:13">
      <c r="A156" s="267">
        <v>147</v>
      </c>
      <c r="B156" s="276" t="s">
        <v>367</v>
      </c>
      <c r="C156" s="277">
        <v>390.65</v>
      </c>
      <c r="D156" s="278">
        <v>393.84999999999997</v>
      </c>
      <c r="E156" s="278">
        <v>383.79999999999995</v>
      </c>
      <c r="F156" s="278">
        <v>376.95</v>
      </c>
      <c r="G156" s="278">
        <v>366.9</v>
      </c>
      <c r="H156" s="278">
        <v>400.69999999999993</v>
      </c>
      <c r="I156" s="278">
        <v>410.75</v>
      </c>
      <c r="J156" s="278">
        <v>417.59999999999991</v>
      </c>
      <c r="K156" s="276">
        <v>403.9</v>
      </c>
      <c r="L156" s="276">
        <v>387</v>
      </c>
      <c r="M156" s="276">
        <v>2.3792200000000001</v>
      </c>
    </row>
    <row r="157" spans="1:13">
      <c r="A157" s="267">
        <v>148</v>
      </c>
      <c r="B157" s="276" t="s">
        <v>366</v>
      </c>
      <c r="C157" s="277">
        <v>2551.6</v>
      </c>
      <c r="D157" s="278">
        <v>2569.15</v>
      </c>
      <c r="E157" s="278">
        <v>2513.4500000000003</v>
      </c>
      <c r="F157" s="278">
        <v>2475.3000000000002</v>
      </c>
      <c r="G157" s="278">
        <v>2419.6000000000004</v>
      </c>
      <c r="H157" s="278">
        <v>2607.3000000000002</v>
      </c>
      <c r="I157" s="278">
        <v>2663</v>
      </c>
      <c r="J157" s="278">
        <v>2701.15</v>
      </c>
      <c r="K157" s="276">
        <v>2624.85</v>
      </c>
      <c r="L157" s="276">
        <v>2531</v>
      </c>
      <c r="M157" s="276">
        <v>0.16807</v>
      </c>
    </row>
    <row r="158" spans="1:13">
      <c r="A158" s="267">
        <v>149</v>
      </c>
      <c r="B158" s="276" t="s">
        <v>368</v>
      </c>
      <c r="C158" s="277">
        <v>647.15</v>
      </c>
      <c r="D158" s="278">
        <v>649.05000000000007</v>
      </c>
      <c r="E158" s="278">
        <v>640.10000000000014</v>
      </c>
      <c r="F158" s="278">
        <v>633.05000000000007</v>
      </c>
      <c r="G158" s="278">
        <v>624.10000000000014</v>
      </c>
      <c r="H158" s="278">
        <v>656.10000000000014</v>
      </c>
      <c r="I158" s="278">
        <v>665.05000000000018</v>
      </c>
      <c r="J158" s="278">
        <v>672.10000000000014</v>
      </c>
      <c r="K158" s="276">
        <v>658</v>
      </c>
      <c r="L158" s="276">
        <v>642</v>
      </c>
      <c r="M158" s="276">
        <v>0.41564000000000001</v>
      </c>
    </row>
    <row r="159" spans="1:13">
      <c r="A159" s="267">
        <v>150</v>
      </c>
      <c r="B159" s="276" t="s">
        <v>2940</v>
      </c>
      <c r="C159" s="277">
        <v>612.29999999999995</v>
      </c>
      <c r="D159" s="278">
        <v>617.76666666666665</v>
      </c>
      <c r="E159" s="278">
        <v>600.5333333333333</v>
      </c>
      <c r="F159" s="278">
        <v>588.76666666666665</v>
      </c>
      <c r="G159" s="278">
        <v>571.5333333333333</v>
      </c>
      <c r="H159" s="278">
        <v>629.5333333333333</v>
      </c>
      <c r="I159" s="278">
        <v>646.76666666666665</v>
      </c>
      <c r="J159" s="278">
        <v>658.5333333333333</v>
      </c>
      <c r="K159" s="276">
        <v>635</v>
      </c>
      <c r="L159" s="276">
        <v>606</v>
      </c>
      <c r="M159" s="276">
        <v>0.70391000000000004</v>
      </c>
    </row>
    <row r="160" spans="1:13">
      <c r="A160" s="267">
        <v>151</v>
      </c>
      <c r="B160" s="276" t="s">
        <v>370</v>
      </c>
      <c r="C160" s="277">
        <v>167.55</v>
      </c>
      <c r="D160" s="278">
        <v>168.71666666666667</v>
      </c>
      <c r="E160" s="278">
        <v>160.93333333333334</v>
      </c>
      <c r="F160" s="278">
        <v>154.31666666666666</v>
      </c>
      <c r="G160" s="278">
        <v>146.53333333333333</v>
      </c>
      <c r="H160" s="278">
        <v>175.33333333333334</v>
      </c>
      <c r="I160" s="278">
        <v>183.1166666666667</v>
      </c>
      <c r="J160" s="278">
        <v>189.73333333333335</v>
      </c>
      <c r="K160" s="276">
        <v>176.5</v>
      </c>
      <c r="L160" s="276">
        <v>162.1</v>
      </c>
      <c r="M160" s="276">
        <v>51.04842</v>
      </c>
    </row>
    <row r="161" spans="1:13">
      <c r="A161" s="267">
        <v>152</v>
      </c>
      <c r="B161" s="276" t="s">
        <v>244</v>
      </c>
      <c r="C161" s="277">
        <v>75.650000000000006</v>
      </c>
      <c r="D161" s="278">
        <v>76.033333333333331</v>
      </c>
      <c r="E161" s="278">
        <v>74.766666666666666</v>
      </c>
      <c r="F161" s="278">
        <v>73.88333333333334</v>
      </c>
      <c r="G161" s="278">
        <v>72.616666666666674</v>
      </c>
      <c r="H161" s="278">
        <v>76.916666666666657</v>
      </c>
      <c r="I161" s="278">
        <v>78.183333333333309</v>
      </c>
      <c r="J161" s="278">
        <v>79.066666666666649</v>
      </c>
      <c r="K161" s="276">
        <v>77.3</v>
      </c>
      <c r="L161" s="276">
        <v>75.150000000000006</v>
      </c>
      <c r="M161" s="276">
        <v>12.524900000000001</v>
      </c>
    </row>
    <row r="162" spans="1:13">
      <c r="A162" s="267">
        <v>153</v>
      </c>
      <c r="B162" s="276" t="s">
        <v>369</v>
      </c>
      <c r="C162" s="277">
        <v>97.5</v>
      </c>
      <c r="D162" s="278">
        <v>98.100000000000009</v>
      </c>
      <c r="E162" s="278">
        <v>96.40000000000002</v>
      </c>
      <c r="F162" s="278">
        <v>95.300000000000011</v>
      </c>
      <c r="G162" s="278">
        <v>93.600000000000023</v>
      </c>
      <c r="H162" s="278">
        <v>99.200000000000017</v>
      </c>
      <c r="I162" s="278">
        <v>100.9</v>
      </c>
      <c r="J162" s="278">
        <v>102.00000000000001</v>
      </c>
      <c r="K162" s="276">
        <v>99.8</v>
      </c>
      <c r="L162" s="276">
        <v>97</v>
      </c>
      <c r="M162" s="276">
        <v>23.475580000000001</v>
      </c>
    </row>
    <row r="163" spans="1:13">
      <c r="A163" s="267">
        <v>154</v>
      </c>
      <c r="B163" s="276" t="s">
        <v>100</v>
      </c>
      <c r="C163" s="277">
        <v>141.25</v>
      </c>
      <c r="D163" s="278">
        <v>141.46666666666667</v>
      </c>
      <c r="E163" s="278">
        <v>138.93333333333334</v>
      </c>
      <c r="F163" s="278">
        <v>136.61666666666667</v>
      </c>
      <c r="G163" s="278">
        <v>134.08333333333334</v>
      </c>
      <c r="H163" s="278">
        <v>143.78333333333333</v>
      </c>
      <c r="I163" s="278">
        <v>146.31666666666669</v>
      </c>
      <c r="J163" s="278">
        <v>148.63333333333333</v>
      </c>
      <c r="K163" s="276">
        <v>144</v>
      </c>
      <c r="L163" s="276">
        <v>139.15</v>
      </c>
      <c r="M163" s="276">
        <v>271.69851999999997</v>
      </c>
    </row>
    <row r="164" spans="1:13">
      <c r="A164" s="267">
        <v>155</v>
      </c>
      <c r="B164" s="276" t="s">
        <v>375</v>
      </c>
      <c r="C164" s="277">
        <v>2218.3000000000002</v>
      </c>
      <c r="D164" s="278">
        <v>2213.4333333333334</v>
      </c>
      <c r="E164" s="278">
        <v>2154.8666666666668</v>
      </c>
      <c r="F164" s="278">
        <v>2091.4333333333334</v>
      </c>
      <c r="G164" s="278">
        <v>2032.8666666666668</v>
      </c>
      <c r="H164" s="278">
        <v>2276.8666666666668</v>
      </c>
      <c r="I164" s="278">
        <v>2335.4333333333334</v>
      </c>
      <c r="J164" s="278">
        <v>2398.8666666666668</v>
      </c>
      <c r="K164" s="276">
        <v>2272</v>
      </c>
      <c r="L164" s="276">
        <v>2150</v>
      </c>
      <c r="M164" s="276">
        <v>0.37169000000000002</v>
      </c>
    </row>
    <row r="165" spans="1:13">
      <c r="A165" s="267">
        <v>156</v>
      </c>
      <c r="B165" s="276" t="s">
        <v>376</v>
      </c>
      <c r="C165" s="277">
        <v>2224.5</v>
      </c>
      <c r="D165" s="278">
        <v>2221.8666666666668</v>
      </c>
      <c r="E165" s="278">
        <v>2203.1333333333337</v>
      </c>
      <c r="F165" s="278">
        <v>2181.7666666666669</v>
      </c>
      <c r="G165" s="278">
        <v>2163.0333333333338</v>
      </c>
      <c r="H165" s="278">
        <v>2243.2333333333336</v>
      </c>
      <c r="I165" s="278">
        <v>2261.9666666666672</v>
      </c>
      <c r="J165" s="278">
        <v>2283.3333333333335</v>
      </c>
      <c r="K165" s="276">
        <v>2240.6</v>
      </c>
      <c r="L165" s="276">
        <v>2200.5</v>
      </c>
      <c r="M165" s="276">
        <v>0.11914</v>
      </c>
    </row>
    <row r="166" spans="1:13">
      <c r="A166" s="267">
        <v>157</v>
      </c>
      <c r="B166" s="276" t="s">
        <v>372</v>
      </c>
      <c r="C166" s="277">
        <v>287.55</v>
      </c>
      <c r="D166" s="278">
        <v>287.90000000000003</v>
      </c>
      <c r="E166" s="278">
        <v>284.85000000000008</v>
      </c>
      <c r="F166" s="278">
        <v>282.15000000000003</v>
      </c>
      <c r="G166" s="278">
        <v>279.10000000000008</v>
      </c>
      <c r="H166" s="278">
        <v>290.60000000000008</v>
      </c>
      <c r="I166" s="278">
        <v>293.65000000000003</v>
      </c>
      <c r="J166" s="278">
        <v>296.35000000000008</v>
      </c>
      <c r="K166" s="276">
        <v>290.95</v>
      </c>
      <c r="L166" s="276">
        <v>285.2</v>
      </c>
      <c r="M166" s="276">
        <v>0.68954000000000004</v>
      </c>
    </row>
    <row r="167" spans="1:13">
      <c r="A167" s="267">
        <v>158</v>
      </c>
      <c r="B167" s="276" t="s">
        <v>382</v>
      </c>
      <c r="C167" s="277">
        <v>279.64999999999998</v>
      </c>
      <c r="D167" s="278">
        <v>282.41666666666669</v>
      </c>
      <c r="E167" s="278">
        <v>275.23333333333335</v>
      </c>
      <c r="F167" s="278">
        <v>270.81666666666666</v>
      </c>
      <c r="G167" s="278">
        <v>263.63333333333333</v>
      </c>
      <c r="H167" s="278">
        <v>286.83333333333337</v>
      </c>
      <c r="I167" s="278">
        <v>294.01666666666665</v>
      </c>
      <c r="J167" s="278">
        <v>298.43333333333339</v>
      </c>
      <c r="K167" s="276">
        <v>289.60000000000002</v>
      </c>
      <c r="L167" s="276">
        <v>278</v>
      </c>
      <c r="M167" s="276">
        <v>4.5799599999999998</v>
      </c>
    </row>
    <row r="168" spans="1:13">
      <c r="A168" s="267">
        <v>159</v>
      </c>
      <c r="B168" s="276" t="s">
        <v>373</v>
      </c>
      <c r="C168" s="277">
        <v>126.5</v>
      </c>
      <c r="D168" s="278">
        <v>127.33333333333333</v>
      </c>
      <c r="E168" s="278">
        <v>124.66666666666666</v>
      </c>
      <c r="F168" s="278">
        <v>122.83333333333333</v>
      </c>
      <c r="G168" s="278">
        <v>120.16666666666666</v>
      </c>
      <c r="H168" s="278">
        <v>129.16666666666666</v>
      </c>
      <c r="I168" s="278">
        <v>131.83333333333331</v>
      </c>
      <c r="J168" s="278">
        <v>133.66666666666666</v>
      </c>
      <c r="K168" s="276">
        <v>130</v>
      </c>
      <c r="L168" s="276">
        <v>125.5</v>
      </c>
      <c r="M168" s="276">
        <v>0.98148999999999997</v>
      </c>
    </row>
    <row r="169" spans="1:13">
      <c r="A169" s="267">
        <v>160</v>
      </c>
      <c r="B169" s="276" t="s">
        <v>374</v>
      </c>
      <c r="C169" s="277">
        <v>213.6</v>
      </c>
      <c r="D169" s="278">
        <v>213.46666666666667</v>
      </c>
      <c r="E169" s="278">
        <v>209.63333333333333</v>
      </c>
      <c r="F169" s="278">
        <v>205.66666666666666</v>
      </c>
      <c r="G169" s="278">
        <v>201.83333333333331</v>
      </c>
      <c r="H169" s="278">
        <v>217.43333333333334</v>
      </c>
      <c r="I169" s="278">
        <v>221.26666666666665</v>
      </c>
      <c r="J169" s="278">
        <v>225.23333333333335</v>
      </c>
      <c r="K169" s="276">
        <v>217.3</v>
      </c>
      <c r="L169" s="276">
        <v>209.5</v>
      </c>
      <c r="M169" s="276">
        <v>2.4853999999999998</v>
      </c>
    </row>
    <row r="170" spans="1:13">
      <c r="A170" s="267">
        <v>161</v>
      </c>
      <c r="B170" s="276" t="s">
        <v>245</v>
      </c>
      <c r="C170" s="277">
        <v>144.65</v>
      </c>
      <c r="D170" s="278">
        <v>145.83333333333334</v>
      </c>
      <c r="E170" s="278">
        <v>141.7166666666667</v>
      </c>
      <c r="F170" s="278">
        <v>138.78333333333336</v>
      </c>
      <c r="G170" s="278">
        <v>134.66666666666671</v>
      </c>
      <c r="H170" s="278">
        <v>148.76666666666668</v>
      </c>
      <c r="I170" s="278">
        <v>152.8833333333333</v>
      </c>
      <c r="J170" s="278">
        <v>155.81666666666666</v>
      </c>
      <c r="K170" s="276">
        <v>149.94999999999999</v>
      </c>
      <c r="L170" s="276">
        <v>142.9</v>
      </c>
      <c r="M170" s="276">
        <v>6.56637</v>
      </c>
    </row>
    <row r="171" spans="1:13">
      <c r="A171" s="267">
        <v>162</v>
      </c>
      <c r="B171" s="276" t="s">
        <v>378</v>
      </c>
      <c r="C171" s="277">
        <v>5810.2</v>
      </c>
      <c r="D171" s="278">
        <v>5826.7333333333336</v>
      </c>
      <c r="E171" s="278">
        <v>5773.4666666666672</v>
      </c>
      <c r="F171" s="278">
        <v>5736.7333333333336</v>
      </c>
      <c r="G171" s="278">
        <v>5683.4666666666672</v>
      </c>
      <c r="H171" s="278">
        <v>5863.4666666666672</v>
      </c>
      <c r="I171" s="278">
        <v>5916.7333333333336</v>
      </c>
      <c r="J171" s="278">
        <v>5953.4666666666672</v>
      </c>
      <c r="K171" s="276">
        <v>5880</v>
      </c>
      <c r="L171" s="276">
        <v>5790</v>
      </c>
      <c r="M171" s="276">
        <v>0.1129</v>
      </c>
    </row>
    <row r="172" spans="1:13">
      <c r="A172" s="267">
        <v>163</v>
      </c>
      <c r="B172" s="276" t="s">
        <v>379</v>
      </c>
      <c r="C172" s="277">
        <v>1527.3</v>
      </c>
      <c r="D172" s="278">
        <v>1538.4166666666667</v>
      </c>
      <c r="E172" s="278">
        <v>1509.8833333333334</v>
      </c>
      <c r="F172" s="278">
        <v>1492.4666666666667</v>
      </c>
      <c r="G172" s="278">
        <v>1463.9333333333334</v>
      </c>
      <c r="H172" s="278">
        <v>1555.8333333333335</v>
      </c>
      <c r="I172" s="278">
        <v>1584.3666666666668</v>
      </c>
      <c r="J172" s="278">
        <v>1601.7833333333335</v>
      </c>
      <c r="K172" s="276">
        <v>1566.95</v>
      </c>
      <c r="L172" s="276">
        <v>1521</v>
      </c>
      <c r="M172" s="276">
        <v>0.50466999999999995</v>
      </c>
    </row>
    <row r="173" spans="1:13">
      <c r="A173" s="267">
        <v>164</v>
      </c>
      <c r="B173" s="276" t="s">
        <v>101</v>
      </c>
      <c r="C173" s="277">
        <v>514.75</v>
      </c>
      <c r="D173" s="278">
        <v>514.6</v>
      </c>
      <c r="E173" s="278">
        <v>505.30000000000007</v>
      </c>
      <c r="F173" s="278">
        <v>495.85</v>
      </c>
      <c r="G173" s="278">
        <v>486.55000000000007</v>
      </c>
      <c r="H173" s="278">
        <v>524.05000000000007</v>
      </c>
      <c r="I173" s="278">
        <v>533.35</v>
      </c>
      <c r="J173" s="278">
        <v>542.80000000000007</v>
      </c>
      <c r="K173" s="276">
        <v>523.9</v>
      </c>
      <c r="L173" s="276">
        <v>505.15</v>
      </c>
      <c r="M173" s="276">
        <v>19.650069999999999</v>
      </c>
    </row>
    <row r="174" spans="1:13">
      <c r="A174" s="267">
        <v>165</v>
      </c>
      <c r="B174" s="276" t="s">
        <v>387</v>
      </c>
      <c r="C174" s="277">
        <v>64.849999999999994</v>
      </c>
      <c r="D174" s="278">
        <v>64.8</v>
      </c>
      <c r="E174" s="278">
        <v>62.649999999999991</v>
      </c>
      <c r="F174" s="278">
        <v>60.449999999999996</v>
      </c>
      <c r="G174" s="278">
        <v>58.29999999999999</v>
      </c>
      <c r="H174" s="278">
        <v>67</v>
      </c>
      <c r="I174" s="278">
        <v>69.150000000000006</v>
      </c>
      <c r="J174" s="278">
        <v>71.349999999999994</v>
      </c>
      <c r="K174" s="276">
        <v>66.95</v>
      </c>
      <c r="L174" s="276">
        <v>62.6</v>
      </c>
      <c r="M174" s="276">
        <v>75.502409999999998</v>
      </c>
    </row>
    <row r="175" spans="1:13">
      <c r="A175" s="267">
        <v>166</v>
      </c>
      <c r="B175" s="276" t="s">
        <v>1396</v>
      </c>
      <c r="C175" s="277">
        <v>3819.05</v>
      </c>
      <c r="D175" s="278">
        <v>3814.65</v>
      </c>
      <c r="E175" s="278">
        <v>3755.4</v>
      </c>
      <c r="F175" s="278">
        <v>3691.75</v>
      </c>
      <c r="G175" s="278">
        <v>3632.5</v>
      </c>
      <c r="H175" s="278">
        <v>3878.3</v>
      </c>
      <c r="I175" s="278">
        <v>3937.55</v>
      </c>
      <c r="J175" s="278">
        <v>4001.2000000000003</v>
      </c>
      <c r="K175" s="276">
        <v>3873.9</v>
      </c>
      <c r="L175" s="276">
        <v>3751</v>
      </c>
      <c r="M175" s="276">
        <v>0.38352000000000003</v>
      </c>
    </row>
    <row r="176" spans="1:13">
      <c r="A176" s="267">
        <v>167</v>
      </c>
      <c r="B176" s="276" t="s">
        <v>103</v>
      </c>
      <c r="C176" s="277">
        <v>27.05</v>
      </c>
      <c r="D176" s="278">
        <v>27.066666666666663</v>
      </c>
      <c r="E176" s="278">
        <v>26.633333333333326</v>
      </c>
      <c r="F176" s="278">
        <v>26.216666666666661</v>
      </c>
      <c r="G176" s="278">
        <v>25.783333333333324</v>
      </c>
      <c r="H176" s="278">
        <v>27.483333333333327</v>
      </c>
      <c r="I176" s="278">
        <v>27.916666666666664</v>
      </c>
      <c r="J176" s="278">
        <v>28.333333333333329</v>
      </c>
      <c r="K176" s="276">
        <v>27.5</v>
      </c>
      <c r="L176" s="276">
        <v>26.65</v>
      </c>
      <c r="M176" s="276">
        <v>161.79367999999999</v>
      </c>
    </row>
    <row r="177" spans="1:13">
      <c r="A177" s="267">
        <v>168</v>
      </c>
      <c r="B177" s="276" t="s">
        <v>388</v>
      </c>
      <c r="C177" s="277">
        <v>218.2</v>
      </c>
      <c r="D177" s="278">
        <v>221.13333333333335</v>
      </c>
      <c r="E177" s="278">
        <v>213.8666666666667</v>
      </c>
      <c r="F177" s="278">
        <v>209.53333333333336</v>
      </c>
      <c r="G177" s="278">
        <v>202.26666666666671</v>
      </c>
      <c r="H177" s="278">
        <v>225.4666666666667</v>
      </c>
      <c r="I177" s="278">
        <v>232.73333333333335</v>
      </c>
      <c r="J177" s="278">
        <v>237.06666666666669</v>
      </c>
      <c r="K177" s="276">
        <v>228.4</v>
      </c>
      <c r="L177" s="276">
        <v>216.8</v>
      </c>
      <c r="M177" s="276">
        <v>15.950419999999999</v>
      </c>
    </row>
    <row r="178" spans="1:13">
      <c r="A178" s="267">
        <v>169</v>
      </c>
      <c r="B178" s="276" t="s">
        <v>380</v>
      </c>
      <c r="C178" s="277">
        <v>980.5</v>
      </c>
      <c r="D178" s="278">
        <v>989.51666666666677</v>
      </c>
      <c r="E178" s="278">
        <v>961.03333333333353</v>
      </c>
      <c r="F178" s="278">
        <v>941.56666666666672</v>
      </c>
      <c r="G178" s="278">
        <v>913.08333333333348</v>
      </c>
      <c r="H178" s="278">
        <v>1008.9833333333336</v>
      </c>
      <c r="I178" s="278">
        <v>1037.4666666666669</v>
      </c>
      <c r="J178" s="278">
        <v>1056.9333333333336</v>
      </c>
      <c r="K178" s="276">
        <v>1018</v>
      </c>
      <c r="L178" s="276">
        <v>970.05</v>
      </c>
      <c r="M178" s="276">
        <v>2.4067699999999999</v>
      </c>
    </row>
    <row r="179" spans="1:13">
      <c r="A179" s="267">
        <v>170</v>
      </c>
      <c r="B179" s="276" t="s">
        <v>246</v>
      </c>
      <c r="C179" s="277">
        <v>530.54999999999995</v>
      </c>
      <c r="D179" s="278">
        <v>530.80000000000007</v>
      </c>
      <c r="E179" s="278">
        <v>523.60000000000014</v>
      </c>
      <c r="F179" s="278">
        <v>516.65000000000009</v>
      </c>
      <c r="G179" s="278">
        <v>509.45000000000016</v>
      </c>
      <c r="H179" s="278">
        <v>537.75000000000011</v>
      </c>
      <c r="I179" s="278">
        <v>544.95000000000016</v>
      </c>
      <c r="J179" s="278">
        <v>551.90000000000009</v>
      </c>
      <c r="K179" s="276">
        <v>538</v>
      </c>
      <c r="L179" s="276">
        <v>523.85</v>
      </c>
      <c r="M179" s="276">
        <v>2.1255899999999999</v>
      </c>
    </row>
    <row r="180" spans="1:13">
      <c r="A180" s="267">
        <v>171</v>
      </c>
      <c r="B180" s="276" t="s">
        <v>104</v>
      </c>
      <c r="C180" s="277">
        <v>770.55</v>
      </c>
      <c r="D180" s="278">
        <v>767.68333333333339</v>
      </c>
      <c r="E180" s="278">
        <v>761.36666666666679</v>
      </c>
      <c r="F180" s="278">
        <v>752.18333333333339</v>
      </c>
      <c r="G180" s="278">
        <v>745.86666666666679</v>
      </c>
      <c r="H180" s="278">
        <v>776.86666666666679</v>
      </c>
      <c r="I180" s="278">
        <v>783.18333333333339</v>
      </c>
      <c r="J180" s="278">
        <v>792.36666666666679</v>
      </c>
      <c r="K180" s="276">
        <v>774</v>
      </c>
      <c r="L180" s="276">
        <v>758.5</v>
      </c>
      <c r="M180" s="276">
        <v>17.57075</v>
      </c>
    </row>
    <row r="181" spans="1:13">
      <c r="A181" s="267">
        <v>172</v>
      </c>
      <c r="B181" s="276" t="s">
        <v>247</v>
      </c>
      <c r="C181" s="277">
        <v>435.6</v>
      </c>
      <c r="D181" s="278">
        <v>440</v>
      </c>
      <c r="E181" s="278">
        <v>427</v>
      </c>
      <c r="F181" s="278">
        <v>418.4</v>
      </c>
      <c r="G181" s="278">
        <v>405.4</v>
      </c>
      <c r="H181" s="278">
        <v>448.6</v>
      </c>
      <c r="I181" s="278">
        <v>461.6</v>
      </c>
      <c r="J181" s="278">
        <v>470.20000000000005</v>
      </c>
      <c r="K181" s="276">
        <v>453</v>
      </c>
      <c r="L181" s="276">
        <v>431.4</v>
      </c>
      <c r="M181" s="276">
        <v>17.580410000000001</v>
      </c>
    </row>
    <row r="182" spans="1:13">
      <c r="A182" s="267">
        <v>173</v>
      </c>
      <c r="B182" s="276" t="s">
        <v>248</v>
      </c>
      <c r="C182" s="277">
        <v>1428.65</v>
      </c>
      <c r="D182" s="278">
        <v>1445.1833333333334</v>
      </c>
      <c r="E182" s="278">
        <v>1403.4666666666667</v>
      </c>
      <c r="F182" s="278">
        <v>1378.2833333333333</v>
      </c>
      <c r="G182" s="278">
        <v>1336.5666666666666</v>
      </c>
      <c r="H182" s="278">
        <v>1470.3666666666668</v>
      </c>
      <c r="I182" s="278">
        <v>1512.0833333333335</v>
      </c>
      <c r="J182" s="278">
        <v>1537.2666666666669</v>
      </c>
      <c r="K182" s="276">
        <v>1486.9</v>
      </c>
      <c r="L182" s="276">
        <v>1420</v>
      </c>
      <c r="M182" s="276">
        <v>8.5220400000000005</v>
      </c>
    </row>
    <row r="183" spans="1:13">
      <c r="A183" s="267">
        <v>174</v>
      </c>
      <c r="B183" s="276" t="s">
        <v>389</v>
      </c>
      <c r="C183" s="277">
        <v>91.85</v>
      </c>
      <c r="D183" s="278">
        <v>92.216666666666654</v>
      </c>
      <c r="E183" s="278">
        <v>90.633333333333312</v>
      </c>
      <c r="F183" s="278">
        <v>89.416666666666657</v>
      </c>
      <c r="G183" s="278">
        <v>87.833333333333314</v>
      </c>
      <c r="H183" s="278">
        <v>93.433333333333309</v>
      </c>
      <c r="I183" s="278">
        <v>95.016666666666652</v>
      </c>
      <c r="J183" s="278">
        <v>96.233333333333306</v>
      </c>
      <c r="K183" s="276">
        <v>93.8</v>
      </c>
      <c r="L183" s="276">
        <v>91</v>
      </c>
      <c r="M183" s="276">
        <v>7.3490900000000003</v>
      </c>
    </row>
    <row r="184" spans="1:13">
      <c r="A184" s="267">
        <v>175</v>
      </c>
      <c r="B184" s="276" t="s">
        <v>381</v>
      </c>
      <c r="C184" s="277">
        <v>368.5</v>
      </c>
      <c r="D184" s="278">
        <v>367.16666666666669</v>
      </c>
      <c r="E184" s="278">
        <v>362.43333333333339</v>
      </c>
      <c r="F184" s="278">
        <v>356.36666666666673</v>
      </c>
      <c r="G184" s="278">
        <v>351.63333333333344</v>
      </c>
      <c r="H184" s="278">
        <v>373.23333333333335</v>
      </c>
      <c r="I184" s="278">
        <v>377.96666666666658</v>
      </c>
      <c r="J184" s="278">
        <v>384.0333333333333</v>
      </c>
      <c r="K184" s="276">
        <v>371.9</v>
      </c>
      <c r="L184" s="276">
        <v>361.1</v>
      </c>
      <c r="M184" s="276">
        <v>22.22315</v>
      </c>
    </row>
    <row r="185" spans="1:13">
      <c r="A185" s="267">
        <v>176</v>
      </c>
      <c r="B185" s="276" t="s">
        <v>249</v>
      </c>
      <c r="C185" s="277">
        <v>326</v>
      </c>
      <c r="D185" s="278">
        <v>329.31666666666666</v>
      </c>
      <c r="E185" s="278">
        <v>319.23333333333335</v>
      </c>
      <c r="F185" s="278">
        <v>312.4666666666667</v>
      </c>
      <c r="G185" s="278">
        <v>302.38333333333338</v>
      </c>
      <c r="H185" s="278">
        <v>336.08333333333331</v>
      </c>
      <c r="I185" s="278">
        <v>346.16666666666669</v>
      </c>
      <c r="J185" s="278">
        <v>352.93333333333328</v>
      </c>
      <c r="K185" s="276">
        <v>339.4</v>
      </c>
      <c r="L185" s="276">
        <v>322.55</v>
      </c>
      <c r="M185" s="276">
        <v>17.94707</v>
      </c>
    </row>
    <row r="186" spans="1:13">
      <c r="A186" s="267">
        <v>177</v>
      </c>
      <c r="B186" s="276" t="s">
        <v>105</v>
      </c>
      <c r="C186" s="277">
        <v>1033.3499999999999</v>
      </c>
      <c r="D186" s="278">
        <v>1027.2666666666667</v>
      </c>
      <c r="E186" s="278">
        <v>1013.5333333333333</v>
      </c>
      <c r="F186" s="278">
        <v>993.7166666666667</v>
      </c>
      <c r="G186" s="278">
        <v>979.98333333333335</v>
      </c>
      <c r="H186" s="278">
        <v>1047.0833333333333</v>
      </c>
      <c r="I186" s="278">
        <v>1060.8166666666664</v>
      </c>
      <c r="J186" s="278">
        <v>1080.6333333333332</v>
      </c>
      <c r="K186" s="276">
        <v>1041</v>
      </c>
      <c r="L186" s="276">
        <v>1007.45</v>
      </c>
      <c r="M186" s="276">
        <v>22.054169999999999</v>
      </c>
    </row>
    <row r="187" spans="1:13">
      <c r="A187" s="267">
        <v>178</v>
      </c>
      <c r="B187" s="276" t="s">
        <v>383</v>
      </c>
      <c r="C187" s="277">
        <v>95.35</v>
      </c>
      <c r="D187" s="278">
        <v>95.883333333333326</v>
      </c>
      <c r="E187" s="278">
        <v>93.466666666666654</v>
      </c>
      <c r="F187" s="278">
        <v>91.583333333333329</v>
      </c>
      <c r="G187" s="278">
        <v>89.166666666666657</v>
      </c>
      <c r="H187" s="278">
        <v>97.766666666666652</v>
      </c>
      <c r="I187" s="278">
        <v>100.18333333333334</v>
      </c>
      <c r="J187" s="278">
        <v>102.06666666666665</v>
      </c>
      <c r="K187" s="276">
        <v>98.3</v>
      </c>
      <c r="L187" s="276">
        <v>94</v>
      </c>
      <c r="M187" s="276">
        <v>12.19999</v>
      </c>
    </row>
    <row r="188" spans="1:13">
      <c r="A188" s="267">
        <v>179</v>
      </c>
      <c r="B188" s="276" t="s">
        <v>384</v>
      </c>
      <c r="C188" s="277">
        <v>734.45</v>
      </c>
      <c r="D188" s="278">
        <v>740.91666666666663</v>
      </c>
      <c r="E188" s="278">
        <v>722.98333333333323</v>
      </c>
      <c r="F188" s="278">
        <v>711.51666666666665</v>
      </c>
      <c r="G188" s="278">
        <v>693.58333333333326</v>
      </c>
      <c r="H188" s="278">
        <v>752.38333333333321</v>
      </c>
      <c r="I188" s="278">
        <v>770.31666666666661</v>
      </c>
      <c r="J188" s="278">
        <v>781.78333333333319</v>
      </c>
      <c r="K188" s="276">
        <v>758.85</v>
      </c>
      <c r="L188" s="276">
        <v>729.45</v>
      </c>
      <c r="M188" s="276">
        <v>0.36101</v>
      </c>
    </row>
    <row r="189" spans="1:13">
      <c r="A189" s="267">
        <v>180</v>
      </c>
      <c r="B189" s="276" t="s">
        <v>1439</v>
      </c>
      <c r="C189" s="277">
        <v>194.3</v>
      </c>
      <c r="D189" s="278">
        <v>195.13333333333333</v>
      </c>
      <c r="E189" s="278">
        <v>192.76666666666665</v>
      </c>
      <c r="F189" s="278">
        <v>191.23333333333332</v>
      </c>
      <c r="G189" s="278">
        <v>188.86666666666665</v>
      </c>
      <c r="H189" s="278">
        <v>196.66666666666666</v>
      </c>
      <c r="I189" s="278">
        <v>199.03333333333333</v>
      </c>
      <c r="J189" s="278">
        <v>200.56666666666666</v>
      </c>
      <c r="K189" s="276">
        <v>197.5</v>
      </c>
      <c r="L189" s="276">
        <v>193.6</v>
      </c>
      <c r="M189" s="276">
        <v>1.26685</v>
      </c>
    </row>
    <row r="190" spans="1:13">
      <c r="A190" s="267">
        <v>181</v>
      </c>
      <c r="B190" s="276" t="s">
        <v>390</v>
      </c>
      <c r="C190" s="277">
        <v>83.5</v>
      </c>
      <c r="D190" s="278">
        <v>83.583333333333329</v>
      </c>
      <c r="E190" s="278">
        <v>81.666666666666657</v>
      </c>
      <c r="F190" s="278">
        <v>79.833333333333329</v>
      </c>
      <c r="G190" s="278">
        <v>77.916666666666657</v>
      </c>
      <c r="H190" s="278">
        <v>85.416666666666657</v>
      </c>
      <c r="I190" s="278">
        <v>87.333333333333314</v>
      </c>
      <c r="J190" s="278">
        <v>89.166666666666657</v>
      </c>
      <c r="K190" s="276">
        <v>85.5</v>
      </c>
      <c r="L190" s="276">
        <v>81.75</v>
      </c>
      <c r="M190" s="276">
        <v>13.269450000000001</v>
      </c>
    </row>
    <row r="191" spans="1:13">
      <c r="A191" s="267">
        <v>182</v>
      </c>
      <c r="B191" s="276" t="s">
        <v>250</v>
      </c>
      <c r="C191" s="277">
        <v>212</v>
      </c>
      <c r="D191" s="278">
        <v>212.76666666666665</v>
      </c>
      <c r="E191" s="278">
        <v>210.83333333333331</v>
      </c>
      <c r="F191" s="278">
        <v>209.66666666666666</v>
      </c>
      <c r="G191" s="278">
        <v>207.73333333333332</v>
      </c>
      <c r="H191" s="278">
        <v>213.93333333333331</v>
      </c>
      <c r="I191" s="278">
        <v>215.86666666666665</v>
      </c>
      <c r="J191" s="278">
        <v>217.0333333333333</v>
      </c>
      <c r="K191" s="276">
        <v>214.7</v>
      </c>
      <c r="L191" s="276">
        <v>211.6</v>
      </c>
      <c r="M191" s="276">
        <v>13.092169999999999</v>
      </c>
    </row>
    <row r="192" spans="1:13">
      <c r="A192" s="267">
        <v>183</v>
      </c>
      <c r="B192" s="276" t="s">
        <v>385</v>
      </c>
      <c r="C192" s="277">
        <v>345.4</v>
      </c>
      <c r="D192" s="278">
        <v>347.91666666666669</v>
      </c>
      <c r="E192" s="278">
        <v>340.48333333333335</v>
      </c>
      <c r="F192" s="278">
        <v>335.56666666666666</v>
      </c>
      <c r="G192" s="278">
        <v>328.13333333333333</v>
      </c>
      <c r="H192" s="278">
        <v>352.83333333333337</v>
      </c>
      <c r="I192" s="278">
        <v>360.26666666666665</v>
      </c>
      <c r="J192" s="278">
        <v>365.18333333333339</v>
      </c>
      <c r="K192" s="276">
        <v>355.35</v>
      </c>
      <c r="L192" s="276">
        <v>343</v>
      </c>
      <c r="M192" s="276">
        <v>1.75543</v>
      </c>
    </row>
    <row r="193" spans="1:13">
      <c r="A193" s="267">
        <v>184</v>
      </c>
      <c r="B193" s="276" t="s">
        <v>386</v>
      </c>
      <c r="C193" s="277">
        <v>371.25</v>
      </c>
      <c r="D193" s="278">
        <v>375.63333333333338</v>
      </c>
      <c r="E193" s="278">
        <v>364.61666666666679</v>
      </c>
      <c r="F193" s="278">
        <v>357.98333333333341</v>
      </c>
      <c r="G193" s="278">
        <v>346.96666666666681</v>
      </c>
      <c r="H193" s="278">
        <v>382.26666666666677</v>
      </c>
      <c r="I193" s="278">
        <v>393.2833333333333</v>
      </c>
      <c r="J193" s="278">
        <v>399.91666666666674</v>
      </c>
      <c r="K193" s="276">
        <v>386.65</v>
      </c>
      <c r="L193" s="276">
        <v>369</v>
      </c>
      <c r="M193" s="276">
        <v>11.816129999999999</v>
      </c>
    </row>
    <row r="194" spans="1:13">
      <c r="A194" s="267">
        <v>185</v>
      </c>
      <c r="B194" s="276" t="s">
        <v>391</v>
      </c>
      <c r="C194" s="277">
        <v>739.5</v>
      </c>
      <c r="D194" s="278">
        <v>738.15</v>
      </c>
      <c r="E194" s="278">
        <v>731.34999999999991</v>
      </c>
      <c r="F194" s="278">
        <v>723.19999999999993</v>
      </c>
      <c r="G194" s="278">
        <v>716.39999999999986</v>
      </c>
      <c r="H194" s="278">
        <v>746.3</v>
      </c>
      <c r="I194" s="278">
        <v>753.09999999999991</v>
      </c>
      <c r="J194" s="278">
        <v>761.25</v>
      </c>
      <c r="K194" s="276">
        <v>744.95</v>
      </c>
      <c r="L194" s="276">
        <v>730</v>
      </c>
      <c r="M194" s="276">
        <v>0.35920999999999997</v>
      </c>
    </row>
    <row r="195" spans="1:13">
      <c r="A195" s="267">
        <v>186</v>
      </c>
      <c r="B195" s="276" t="s">
        <v>399</v>
      </c>
      <c r="C195" s="277">
        <v>921.6</v>
      </c>
      <c r="D195" s="278">
        <v>920.54999999999984</v>
      </c>
      <c r="E195" s="278">
        <v>901.09999999999968</v>
      </c>
      <c r="F195" s="278">
        <v>880.5999999999998</v>
      </c>
      <c r="G195" s="278">
        <v>861.14999999999964</v>
      </c>
      <c r="H195" s="278">
        <v>941.04999999999973</v>
      </c>
      <c r="I195" s="278">
        <v>960.49999999999977</v>
      </c>
      <c r="J195" s="278">
        <v>980.99999999999977</v>
      </c>
      <c r="K195" s="276">
        <v>940</v>
      </c>
      <c r="L195" s="276">
        <v>900.05</v>
      </c>
      <c r="M195" s="276">
        <v>8.0637699999999999</v>
      </c>
    </row>
    <row r="196" spans="1:13">
      <c r="A196" s="267">
        <v>187</v>
      </c>
      <c r="B196" s="276" t="s">
        <v>392</v>
      </c>
      <c r="C196" s="277">
        <v>34.049999999999997</v>
      </c>
      <c r="D196" s="278">
        <v>34.15</v>
      </c>
      <c r="E196" s="278">
        <v>33.4</v>
      </c>
      <c r="F196" s="278">
        <v>32.75</v>
      </c>
      <c r="G196" s="278">
        <v>32</v>
      </c>
      <c r="H196" s="278">
        <v>34.799999999999997</v>
      </c>
      <c r="I196" s="278">
        <v>35.549999999999997</v>
      </c>
      <c r="J196" s="278">
        <v>36.199999999999996</v>
      </c>
      <c r="K196" s="276">
        <v>34.9</v>
      </c>
      <c r="L196" s="276">
        <v>33.5</v>
      </c>
      <c r="M196" s="276">
        <v>9.8286300000000004</v>
      </c>
    </row>
    <row r="197" spans="1:13">
      <c r="A197" s="267">
        <v>188</v>
      </c>
      <c r="B197" s="276" t="s">
        <v>393</v>
      </c>
      <c r="C197" s="277">
        <v>722.25</v>
      </c>
      <c r="D197" s="278">
        <v>726.08333333333337</v>
      </c>
      <c r="E197" s="278">
        <v>716.16666666666674</v>
      </c>
      <c r="F197" s="278">
        <v>710.08333333333337</v>
      </c>
      <c r="G197" s="278">
        <v>700.16666666666674</v>
      </c>
      <c r="H197" s="278">
        <v>732.16666666666674</v>
      </c>
      <c r="I197" s="278">
        <v>742.08333333333348</v>
      </c>
      <c r="J197" s="278">
        <v>748.16666666666674</v>
      </c>
      <c r="K197" s="276">
        <v>736</v>
      </c>
      <c r="L197" s="276">
        <v>720</v>
      </c>
      <c r="M197" s="276">
        <v>0.30693999999999999</v>
      </c>
    </row>
    <row r="198" spans="1:13">
      <c r="A198" s="267">
        <v>189</v>
      </c>
      <c r="B198" s="276" t="s">
        <v>106</v>
      </c>
      <c r="C198" s="277">
        <v>1012.45</v>
      </c>
      <c r="D198" s="278">
        <v>1020.3166666666666</v>
      </c>
      <c r="E198" s="278">
        <v>998.88333333333321</v>
      </c>
      <c r="F198" s="278">
        <v>985.31666666666661</v>
      </c>
      <c r="G198" s="278">
        <v>963.88333333333321</v>
      </c>
      <c r="H198" s="278">
        <v>1033.8833333333332</v>
      </c>
      <c r="I198" s="278">
        <v>1055.3166666666666</v>
      </c>
      <c r="J198" s="278">
        <v>1068.8833333333332</v>
      </c>
      <c r="K198" s="276">
        <v>1041.75</v>
      </c>
      <c r="L198" s="276">
        <v>1006.75</v>
      </c>
      <c r="M198" s="276">
        <v>22.1098</v>
      </c>
    </row>
    <row r="199" spans="1:13">
      <c r="A199" s="267">
        <v>190</v>
      </c>
      <c r="B199" s="276" t="s">
        <v>108</v>
      </c>
      <c r="C199" s="277">
        <v>1055.95</v>
      </c>
      <c r="D199" s="278">
        <v>1054.6499999999999</v>
      </c>
      <c r="E199" s="278">
        <v>1042.2999999999997</v>
      </c>
      <c r="F199" s="278">
        <v>1028.6499999999999</v>
      </c>
      <c r="G199" s="278">
        <v>1016.2999999999997</v>
      </c>
      <c r="H199" s="278">
        <v>1068.2999999999997</v>
      </c>
      <c r="I199" s="278">
        <v>1080.6499999999996</v>
      </c>
      <c r="J199" s="278">
        <v>1094.2999999999997</v>
      </c>
      <c r="K199" s="276">
        <v>1067</v>
      </c>
      <c r="L199" s="276">
        <v>1041</v>
      </c>
      <c r="M199" s="276">
        <v>66.914090000000002</v>
      </c>
    </row>
    <row r="200" spans="1:13">
      <c r="A200" s="267">
        <v>191</v>
      </c>
      <c r="B200" s="276" t="s">
        <v>109</v>
      </c>
      <c r="C200" s="277">
        <v>2670.9</v>
      </c>
      <c r="D200" s="278">
        <v>2699.7166666666667</v>
      </c>
      <c r="E200" s="278">
        <v>2622.2833333333333</v>
      </c>
      <c r="F200" s="278">
        <v>2573.6666666666665</v>
      </c>
      <c r="G200" s="278">
        <v>2496.2333333333331</v>
      </c>
      <c r="H200" s="278">
        <v>2748.3333333333335</v>
      </c>
      <c r="I200" s="278">
        <v>2825.7666666666669</v>
      </c>
      <c r="J200" s="278">
        <v>2874.3833333333337</v>
      </c>
      <c r="K200" s="276">
        <v>2777.15</v>
      </c>
      <c r="L200" s="276">
        <v>2651.1</v>
      </c>
      <c r="M200" s="276">
        <v>55.821649999999998</v>
      </c>
    </row>
    <row r="201" spans="1:13">
      <c r="A201" s="267">
        <v>192</v>
      </c>
      <c r="B201" s="276" t="s">
        <v>252</v>
      </c>
      <c r="C201" s="277">
        <v>3245.9</v>
      </c>
      <c r="D201" s="278">
        <v>3226.0166666666664</v>
      </c>
      <c r="E201" s="278">
        <v>3193.083333333333</v>
      </c>
      <c r="F201" s="278">
        <v>3140.2666666666664</v>
      </c>
      <c r="G201" s="278">
        <v>3107.333333333333</v>
      </c>
      <c r="H201" s="278">
        <v>3278.833333333333</v>
      </c>
      <c r="I201" s="278">
        <v>3311.7666666666664</v>
      </c>
      <c r="J201" s="278">
        <v>3364.583333333333</v>
      </c>
      <c r="K201" s="276">
        <v>3258.95</v>
      </c>
      <c r="L201" s="276">
        <v>3173.2</v>
      </c>
      <c r="M201" s="276">
        <v>4.4047700000000001</v>
      </c>
    </row>
    <row r="202" spans="1:13">
      <c r="A202" s="267">
        <v>193</v>
      </c>
      <c r="B202" s="276" t="s">
        <v>110</v>
      </c>
      <c r="C202" s="277">
        <v>1470.65</v>
      </c>
      <c r="D202" s="278">
        <v>1476.55</v>
      </c>
      <c r="E202" s="278">
        <v>1456.1999999999998</v>
      </c>
      <c r="F202" s="278">
        <v>1441.7499999999998</v>
      </c>
      <c r="G202" s="278">
        <v>1421.3999999999996</v>
      </c>
      <c r="H202" s="278">
        <v>1491</v>
      </c>
      <c r="I202" s="278">
        <v>1511.35</v>
      </c>
      <c r="J202" s="278">
        <v>1525.8000000000002</v>
      </c>
      <c r="K202" s="276">
        <v>1496.9</v>
      </c>
      <c r="L202" s="276">
        <v>1462.1</v>
      </c>
      <c r="M202" s="276">
        <v>84.673249999999996</v>
      </c>
    </row>
    <row r="203" spans="1:13">
      <c r="A203" s="267">
        <v>194</v>
      </c>
      <c r="B203" s="276" t="s">
        <v>253</v>
      </c>
      <c r="C203" s="277">
        <v>713.25</v>
      </c>
      <c r="D203" s="278">
        <v>715.5</v>
      </c>
      <c r="E203" s="278">
        <v>706.3</v>
      </c>
      <c r="F203" s="278">
        <v>699.34999999999991</v>
      </c>
      <c r="G203" s="278">
        <v>690.14999999999986</v>
      </c>
      <c r="H203" s="278">
        <v>722.45</v>
      </c>
      <c r="I203" s="278">
        <v>731.65000000000009</v>
      </c>
      <c r="J203" s="278">
        <v>738.60000000000014</v>
      </c>
      <c r="K203" s="276">
        <v>724.7</v>
      </c>
      <c r="L203" s="276">
        <v>708.55</v>
      </c>
      <c r="M203" s="276">
        <v>26.396799999999999</v>
      </c>
    </row>
    <row r="204" spans="1:13">
      <c r="A204" s="267">
        <v>195</v>
      </c>
      <c r="B204" s="276" t="s">
        <v>251</v>
      </c>
      <c r="C204" s="277">
        <v>1015.5</v>
      </c>
      <c r="D204" s="278">
        <v>1023.7666666666665</v>
      </c>
      <c r="E204" s="278">
        <v>992.83333333333303</v>
      </c>
      <c r="F204" s="278">
        <v>970.16666666666652</v>
      </c>
      <c r="G204" s="278">
        <v>939.23333333333301</v>
      </c>
      <c r="H204" s="278">
        <v>1046.4333333333329</v>
      </c>
      <c r="I204" s="278">
        <v>1077.3666666666668</v>
      </c>
      <c r="J204" s="278">
        <v>1100.0333333333331</v>
      </c>
      <c r="K204" s="276">
        <v>1054.7</v>
      </c>
      <c r="L204" s="276">
        <v>1001.1</v>
      </c>
      <c r="M204" s="276">
        <v>5.7701099999999999</v>
      </c>
    </row>
    <row r="205" spans="1:13">
      <c r="A205" s="267">
        <v>196</v>
      </c>
      <c r="B205" s="276" t="s">
        <v>394</v>
      </c>
      <c r="C205" s="277">
        <v>224.7</v>
      </c>
      <c r="D205" s="278">
        <v>224.93333333333331</v>
      </c>
      <c r="E205" s="278">
        <v>220.86666666666662</v>
      </c>
      <c r="F205" s="278">
        <v>217.0333333333333</v>
      </c>
      <c r="G205" s="278">
        <v>212.96666666666661</v>
      </c>
      <c r="H205" s="278">
        <v>228.76666666666662</v>
      </c>
      <c r="I205" s="278">
        <v>232.83333333333329</v>
      </c>
      <c r="J205" s="278">
        <v>236.66666666666663</v>
      </c>
      <c r="K205" s="276">
        <v>229</v>
      </c>
      <c r="L205" s="276">
        <v>221.1</v>
      </c>
      <c r="M205" s="276">
        <v>2.0366300000000002</v>
      </c>
    </row>
    <row r="206" spans="1:13">
      <c r="A206" s="267">
        <v>197</v>
      </c>
      <c r="B206" s="276" t="s">
        <v>395</v>
      </c>
      <c r="C206" s="277">
        <v>310.8</v>
      </c>
      <c r="D206" s="278">
        <v>313.84999999999997</v>
      </c>
      <c r="E206" s="278">
        <v>304.99999999999994</v>
      </c>
      <c r="F206" s="278">
        <v>299.2</v>
      </c>
      <c r="G206" s="278">
        <v>290.34999999999997</v>
      </c>
      <c r="H206" s="278">
        <v>319.64999999999992</v>
      </c>
      <c r="I206" s="278">
        <v>328.49999999999994</v>
      </c>
      <c r="J206" s="278">
        <v>334.2999999999999</v>
      </c>
      <c r="K206" s="276">
        <v>322.7</v>
      </c>
      <c r="L206" s="276">
        <v>308.05</v>
      </c>
      <c r="M206" s="276">
        <v>0.91415999999999997</v>
      </c>
    </row>
    <row r="207" spans="1:13">
      <c r="A207" s="267">
        <v>198</v>
      </c>
      <c r="B207" s="276" t="s">
        <v>111</v>
      </c>
      <c r="C207" s="277">
        <v>3256.8</v>
      </c>
      <c r="D207" s="278">
        <v>3263.8333333333335</v>
      </c>
      <c r="E207" s="278">
        <v>3209.666666666667</v>
      </c>
      <c r="F207" s="278">
        <v>3162.5333333333333</v>
      </c>
      <c r="G207" s="278">
        <v>3108.3666666666668</v>
      </c>
      <c r="H207" s="278">
        <v>3310.9666666666672</v>
      </c>
      <c r="I207" s="278">
        <v>3365.1333333333341</v>
      </c>
      <c r="J207" s="278">
        <v>3412.2666666666673</v>
      </c>
      <c r="K207" s="276">
        <v>3318</v>
      </c>
      <c r="L207" s="276">
        <v>3216.7</v>
      </c>
      <c r="M207" s="276">
        <v>14.240729999999999</v>
      </c>
    </row>
    <row r="208" spans="1:13">
      <c r="A208" s="267">
        <v>199</v>
      </c>
      <c r="B208" s="276" t="s">
        <v>396</v>
      </c>
      <c r="C208" s="277">
        <v>31.85</v>
      </c>
      <c r="D208" s="278">
        <v>31.766666666666669</v>
      </c>
      <c r="E208" s="278">
        <v>30.733333333333341</v>
      </c>
      <c r="F208" s="278">
        <v>29.616666666666671</v>
      </c>
      <c r="G208" s="278">
        <v>28.583333333333343</v>
      </c>
      <c r="H208" s="278">
        <v>32.88333333333334</v>
      </c>
      <c r="I208" s="278">
        <v>33.916666666666664</v>
      </c>
      <c r="J208" s="278">
        <v>35.033333333333339</v>
      </c>
      <c r="K208" s="276">
        <v>32.799999999999997</v>
      </c>
      <c r="L208" s="276">
        <v>30.65</v>
      </c>
      <c r="M208" s="276">
        <v>187.02694</v>
      </c>
    </row>
    <row r="209" spans="1:13">
      <c r="A209" s="267">
        <v>200</v>
      </c>
      <c r="B209" s="276" t="s">
        <v>398</v>
      </c>
      <c r="C209" s="277">
        <v>147.44999999999999</v>
      </c>
      <c r="D209" s="278">
        <v>147.35</v>
      </c>
      <c r="E209" s="278">
        <v>143.04999999999998</v>
      </c>
      <c r="F209" s="278">
        <v>138.64999999999998</v>
      </c>
      <c r="G209" s="278">
        <v>134.34999999999997</v>
      </c>
      <c r="H209" s="278">
        <v>151.75</v>
      </c>
      <c r="I209" s="278">
        <v>156.05000000000001</v>
      </c>
      <c r="J209" s="278">
        <v>160.45000000000002</v>
      </c>
      <c r="K209" s="276">
        <v>151.65</v>
      </c>
      <c r="L209" s="276">
        <v>142.94999999999999</v>
      </c>
      <c r="M209" s="276">
        <v>2.1332599999999999</v>
      </c>
    </row>
    <row r="210" spans="1:13">
      <c r="A210" s="267">
        <v>201</v>
      </c>
      <c r="B210" s="276" t="s">
        <v>114</v>
      </c>
      <c r="C210" s="277">
        <v>262.64999999999998</v>
      </c>
      <c r="D210" s="278">
        <v>263.3</v>
      </c>
      <c r="E210" s="278">
        <v>258.20000000000005</v>
      </c>
      <c r="F210" s="278">
        <v>253.75000000000006</v>
      </c>
      <c r="G210" s="278">
        <v>248.65000000000009</v>
      </c>
      <c r="H210" s="278">
        <v>267.75</v>
      </c>
      <c r="I210" s="278">
        <v>272.85000000000002</v>
      </c>
      <c r="J210" s="278">
        <v>277.29999999999995</v>
      </c>
      <c r="K210" s="276">
        <v>268.39999999999998</v>
      </c>
      <c r="L210" s="276">
        <v>258.85000000000002</v>
      </c>
      <c r="M210" s="276">
        <v>133.00126</v>
      </c>
    </row>
    <row r="211" spans="1:13">
      <c r="A211" s="267">
        <v>202</v>
      </c>
      <c r="B211" s="276" t="s">
        <v>400</v>
      </c>
      <c r="C211" s="277">
        <v>65.7</v>
      </c>
      <c r="D211" s="278">
        <v>66.399999999999991</v>
      </c>
      <c r="E211" s="278">
        <v>63.299999999999983</v>
      </c>
      <c r="F211" s="278">
        <v>60.899999999999991</v>
      </c>
      <c r="G211" s="278">
        <v>57.799999999999983</v>
      </c>
      <c r="H211" s="278">
        <v>68.799999999999983</v>
      </c>
      <c r="I211" s="278">
        <v>71.899999999999977</v>
      </c>
      <c r="J211" s="278">
        <v>74.299999999999983</v>
      </c>
      <c r="K211" s="276">
        <v>69.5</v>
      </c>
      <c r="L211" s="276">
        <v>64</v>
      </c>
      <c r="M211" s="276">
        <v>84.643180000000001</v>
      </c>
    </row>
    <row r="212" spans="1:13">
      <c r="A212" s="267">
        <v>203</v>
      </c>
      <c r="B212" s="276" t="s">
        <v>115</v>
      </c>
      <c r="C212" s="277">
        <v>227.15</v>
      </c>
      <c r="D212" s="278">
        <v>228.20000000000002</v>
      </c>
      <c r="E212" s="278">
        <v>223.55000000000004</v>
      </c>
      <c r="F212" s="278">
        <v>219.95000000000002</v>
      </c>
      <c r="G212" s="278">
        <v>215.30000000000004</v>
      </c>
      <c r="H212" s="278">
        <v>231.80000000000004</v>
      </c>
      <c r="I212" s="278">
        <v>236.45000000000002</v>
      </c>
      <c r="J212" s="278">
        <v>240.05000000000004</v>
      </c>
      <c r="K212" s="276">
        <v>232.85</v>
      </c>
      <c r="L212" s="276">
        <v>224.6</v>
      </c>
      <c r="M212" s="276">
        <v>115.55573</v>
      </c>
    </row>
    <row r="213" spans="1:13">
      <c r="A213" s="267">
        <v>204</v>
      </c>
      <c r="B213" s="276" t="s">
        <v>116</v>
      </c>
      <c r="C213" s="277">
        <v>2372.35</v>
      </c>
      <c r="D213" s="278">
        <v>2378.3166666666671</v>
      </c>
      <c r="E213" s="278">
        <v>2358.6333333333341</v>
      </c>
      <c r="F213" s="278">
        <v>2344.916666666667</v>
      </c>
      <c r="G213" s="278">
        <v>2325.233333333334</v>
      </c>
      <c r="H213" s="278">
        <v>2392.0333333333342</v>
      </c>
      <c r="I213" s="278">
        <v>2411.7166666666676</v>
      </c>
      <c r="J213" s="278">
        <v>2425.4333333333343</v>
      </c>
      <c r="K213" s="276">
        <v>2398</v>
      </c>
      <c r="L213" s="276">
        <v>2364.6</v>
      </c>
      <c r="M213" s="276">
        <v>17.0274</v>
      </c>
    </row>
    <row r="214" spans="1:13">
      <c r="A214" s="267">
        <v>205</v>
      </c>
      <c r="B214" s="276" t="s">
        <v>254</v>
      </c>
      <c r="C214" s="277">
        <v>285.39999999999998</v>
      </c>
      <c r="D214" s="278">
        <v>289.33333333333331</v>
      </c>
      <c r="E214" s="278">
        <v>279.06666666666661</v>
      </c>
      <c r="F214" s="278">
        <v>272.73333333333329</v>
      </c>
      <c r="G214" s="278">
        <v>262.46666666666658</v>
      </c>
      <c r="H214" s="278">
        <v>295.66666666666663</v>
      </c>
      <c r="I214" s="278">
        <v>305.93333333333339</v>
      </c>
      <c r="J214" s="278">
        <v>312.26666666666665</v>
      </c>
      <c r="K214" s="276">
        <v>299.60000000000002</v>
      </c>
      <c r="L214" s="276">
        <v>283</v>
      </c>
      <c r="M214" s="276">
        <v>11.19073</v>
      </c>
    </row>
    <row r="215" spans="1:13">
      <c r="A215" s="267">
        <v>206</v>
      </c>
      <c r="B215" s="276" t="s">
        <v>401</v>
      </c>
      <c r="C215" s="277">
        <v>40745.4</v>
      </c>
      <c r="D215" s="278">
        <v>40548.48333333333</v>
      </c>
      <c r="E215" s="278">
        <v>39946.96666666666</v>
      </c>
      <c r="F215" s="278">
        <v>39148.533333333333</v>
      </c>
      <c r="G215" s="278">
        <v>38547.016666666663</v>
      </c>
      <c r="H215" s="278">
        <v>41346.916666666657</v>
      </c>
      <c r="I215" s="278">
        <v>41948.433333333334</v>
      </c>
      <c r="J215" s="278">
        <v>42746.866666666654</v>
      </c>
      <c r="K215" s="276">
        <v>41150</v>
      </c>
      <c r="L215" s="276">
        <v>39750.050000000003</v>
      </c>
      <c r="M215" s="276">
        <v>9.9720000000000003E-2</v>
      </c>
    </row>
    <row r="216" spans="1:13">
      <c r="A216" s="267">
        <v>207</v>
      </c>
      <c r="B216" s="276" t="s">
        <v>397</v>
      </c>
      <c r="C216" s="277">
        <v>52.2</v>
      </c>
      <c r="D216" s="278">
        <v>52.583333333333336</v>
      </c>
      <c r="E216" s="278">
        <v>50.81666666666667</v>
      </c>
      <c r="F216" s="278">
        <v>49.433333333333337</v>
      </c>
      <c r="G216" s="278">
        <v>47.666666666666671</v>
      </c>
      <c r="H216" s="278">
        <v>53.966666666666669</v>
      </c>
      <c r="I216" s="278">
        <v>55.733333333333334</v>
      </c>
      <c r="J216" s="278">
        <v>57.116666666666667</v>
      </c>
      <c r="K216" s="276">
        <v>54.35</v>
      </c>
      <c r="L216" s="276">
        <v>51.2</v>
      </c>
      <c r="M216" s="276">
        <v>227.33095</v>
      </c>
    </row>
    <row r="217" spans="1:13">
      <c r="A217" s="267">
        <v>208</v>
      </c>
      <c r="B217" s="276" t="s">
        <v>255</v>
      </c>
      <c r="C217" s="277">
        <v>47.05</v>
      </c>
      <c r="D217" s="278">
        <v>47.016666666666673</v>
      </c>
      <c r="E217" s="278">
        <v>42.833333333333343</v>
      </c>
      <c r="F217" s="278">
        <v>38.616666666666667</v>
      </c>
      <c r="G217" s="278">
        <v>34.433333333333337</v>
      </c>
      <c r="H217" s="278">
        <v>51.233333333333348</v>
      </c>
      <c r="I217" s="278">
        <v>55.416666666666671</v>
      </c>
      <c r="J217" s="278">
        <v>59.633333333333354</v>
      </c>
      <c r="K217" s="276">
        <v>51.2</v>
      </c>
      <c r="L217" s="276">
        <v>42.8</v>
      </c>
      <c r="M217" s="276">
        <v>428.31247999999999</v>
      </c>
    </row>
    <row r="218" spans="1:13">
      <c r="A218" s="267">
        <v>209</v>
      </c>
      <c r="B218" s="276" t="s">
        <v>415</v>
      </c>
      <c r="C218" s="277">
        <v>83.75</v>
      </c>
      <c r="D218" s="278">
        <v>83.983333333333334</v>
      </c>
      <c r="E218" s="278">
        <v>81.316666666666663</v>
      </c>
      <c r="F218" s="278">
        <v>78.883333333333326</v>
      </c>
      <c r="G218" s="278">
        <v>76.216666666666654</v>
      </c>
      <c r="H218" s="278">
        <v>86.416666666666671</v>
      </c>
      <c r="I218" s="278">
        <v>89.083333333333329</v>
      </c>
      <c r="J218" s="278">
        <v>91.51666666666668</v>
      </c>
      <c r="K218" s="276">
        <v>86.65</v>
      </c>
      <c r="L218" s="276">
        <v>81.55</v>
      </c>
      <c r="M218" s="276">
        <v>87.868020000000001</v>
      </c>
    </row>
    <row r="219" spans="1:13">
      <c r="A219" s="267">
        <v>210</v>
      </c>
      <c r="B219" s="276" t="s">
        <v>117</v>
      </c>
      <c r="C219" s="277">
        <v>234.2</v>
      </c>
      <c r="D219" s="278">
        <v>233.43333333333331</v>
      </c>
      <c r="E219" s="278">
        <v>223.46666666666661</v>
      </c>
      <c r="F219" s="278">
        <v>212.73333333333329</v>
      </c>
      <c r="G219" s="278">
        <v>202.76666666666659</v>
      </c>
      <c r="H219" s="278">
        <v>244.16666666666663</v>
      </c>
      <c r="I219" s="278">
        <v>254.13333333333333</v>
      </c>
      <c r="J219" s="278">
        <v>264.86666666666667</v>
      </c>
      <c r="K219" s="276">
        <v>243.4</v>
      </c>
      <c r="L219" s="276">
        <v>222.7</v>
      </c>
      <c r="M219" s="276">
        <v>300.56466999999998</v>
      </c>
    </row>
    <row r="220" spans="1:13">
      <c r="A220" s="267">
        <v>211</v>
      </c>
      <c r="B220" s="276" t="s">
        <v>118</v>
      </c>
      <c r="C220" s="277">
        <v>556.5</v>
      </c>
      <c r="D220" s="278">
        <v>555.25</v>
      </c>
      <c r="E220" s="278">
        <v>549.5</v>
      </c>
      <c r="F220" s="278">
        <v>542.5</v>
      </c>
      <c r="G220" s="278">
        <v>536.75</v>
      </c>
      <c r="H220" s="278">
        <v>562.25</v>
      </c>
      <c r="I220" s="278">
        <v>568</v>
      </c>
      <c r="J220" s="278">
        <v>575</v>
      </c>
      <c r="K220" s="276">
        <v>561</v>
      </c>
      <c r="L220" s="276">
        <v>548.25</v>
      </c>
      <c r="M220" s="276">
        <v>219.20296999999999</v>
      </c>
    </row>
    <row r="221" spans="1:13">
      <c r="A221" s="267">
        <v>213</v>
      </c>
      <c r="B221" s="276" t="s">
        <v>256</v>
      </c>
      <c r="C221" s="277">
        <v>1549</v>
      </c>
      <c r="D221" s="278">
        <v>1555.5666666666668</v>
      </c>
      <c r="E221" s="278">
        <v>1526.8333333333337</v>
      </c>
      <c r="F221" s="278">
        <v>1504.666666666667</v>
      </c>
      <c r="G221" s="278">
        <v>1475.9333333333338</v>
      </c>
      <c r="H221" s="278">
        <v>1577.7333333333336</v>
      </c>
      <c r="I221" s="278">
        <v>1606.4666666666667</v>
      </c>
      <c r="J221" s="278">
        <v>1628.6333333333334</v>
      </c>
      <c r="K221" s="276">
        <v>1584.3</v>
      </c>
      <c r="L221" s="276">
        <v>1533.4</v>
      </c>
      <c r="M221" s="276">
        <v>5.5483900000000004</v>
      </c>
    </row>
    <row r="222" spans="1:13">
      <c r="A222" s="267">
        <v>214</v>
      </c>
      <c r="B222" s="276" t="s">
        <v>119</v>
      </c>
      <c r="C222" s="277">
        <v>509.7</v>
      </c>
      <c r="D222" s="278">
        <v>514.75</v>
      </c>
      <c r="E222" s="278">
        <v>500.1</v>
      </c>
      <c r="F222" s="278">
        <v>490.5</v>
      </c>
      <c r="G222" s="278">
        <v>475.85</v>
      </c>
      <c r="H222" s="278">
        <v>524.35</v>
      </c>
      <c r="I222" s="278">
        <v>539.00000000000011</v>
      </c>
      <c r="J222" s="278">
        <v>548.6</v>
      </c>
      <c r="K222" s="276">
        <v>529.4</v>
      </c>
      <c r="L222" s="276">
        <v>505.15</v>
      </c>
      <c r="M222" s="276">
        <v>19.467490000000002</v>
      </c>
    </row>
    <row r="223" spans="1:13">
      <c r="A223" s="267">
        <v>215</v>
      </c>
      <c r="B223" s="276" t="s">
        <v>403</v>
      </c>
      <c r="C223" s="277">
        <v>2911.7</v>
      </c>
      <c r="D223" s="278">
        <v>2931.2000000000003</v>
      </c>
      <c r="E223" s="278">
        <v>2865.5000000000005</v>
      </c>
      <c r="F223" s="278">
        <v>2819.3</v>
      </c>
      <c r="G223" s="278">
        <v>2753.6000000000004</v>
      </c>
      <c r="H223" s="278">
        <v>2977.4000000000005</v>
      </c>
      <c r="I223" s="278">
        <v>3043.1000000000004</v>
      </c>
      <c r="J223" s="278">
        <v>3089.3000000000006</v>
      </c>
      <c r="K223" s="276">
        <v>2996.9</v>
      </c>
      <c r="L223" s="276">
        <v>2885</v>
      </c>
      <c r="M223" s="276">
        <v>2.5579999999999999E-2</v>
      </c>
    </row>
    <row r="224" spans="1:13">
      <c r="A224" s="267">
        <v>216</v>
      </c>
      <c r="B224" s="276" t="s">
        <v>257</v>
      </c>
      <c r="C224" s="277">
        <v>31.55</v>
      </c>
      <c r="D224" s="278">
        <v>31.8</v>
      </c>
      <c r="E224" s="278">
        <v>30.950000000000003</v>
      </c>
      <c r="F224" s="278">
        <v>30.35</v>
      </c>
      <c r="G224" s="278">
        <v>29.500000000000004</v>
      </c>
      <c r="H224" s="278">
        <v>32.400000000000006</v>
      </c>
      <c r="I224" s="278">
        <v>33.25</v>
      </c>
      <c r="J224" s="278">
        <v>33.85</v>
      </c>
      <c r="K224" s="276">
        <v>32.65</v>
      </c>
      <c r="L224" s="276">
        <v>31.2</v>
      </c>
      <c r="M224" s="276">
        <v>139.66314</v>
      </c>
    </row>
    <row r="225" spans="1:13">
      <c r="A225" s="267">
        <v>217</v>
      </c>
      <c r="B225" s="276" t="s">
        <v>120</v>
      </c>
      <c r="C225" s="277">
        <v>12.25</v>
      </c>
      <c r="D225" s="278">
        <v>12.299999999999999</v>
      </c>
      <c r="E225" s="278">
        <v>11.849999999999998</v>
      </c>
      <c r="F225" s="278">
        <v>11.45</v>
      </c>
      <c r="G225" s="278">
        <v>10.999999999999998</v>
      </c>
      <c r="H225" s="278">
        <v>12.699999999999998</v>
      </c>
      <c r="I225" s="278">
        <v>13.149999999999997</v>
      </c>
      <c r="J225" s="278">
        <v>13.549999999999997</v>
      </c>
      <c r="K225" s="276">
        <v>12.75</v>
      </c>
      <c r="L225" s="276">
        <v>11.9</v>
      </c>
      <c r="M225" s="276">
        <v>6727.1423400000003</v>
      </c>
    </row>
    <row r="226" spans="1:13">
      <c r="A226" s="267">
        <v>218</v>
      </c>
      <c r="B226" s="276" t="s">
        <v>404</v>
      </c>
      <c r="C226" s="277">
        <v>43.3</v>
      </c>
      <c r="D226" s="278">
        <v>43.5</v>
      </c>
      <c r="E226" s="278">
        <v>41.5</v>
      </c>
      <c r="F226" s="278">
        <v>39.700000000000003</v>
      </c>
      <c r="G226" s="278">
        <v>37.700000000000003</v>
      </c>
      <c r="H226" s="278">
        <v>45.3</v>
      </c>
      <c r="I226" s="278">
        <v>47.3</v>
      </c>
      <c r="J226" s="278">
        <v>49.099999999999994</v>
      </c>
      <c r="K226" s="276">
        <v>45.5</v>
      </c>
      <c r="L226" s="276">
        <v>41.7</v>
      </c>
      <c r="M226" s="276">
        <v>206.8852</v>
      </c>
    </row>
    <row r="227" spans="1:13">
      <c r="A227" s="267">
        <v>219</v>
      </c>
      <c r="B227" s="276" t="s">
        <v>121</v>
      </c>
      <c r="C227" s="277">
        <v>46.05</v>
      </c>
      <c r="D227" s="278">
        <v>46.333333333333336</v>
      </c>
      <c r="E227" s="278">
        <v>44.866666666666674</v>
      </c>
      <c r="F227" s="278">
        <v>43.683333333333337</v>
      </c>
      <c r="G227" s="278">
        <v>42.216666666666676</v>
      </c>
      <c r="H227" s="278">
        <v>47.516666666666673</v>
      </c>
      <c r="I227" s="278">
        <v>48.983333333333327</v>
      </c>
      <c r="J227" s="278">
        <v>50.166666666666671</v>
      </c>
      <c r="K227" s="276">
        <v>47.8</v>
      </c>
      <c r="L227" s="276">
        <v>45.15</v>
      </c>
      <c r="M227" s="276">
        <v>565.58690999999999</v>
      </c>
    </row>
    <row r="228" spans="1:13">
      <c r="A228" s="267">
        <v>220</v>
      </c>
      <c r="B228" s="276" t="s">
        <v>416</v>
      </c>
      <c r="C228" s="277">
        <v>223.35</v>
      </c>
      <c r="D228" s="278">
        <v>224.08333333333334</v>
      </c>
      <c r="E228" s="278">
        <v>221.26666666666668</v>
      </c>
      <c r="F228" s="278">
        <v>219.18333333333334</v>
      </c>
      <c r="G228" s="278">
        <v>216.36666666666667</v>
      </c>
      <c r="H228" s="278">
        <v>226.16666666666669</v>
      </c>
      <c r="I228" s="278">
        <v>228.98333333333335</v>
      </c>
      <c r="J228" s="278">
        <v>231.06666666666669</v>
      </c>
      <c r="K228" s="276">
        <v>226.9</v>
      </c>
      <c r="L228" s="276">
        <v>222</v>
      </c>
      <c r="M228" s="276">
        <v>8.5933399999999995</v>
      </c>
    </row>
    <row r="229" spans="1:13">
      <c r="A229" s="267">
        <v>221</v>
      </c>
      <c r="B229" s="276" t="s">
        <v>405</v>
      </c>
      <c r="C229" s="277">
        <v>1272.05</v>
      </c>
      <c r="D229" s="278">
        <v>1279.6833333333334</v>
      </c>
      <c r="E229" s="278">
        <v>1232.3666666666668</v>
      </c>
      <c r="F229" s="278">
        <v>1192.6833333333334</v>
      </c>
      <c r="G229" s="278">
        <v>1145.3666666666668</v>
      </c>
      <c r="H229" s="278">
        <v>1319.3666666666668</v>
      </c>
      <c r="I229" s="278">
        <v>1366.6833333333334</v>
      </c>
      <c r="J229" s="278">
        <v>1406.3666666666668</v>
      </c>
      <c r="K229" s="276">
        <v>1327</v>
      </c>
      <c r="L229" s="276">
        <v>1240</v>
      </c>
      <c r="M229" s="276">
        <v>3.6485400000000001</v>
      </c>
    </row>
    <row r="230" spans="1:13">
      <c r="A230" s="267">
        <v>222</v>
      </c>
      <c r="B230" s="276" t="s">
        <v>406</v>
      </c>
      <c r="C230" s="277">
        <v>9.85</v>
      </c>
      <c r="D230" s="278">
        <v>9.8833333333333329</v>
      </c>
      <c r="E230" s="278">
        <v>9.6166666666666654</v>
      </c>
      <c r="F230" s="278">
        <v>9.3833333333333329</v>
      </c>
      <c r="G230" s="278">
        <v>9.1166666666666654</v>
      </c>
      <c r="H230" s="278">
        <v>10.116666666666665</v>
      </c>
      <c r="I230" s="278">
        <v>10.383333333333331</v>
      </c>
      <c r="J230" s="278">
        <v>10.616666666666665</v>
      </c>
      <c r="K230" s="276">
        <v>10.15</v>
      </c>
      <c r="L230" s="276">
        <v>9.65</v>
      </c>
      <c r="M230" s="276">
        <v>62.404339999999998</v>
      </c>
    </row>
    <row r="231" spans="1:13">
      <c r="A231" s="267">
        <v>223</v>
      </c>
      <c r="B231" s="276" t="s">
        <v>122</v>
      </c>
      <c r="C231" s="277">
        <v>565.6</v>
      </c>
      <c r="D231" s="278">
        <v>565.2166666666667</v>
      </c>
      <c r="E231" s="278">
        <v>560.38333333333344</v>
      </c>
      <c r="F231" s="278">
        <v>555.16666666666674</v>
      </c>
      <c r="G231" s="278">
        <v>550.33333333333348</v>
      </c>
      <c r="H231" s="278">
        <v>570.43333333333339</v>
      </c>
      <c r="I231" s="278">
        <v>575.26666666666665</v>
      </c>
      <c r="J231" s="278">
        <v>580.48333333333335</v>
      </c>
      <c r="K231" s="276">
        <v>570.04999999999995</v>
      </c>
      <c r="L231" s="276">
        <v>560</v>
      </c>
      <c r="M231" s="276">
        <v>17.867439999999998</v>
      </c>
    </row>
    <row r="232" spans="1:13">
      <c r="A232" s="267">
        <v>224</v>
      </c>
      <c r="B232" s="276" t="s">
        <v>407</v>
      </c>
      <c r="C232" s="277">
        <v>115</v>
      </c>
      <c r="D232" s="278">
        <v>115.03333333333335</v>
      </c>
      <c r="E232" s="278">
        <v>112.56666666666669</v>
      </c>
      <c r="F232" s="278">
        <v>110.13333333333334</v>
      </c>
      <c r="G232" s="278">
        <v>107.66666666666669</v>
      </c>
      <c r="H232" s="278">
        <v>117.4666666666667</v>
      </c>
      <c r="I232" s="278">
        <v>119.93333333333337</v>
      </c>
      <c r="J232" s="278">
        <v>122.3666666666667</v>
      </c>
      <c r="K232" s="276">
        <v>117.5</v>
      </c>
      <c r="L232" s="276">
        <v>112.6</v>
      </c>
      <c r="M232" s="276">
        <v>4.4626200000000003</v>
      </c>
    </row>
    <row r="233" spans="1:13">
      <c r="A233" s="267">
        <v>225</v>
      </c>
      <c r="B233" s="276" t="s">
        <v>1603</v>
      </c>
      <c r="C233" s="277">
        <v>1086.3499999999999</v>
      </c>
      <c r="D233" s="278">
        <v>1077.2666666666667</v>
      </c>
      <c r="E233" s="278">
        <v>1058.0333333333333</v>
      </c>
      <c r="F233" s="278">
        <v>1029.7166666666667</v>
      </c>
      <c r="G233" s="278">
        <v>1010.4833333333333</v>
      </c>
      <c r="H233" s="278">
        <v>1105.5833333333333</v>
      </c>
      <c r="I233" s="278">
        <v>1124.8166666666664</v>
      </c>
      <c r="J233" s="278">
        <v>1153.1333333333332</v>
      </c>
      <c r="K233" s="276">
        <v>1096.5</v>
      </c>
      <c r="L233" s="276">
        <v>1048.95</v>
      </c>
      <c r="M233" s="276">
        <v>0.67754000000000003</v>
      </c>
    </row>
    <row r="234" spans="1:13">
      <c r="A234" s="267">
        <v>226</v>
      </c>
      <c r="B234" s="276" t="s">
        <v>260</v>
      </c>
      <c r="C234" s="277">
        <v>126.65</v>
      </c>
      <c r="D234" s="278">
        <v>126.65000000000002</v>
      </c>
      <c r="E234" s="278">
        <v>123.40000000000003</v>
      </c>
      <c r="F234" s="278">
        <v>120.15000000000002</v>
      </c>
      <c r="G234" s="278">
        <v>116.90000000000003</v>
      </c>
      <c r="H234" s="278">
        <v>129.90000000000003</v>
      </c>
      <c r="I234" s="278">
        <v>133.15</v>
      </c>
      <c r="J234" s="278">
        <v>136.40000000000003</v>
      </c>
      <c r="K234" s="276">
        <v>129.9</v>
      </c>
      <c r="L234" s="276">
        <v>123.4</v>
      </c>
      <c r="M234" s="276">
        <v>40.799280000000003</v>
      </c>
    </row>
    <row r="235" spans="1:13">
      <c r="A235" s="267">
        <v>227</v>
      </c>
      <c r="B235" s="276" t="s">
        <v>412</v>
      </c>
      <c r="C235" s="277">
        <v>168.95</v>
      </c>
      <c r="D235" s="278">
        <v>169.63333333333335</v>
      </c>
      <c r="E235" s="278">
        <v>164.3666666666667</v>
      </c>
      <c r="F235" s="278">
        <v>159.78333333333336</v>
      </c>
      <c r="G235" s="278">
        <v>154.51666666666671</v>
      </c>
      <c r="H235" s="278">
        <v>174.2166666666667</v>
      </c>
      <c r="I235" s="278">
        <v>179.48333333333335</v>
      </c>
      <c r="J235" s="278">
        <v>184.06666666666669</v>
      </c>
      <c r="K235" s="276">
        <v>174.9</v>
      </c>
      <c r="L235" s="276">
        <v>165.05</v>
      </c>
      <c r="M235" s="276">
        <v>38.437489999999997</v>
      </c>
    </row>
    <row r="236" spans="1:13">
      <c r="A236" s="267">
        <v>228</v>
      </c>
      <c r="B236" s="276" t="s">
        <v>1615</v>
      </c>
      <c r="C236" s="277">
        <v>8115.4</v>
      </c>
      <c r="D236" s="278">
        <v>8036.1333333333323</v>
      </c>
      <c r="E236" s="278">
        <v>7697.5666666666639</v>
      </c>
      <c r="F236" s="278">
        <v>7279.7333333333318</v>
      </c>
      <c r="G236" s="278">
        <v>6941.1666666666633</v>
      </c>
      <c r="H236" s="278">
        <v>8453.9666666666635</v>
      </c>
      <c r="I236" s="278">
        <v>8792.5333333333328</v>
      </c>
      <c r="J236" s="278">
        <v>9210.366666666665</v>
      </c>
      <c r="K236" s="276">
        <v>8374.7000000000007</v>
      </c>
      <c r="L236" s="276">
        <v>7618.3</v>
      </c>
      <c r="M236" s="276">
        <v>3.6887500000000002</v>
      </c>
    </row>
    <row r="237" spans="1:13">
      <c r="A237" s="267">
        <v>229</v>
      </c>
      <c r="B237" s="276" t="s">
        <v>259</v>
      </c>
      <c r="C237" s="277">
        <v>90</v>
      </c>
      <c r="D237" s="278">
        <v>90.34999999999998</v>
      </c>
      <c r="E237" s="278">
        <v>87.749999999999957</v>
      </c>
      <c r="F237" s="278">
        <v>85.499999999999972</v>
      </c>
      <c r="G237" s="278">
        <v>82.899999999999949</v>
      </c>
      <c r="H237" s="278">
        <v>92.599999999999966</v>
      </c>
      <c r="I237" s="278">
        <v>95.199999999999989</v>
      </c>
      <c r="J237" s="278">
        <v>97.449999999999974</v>
      </c>
      <c r="K237" s="276">
        <v>92.95</v>
      </c>
      <c r="L237" s="276">
        <v>88.1</v>
      </c>
      <c r="M237" s="276">
        <v>68.841239999999999</v>
      </c>
    </row>
    <row r="238" spans="1:13">
      <c r="A238" s="267">
        <v>230</v>
      </c>
      <c r="B238" s="276" t="s">
        <v>123</v>
      </c>
      <c r="C238" s="277">
        <v>1633.8</v>
      </c>
      <c r="D238" s="278">
        <v>1649.9666666666665</v>
      </c>
      <c r="E238" s="278">
        <v>1604.9333333333329</v>
      </c>
      <c r="F238" s="278">
        <v>1576.0666666666664</v>
      </c>
      <c r="G238" s="278">
        <v>1531.0333333333328</v>
      </c>
      <c r="H238" s="278">
        <v>1678.833333333333</v>
      </c>
      <c r="I238" s="278">
        <v>1723.8666666666663</v>
      </c>
      <c r="J238" s="278">
        <v>1752.7333333333331</v>
      </c>
      <c r="K238" s="276">
        <v>1695</v>
      </c>
      <c r="L238" s="276">
        <v>1621.1</v>
      </c>
      <c r="M238" s="276">
        <v>13.131119999999999</v>
      </c>
    </row>
    <row r="239" spans="1:13">
      <c r="A239" s="267">
        <v>231</v>
      </c>
      <c r="B239" s="276" t="s">
        <v>1622</v>
      </c>
      <c r="C239" s="277">
        <v>310.39999999999998</v>
      </c>
      <c r="D239" s="278">
        <v>312.8</v>
      </c>
      <c r="E239" s="278">
        <v>302.60000000000002</v>
      </c>
      <c r="F239" s="278">
        <v>294.8</v>
      </c>
      <c r="G239" s="278">
        <v>284.60000000000002</v>
      </c>
      <c r="H239" s="278">
        <v>320.60000000000002</v>
      </c>
      <c r="I239" s="278">
        <v>330.79999999999995</v>
      </c>
      <c r="J239" s="278">
        <v>338.6</v>
      </c>
      <c r="K239" s="276">
        <v>323</v>
      </c>
      <c r="L239" s="276">
        <v>305</v>
      </c>
      <c r="M239" s="276">
        <v>1.6899599999999999</v>
      </c>
    </row>
    <row r="240" spans="1:13">
      <c r="A240" s="267">
        <v>232</v>
      </c>
      <c r="B240" s="276" t="s">
        <v>418</v>
      </c>
      <c r="C240" s="277">
        <v>333.4</v>
      </c>
      <c r="D240" s="278">
        <v>331.48333333333335</v>
      </c>
      <c r="E240" s="278">
        <v>326.91666666666669</v>
      </c>
      <c r="F240" s="278">
        <v>320.43333333333334</v>
      </c>
      <c r="G240" s="278">
        <v>315.86666666666667</v>
      </c>
      <c r="H240" s="278">
        <v>337.9666666666667</v>
      </c>
      <c r="I240" s="278">
        <v>342.5333333333333</v>
      </c>
      <c r="J240" s="278">
        <v>349.01666666666671</v>
      </c>
      <c r="K240" s="276">
        <v>336.05</v>
      </c>
      <c r="L240" s="276">
        <v>325</v>
      </c>
      <c r="M240" s="276">
        <v>0.26778999999999997</v>
      </c>
    </row>
    <row r="241" spans="1:13">
      <c r="A241" s="267">
        <v>233</v>
      </c>
      <c r="B241" s="276" t="s">
        <v>124</v>
      </c>
      <c r="C241" s="277">
        <v>942.75</v>
      </c>
      <c r="D241" s="278">
        <v>940.80000000000007</v>
      </c>
      <c r="E241" s="278">
        <v>928.10000000000014</v>
      </c>
      <c r="F241" s="278">
        <v>913.45</v>
      </c>
      <c r="G241" s="278">
        <v>900.75000000000011</v>
      </c>
      <c r="H241" s="278">
        <v>955.45000000000016</v>
      </c>
      <c r="I241" s="278">
        <v>968.1500000000002</v>
      </c>
      <c r="J241" s="278">
        <v>982.80000000000018</v>
      </c>
      <c r="K241" s="276">
        <v>953.5</v>
      </c>
      <c r="L241" s="276">
        <v>926.15</v>
      </c>
      <c r="M241" s="276">
        <v>94.739620000000002</v>
      </c>
    </row>
    <row r="242" spans="1:13">
      <c r="A242" s="267">
        <v>234</v>
      </c>
      <c r="B242" s="276" t="s">
        <v>419</v>
      </c>
      <c r="C242" s="277">
        <v>85.7</v>
      </c>
      <c r="D242" s="278">
        <v>88.216666666666654</v>
      </c>
      <c r="E242" s="278">
        <v>79.433333333333309</v>
      </c>
      <c r="F242" s="278">
        <v>73.166666666666657</v>
      </c>
      <c r="G242" s="278">
        <v>64.383333333333312</v>
      </c>
      <c r="H242" s="278">
        <v>94.483333333333306</v>
      </c>
      <c r="I242" s="278">
        <v>103.26666666666664</v>
      </c>
      <c r="J242" s="278">
        <v>109.5333333333333</v>
      </c>
      <c r="K242" s="276">
        <v>97</v>
      </c>
      <c r="L242" s="276">
        <v>81.95</v>
      </c>
      <c r="M242" s="276">
        <v>24.899139999999999</v>
      </c>
    </row>
    <row r="243" spans="1:13">
      <c r="A243" s="267">
        <v>235</v>
      </c>
      <c r="B243" s="276" t="s">
        <v>3647</v>
      </c>
      <c r="C243" s="277">
        <v>258.10000000000002</v>
      </c>
      <c r="D243" s="278">
        <v>260.53333333333336</v>
      </c>
      <c r="E243" s="278">
        <v>251.26666666666671</v>
      </c>
      <c r="F243" s="278">
        <v>244.43333333333334</v>
      </c>
      <c r="G243" s="278">
        <v>235.16666666666669</v>
      </c>
      <c r="H243" s="278">
        <v>267.36666666666673</v>
      </c>
      <c r="I243" s="278">
        <v>276.63333333333338</v>
      </c>
      <c r="J243" s="278">
        <v>283.46666666666675</v>
      </c>
      <c r="K243" s="276">
        <v>269.8</v>
      </c>
      <c r="L243" s="276">
        <v>253.7</v>
      </c>
      <c r="M243" s="276">
        <v>42.897509999999997</v>
      </c>
    </row>
    <row r="244" spans="1:13">
      <c r="A244" s="267">
        <v>236</v>
      </c>
      <c r="B244" s="276" t="s">
        <v>126</v>
      </c>
      <c r="C244" s="277">
        <v>1387.15</v>
      </c>
      <c r="D244" s="278">
        <v>1379.9833333333333</v>
      </c>
      <c r="E244" s="278">
        <v>1367.1666666666667</v>
      </c>
      <c r="F244" s="278">
        <v>1347.1833333333334</v>
      </c>
      <c r="G244" s="278">
        <v>1334.3666666666668</v>
      </c>
      <c r="H244" s="278">
        <v>1399.9666666666667</v>
      </c>
      <c r="I244" s="278">
        <v>1412.7833333333333</v>
      </c>
      <c r="J244" s="278">
        <v>1432.7666666666667</v>
      </c>
      <c r="K244" s="276">
        <v>1392.8</v>
      </c>
      <c r="L244" s="276">
        <v>1360</v>
      </c>
      <c r="M244" s="276">
        <v>144.42997</v>
      </c>
    </row>
    <row r="245" spans="1:13">
      <c r="A245" s="267">
        <v>237</v>
      </c>
      <c r="B245" s="276" t="s">
        <v>1645</v>
      </c>
      <c r="C245" s="277">
        <v>732.75</v>
      </c>
      <c r="D245" s="278">
        <v>732.56666666666661</v>
      </c>
      <c r="E245" s="278">
        <v>720.23333333333323</v>
      </c>
      <c r="F245" s="278">
        <v>707.71666666666658</v>
      </c>
      <c r="G245" s="278">
        <v>695.38333333333321</v>
      </c>
      <c r="H245" s="278">
        <v>745.08333333333326</v>
      </c>
      <c r="I245" s="278">
        <v>757.41666666666674</v>
      </c>
      <c r="J245" s="278">
        <v>769.93333333333328</v>
      </c>
      <c r="K245" s="276">
        <v>744.9</v>
      </c>
      <c r="L245" s="276">
        <v>720.05</v>
      </c>
      <c r="M245" s="276">
        <v>0.97736999999999996</v>
      </c>
    </row>
    <row r="246" spans="1:13">
      <c r="A246" s="267">
        <v>238</v>
      </c>
      <c r="B246" s="276" t="s">
        <v>420</v>
      </c>
      <c r="C246" s="277">
        <v>342.9</v>
      </c>
      <c r="D246" s="278">
        <v>344.46666666666664</v>
      </c>
      <c r="E246" s="278">
        <v>333.98333333333329</v>
      </c>
      <c r="F246" s="278">
        <v>325.06666666666666</v>
      </c>
      <c r="G246" s="278">
        <v>314.58333333333331</v>
      </c>
      <c r="H246" s="278">
        <v>353.38333333333327</v>
      </c>
      <c r="I246" s="278">
        <v>363.86666666666662</v>
      </c>
      <c r="J246" s="278">
        <v>372.78333333333325</v>
      </c>
      <c r="K246" s="276">
        <v>354.95</v>
      </c>
      <c r="L246" s="276">
        <v>335.55</v>
      </c>
      <c r="M246" s="276">
        <v>15.347390000000001</v>
      </c>
    </row>
    <row r="247" spans="1:13">
      <c r="A247" s="267">
        <v>239</v>
      </c>
      <c r="B247" s="276" t="s">
        <v>421</v>
      </c>
      <c r="C247" s="277">
        <v>321.8</v>
      </c>
      <c r="D247" s="278">
        <v>328.33333333333337</v>
      </c>
      <c r="E247" s="278">
        <v>313.06666666666672</v>
      </c>
      <c r="F247" s="278">
        <v>304.33333333333337</v>
      </c>
      <c r="G247" s="278">
        <v>289.06666666666672</v>
      </c>
      <c r="H247" s="278">
        <v>337.06666666666672</v>
      </c>
      <c r="I247" s="278">
        <v>352.33333333333337</v>
      </c>
      <c r="J247" s="278">
        <v>361.06666666666672</v>
      </c>
      <c r="K247" s="276">
        <v>343.6</v>
      </c>
      <c r="L247" s="276">
        <v>319.60000000000002</v>
      </c>
      <c r="M247" s="276">
        <v>2.8393899999999999</v>
      </c>
    </row>
    <row r="248" spans="1:13">
      <c r="A248" s="267">
        <v>240</v>
      </c>
      <c r="B248" s="276" t="s">
        <v>417</v>
      </c>
      <c r="C248" s="277">
        <v>11.35</v>
      </c>
      <c r="D248" s="278">
        <v>11.333333333333334</v>
      </c>
      <c r="E248" s="278">
        <v>11.116666666666667</v>
      </c>
      <c r="F248" s="278">
        <v>10.883333333333333</v>
      </c>
      <c r="G248" s="278">
        <v>10.666666666666666</v>
      </c>
      <c r="H248" s="278">
        <v>11.566666666666668</v>
      </c>
      <c r="I248" s="278">
        <v>11.783333333333333</v>
      </c>
      <c r="J248" s="278">
        <v>12.016666666666669</v>
      </c>
      <c r="K248" s="276">
        <v>11.55</v>
      </c>
      <c r="L248" s="276">
        <v>11.1</v>
      </c>
      <c r="M248" s="276">
        <v>71.084069999999997</v>
      </c>
    </row>
    <row r="249" spans="1:13">
      <c r="A249" s="267">
        <v>241</v>
      </c>
      <c r="B249" s="276" t="s">
        <v>127</v>
      </c>
      <c r="C249" s="277">
        <v>100.95</v>
      </c>
      <c r="D249" s="278">
        <v>100.63333333333333</v>
      </c>
      <c r="E249" s="278">
        <v>98.516666666666652</v>
      </c>
      <c r="F249" s="278">
        <v>96.083333333333329</v>
      </c>
      <c r="G249" s="278">
        <v>93.966666666666654</v>
      </c>
      <c r="H249" s="278">
        <v>103.06666666666665</v>
      </c>
      <c r="I249" s="278">
        <v>105.18333333333332</v>
      </c>
      <c r="J249" s="278">
        <v>107.61666666666665</v>
      </c>
      <c r="K249" s="276">
        <v>102.75</v>
      </c>
      <c r="L249" s="276">
        <v>98.2</v>
      </c>
      <c r="M249" s="276">
        <v>559.37685999999997</v>
      </c>
    </row>
    <row r="250" spans="1:13">
      <c r="A250" s="267">
        <v>242</v>
      </c>
      <c r="B250" s="276" t="s">
        <v>262</v>
      </c>
      <c r="C250" s="277">
        <v>2096.35</v>
      </c>
      <c r="D250" s="278">
        <v>2109.7833333333333</v>
      </c>
      <c r="E250" s="278">
        <v>2076.5666666666666</v>
      </c>
      <c r="F250" s="278">
        <v>2056.7833333333333</v>
      </c>
      <c r="G250" s="278">
        <v>2023.5666666666666</v>
      </c>
      <c r="H250" s="278">
        <v>2129.5666666666666</v>
      </c>
      <c r="I250" s="278">
        <v>2162.7833333333328</v>
      </c>
      <c r="J250" s="278">
        <v>2182.5666666666666</v>
      </c>
      <c r="K250" s="276">
        <v>2143</v>
      </c>
      <c r="L250" s="276">
        <v>2090</v>
      </c>
      <c r="M250" s="276">
        <v>2.12079</v>
      </c>
    </row>
    <row r="251" spans="1:13">
      <c r="A251" s="267">
        <v>243</v>
      </c>
      <c r="B251" s="276" t="s">
        <v>408</v>
      </c>
      <c r="C251" s="277">
        <v>117</v>
      </c>
      <c r="D251" s="278">
        <v>116.86666666666667</v>
      </c>
      <c r="E251" s="278">
        <v>115.43333333333335</v>
      </c>
      <c r="F251" s="278">
        <v>113.86666666666667</v>
      </c>
      <c r="G251" s="278">
        <v>112.43333333333335</v>
      </c>
      <c r="H251" s="278">
        <v>118.43333333333335</v>
      </c>
      <c r="I251" s="278">
        <v>119.86666666666669</v>
      </c>
      <c r="J251" s="278">
        <v>121.43333333333335</v>
      </c>
      <c r="K251" s="276">
        <v>118.3</v>
      </c>
      <c r="L251" s="276">
        <v>115.3</v>
      </c>
      <c r="M251" s="276">
        <v>11.81622</v>
      </c>
    </row>
    <row r="252" spans="1:13">
      <c r="A252" s="267">
        <v>244</v>
      </c>
      <c r="B252" s="276" t="s">
        <v>409</v>
      </c>
      <c r="C252" s="277">
        <v>91.5</v>
      </c>
      <c r="D252" s="278">
        <v>92.083333333333329</v>
      </c>
      <c r="E252" s="278">
        <v>90.466666666666654</v>
      </c>
      <c r="F252" s="278">
        <v>89.433333333333323</v>
      </c>
      <c r="G252" s="278">
        <v>87.816666666666649</v>
      </c>
      <c r="H252" s="278">
        <v>93.11666666666666</v>
      </c>
      <c r="I252" s="278">
        <v>94.733333333333334</v>
      </c>
      <c r="J252" s="278">
        <v>95.766666666666666</v>
      </c>
      <c r="K252" s="276">
        <v>93.7</v>
      </c>
      <c r="L252" s="276">
        <v>91.05</v>
      </c>
      <c r="M252" s="276">
        <v>16.750900000000001</v>
      </c>
    </row>
    <row r="253" spans="1:13">
      <c r="A253" s="267">
        <v>245</v>
      </c>
      <c r="B253" s="276" t="s">
        <v>2931</v>
      </c>
      <c r="C253" s="277">
        <v>1461.15</v>
      </c>
      <c r="D253" s="278">
        <v>1465.6333333333332</v>
      </c>
      <c r="E253" s="278">
        <v>1437.7166666666665</v>
      </c>
      <c r="F253" s="278">
        <v>1414.2833333333333</v>
      </c>
      <c r="G253" s="278">
        <v>1386.3666666666666</v>
      </c>
      <c r="H253" s="278">
        <v>1489.0666666666664</v>
      </c>
      <c r="I253" s="278">
        <v>1516.9833333333333</v>
      </c>
      <c r="J253" s="278">
        <v>1540.4166666666663</v>
      </c>
      <c r="K253" s="276">
        <v>1493.55</v>
      </c>
      <c r="L253" s="276">
        <v>1442.2</v>
      </c>
      <c r="M253" s="276">
        <v>11.80696</v>
      </c>
    </row>
    <row r="254" spans="1:13">
      <c r="A254" s="267">
        <v>246</v>
      </c>
      <c r="B254" s="276" t="s">
        <v>402</v>
      </c>
      <c r="C254" s="277">
        <v>446.6</v>
      </c>
      <c r="D254" s="278">
        <v>449.05</v>
      </c>
      <c r="E254" s="278">
        <v>442.6</v>
      </c>
      <c r="F254" s="278">
        <v>438.6</v>
      </c>
      <c r="G254" s="278">
        <v>432.15000000000003</v>
      </c>
      <c r="H254" s="278">
        <v>453.05</v>
      </c>
      <c r="I254" s="278">
        <v>459.49999999999994</v>
      </c>
      <c r="J254" s="278">
        <v>463.5</v>
      </c>
      <c r="K254" s="276">
        <v>455.5</v>
      </c>
      <c r="L254" s="276">
        <v>445.05</v>
      </c>
      <c r="M254" s="276">
        <v>5.2178000000000004</v>
      </c>
    </row>
    <row r="255" spans="1:13">
      <c r="A255" s="267">
        <v>247</v>
      </c>
      <c r="B255" s="276" t="s">
        <v>128</v>
      </c>
      <c r="C255" s="277">
        <v>211.25</v>
      </c>
      <c r="D255" s="278">
        <v>209.83333333333334</v>
      </c>
      <c r="E255" s="278">
        <v>206.66666666666669</v>
      </c>
      <c r="F255" s="278">
        <v>202.08333333333334</v>
      </c>
      <c r="G255" s="278">
        <v>198.91666666666669</v>
      </c>
      <c r="H255" s="278">
        <v>214.41666666666669</v>
      </c>
      <c r="I255" s="278">
        <v>217.58333333333337</v>
      </c>
      <c r="J255" s="278">
        <v>222.16666666666669</v>
      </c>
      <c r="K255" s="276">
        <v>213</v>
      </c>
      <c r="L255" s="276">
        <v>205.25</v>
      </c>
      <c r="M255" s="276">
        <v>639.25995999999998</v>
      </c>
    </row>
    <row r="256" spans="1:13">
      <c r="A256" s="267">
        <v>248</v>
      </c>
      <c r="B256" s="276" t="s">
        <v>413</v>
      </c>
      <c r="C256" s="277">
        <v>322.25</v>
      </c>
      <c r="D256" s="278">
        <v>324.38333333333338</v>
      </c>
      <c r="E256" s="278">
        <v>318.06666666666678</v>
      </c>
      <c r="F256" s="278">
        <v>313.88333333333338</v>
      </c>
      <c r="G256" s="278">
        <v>307.56666666666678</v>
      </c>
      <c r="H256" s="278">
        <v>328.56666666666678</v>
      </c>
      <c r="I256" s="278">
        <v>334.88333333333338</v>
      </c>
      <c r="J256" s="278">
        <v>339.06666666666678</v>
      </c>
      <c r="K256" s="276">
        <v>330.7</v>
      </c>
      <c r="L256" s="276">
        <v>320.2</v>
      </c>
      <c r="M256" s="276">
        <v>0.64383999999999997</v>
      </c>
    </row>
    <row r="257" spans="1:13">
      <c r="A257" s="267">
        <v>249</v>
      </c>
      <c r="B257" s="276" t="s">
        <v>411</v>
      </c>
      <c r="C257" s="277">
        <v>133.85</v>
      </c>
      <c r="D257" s="278">
        <v>134.45000000000002</v>
      </c>
      <c r="E257" s="278">
        <v>129.50000000000003</v>
      </c>
      <c r="F257" s="278">
        <v>125.15</v>
      </c>
      <c r="G257" s="278">
        <v>120.20000000000002</v>
      </c>
      <c r="H257" s="278">
        <v>138.80000000000004</v>
      </c>
      <c r="I257" s="278">
        <v>143.75000000000003</v>
      </c>
      <c r="J257" s="278">
        <v>148.10000000000005</v>
      </c>
      <c r="K257" s="276">
        <v>139.4</v>
      </c>
      <c r="L257" s="276">
        <v>130.1</v>
      </c>
      <c r="M257" s="276">
        <v>60.356630000000003</v>
      </c>
    </row>
    <row r="258" spans="1:13">
      <c r="A258" s="267">
        <v>250</v>
      </c>
      <c r="B258" s="276" t="s">
        <v>431</v>
      </c>
      <c r="C258" s="277">
        <v>30.55</v>
      </c>
      <c r="D258" s="278">
        <v>29.75</v>
      </c>
      <c r="E258" s="278">
        <v>28.95</v>
      </c>
      <c r="F258" s="278">
        <v>27.349999999999998</v>
      </c>
      <c r="G258" s="278">
        <v>26.549999999999997</v>
      </c>
      <c r="H258" s="278">
        <v>31.35</v>
      </c>
      <c r="I258" s="278">
        <v>32.15</v>
      </c>
      <c r="J258" s="278">
        <v>33.75</v>
      </c>
      <c r="K258" s="276">
        <v>30.55</v>
      </c>
      <c r="L258" s="276">
        <v>28.15</v>
      </c>
      <c r="M258" s="276">
        <v>317.53638000000001</v>
      </c>
    </row>
    <row r="259" spans="1:13">
      <c r="A259" s="267">
        <v>251</v>
      </c>
      <c r="B259" s="276" t="s">
        <v>428</v>
      </c>
      <c r="C259" s="277">
        <v>45.25</v>
      </c>
      <c r="D259" s="278">
        <v>45.5</v>
      </c>
      <c r="E259" s="278">
        <v>44.5</v>
      </c>
      <c r="F259" s="278">
        <v>43.75</v>
      </c>
      <c r="G259" s="278">
        <v>42.75</v>
      </c>
      <c r="H259" s="278">
        <v>46.25</v>
      </c>
      <c r="I259" s="278">
        <v>47.25</v>
      </c>
      <c r="J259" s="278">
        <v>48</v>
      </c>
      <c r="K259" s="276">
        <v>46.5</v>
      </c>
      <c r="L259" s="276">
        <v>44.75</v>
      </c>
      <c r="M259" s="276">
        <v>4.5645499999999997</v>
      </c>
    </row>
    <row r="260" spans="1:13">
      <c r="A260" s="267">
        <v>252</v>
      </c>
      <c r="B260" s="276" t="s">
        <v>429</v>
      </c>
      <c r="C260" s="277">
        <v>93.85</v>
      </c>
      <c r="D260" s="278">
        <v>94.383333333333326</v>
      </c>
      <c r="E260" s="278">
        <v>91.966666666666654</v>
      </c>
      <c r="F260" s="278">
        <v>90.083333333333329</v>
      </c>
      <c r="G260" s="278">
        <v>87.666666666666657</v>
      </c>
      <c r="H260" s="278">
        <v>96.266666666666652</v>
      </c>
      <c r="I260" s="278">
        <v>98.683333333333337</v>
      </c>
      <c r="J260" s="278">
        <v>100.56666666666665</v>
      </c>
      <c r="K260" s="276">
        <v>96.8</v>
      </c>
      <c r="L260" s="276">
        <v>92.5</v>
      </c>
      <c r="M260" s="276">
        <v>14.777950000000001</v>
      </c>
    </row>
    <row r="261" spans="1:13">
      <c r="A261" s="267">
        <v>253</v>
      </c>
      <c r="B261" s="276" t="s">
        <v>432</v>
      </c>
      <c r="C261" s="277">
        <v>66</v>
      </c>
      <c r="D261" s="278">
        <v>65.95</v>
      </c>
      <c r="E261" s="278">
        <v>64.7</v>
      </c>
      <c r="F261" s="278">
        <v>63.400000000000006</v>
      </c>
      <c r="G261" s="278">
        <v>62.150000000000006</v>
      </c>
      <c r="H261" s="278">
        <v>67.25</v>
      </c>
      <c r="I261" s="278">
        <v>68.5</v>
      </c>
      <c r="J261" s="278">
        <v>69.8</v>
      </c>
      <c r="K261" s="276">
        <v>67.2</v>
      </c>
      <c r="L261" s="276">
        <v>64.650000000000006</v>
      </c>
      <c r="M261" s="276">
        <v>15.64156</v>
      </c>
    </row>
    <row r="262" spans="1:13">
      <c r="A262" s="267">
        <v>254</v>
      </c>
      <c r="B262" s="276" t="s">
        <v>422</v>
      </c>
      <c r="C262" s="277">
        <v>1053.55</v>
      </c>
      <c r="D262" s="278">
        <v>1051.45</v>
      </c>
      <c r="E262" s="278">
        <v>1038.9000000000001</v>
      </c>
      <c r="F262" s="278">
        <v>1024.25</v>
      </c>
      <c r="G262" s="278">
        <v>1011.7</v>
      </c>
      <c r="H262" s="278">
        <v>1066.1000000000001</v>
      </c>
      <c r="I262" s="278">
        <v>1078.6499999999999</v>
      </c>
      <c r="J262" s="278">
        <v>1093.3000000000002</v>
      </c>
      <c r="K262" s="276">
        <v>1064</v>
      </c>
      <c r="L262" s="276">
        <v>1036.8</v>
      </c>
      <c r="M262" s="276">
        <v>0.95706000000000002</v>
      </c>
    </row>
    <row r="263" spans="1:13">
      <c r="A263" s="267">
        <v>255</v>
      </c>
      <c r="B263" s="276" t="s">
        <v>436</v>
      </c>
      <c r="C263" s="277">
        <v>2488.35</v>
      </c>
      <c r="D263" s="278">
        <v>2537.2666666666669</v>
      </c>
      <c r="E263" s="278">
        <v>2404.5333333333338</v>
      </c>
      <c r="F263" s="278">
        <v>2320.7166666666667</v>
      </c>
      <c r="G263" s="278">
        <v>2187.9833333333336</v>
      </c>
      <c r="H263" s="278">
        <v>2621.0833333333339</v>
      </c>
      <c r="I263" s="278">
        <v>2753.8166666666666</v>
      </c>
      <c r="J263" s="278">
        <v>2837.6333333333341</v>
      </c>
      <c r="K263" s="276">
        <v>2670</v>
      </c>
      <c r="L263" s="276">
        <v>2453.4499999999998</v>
      </c>
      <c r="M263" s="276">
        <v>0.17132</v>
      </c>
    </row>
    <row r="264" spans="1:13">
      <c r="A264" s="267">
        <v>256</v>
      </c>
      <c r="B264" s="276" t="s">
        <v>433</v>
      </c>
      <c r="C264" s="277">
        <v>78.900000000000006</v>
      </c>
      <c r="D264" s="278">
        <v>80.016666666666666</v>
      </c>
      <c r="E264" s="278">
        <v>77.233333333333334</v>
      </c>
      <c r="F264" s="278">
        <v>75.566666666666663</v>
      </c>
      <c r="G264" s="278">
        <v>72.783333333333331</v>
      </c>
      <c r="H264" s="278">
        <v>81.683333333333337</v>
      </c>
      <c r="I264" s="278">
        <v>84.466666666666669</v>
      </c>
      <c r="J264" s="278">
        <v>86.13333333333334</v>
      </c>
      <c r="K264" s="276">
        <v>82.8</v>
      </c>
      <c r="L264" s="276">
        <v>78.349999999999994</v>
      </c>
      <c r="M264" s="276">
        <v>13.3917</v>
      </c>
    </row>
    <row r="265" spans="1:13">
      <c r="A265" s="267">
        <v>257</v>
      </c>
      <c r="B265" s="276" t="s">
        <v>129</v>
      </c>
      <c r="C265" s="277">
        <v>299.75</v>
      </c>
      <c r="D265" s="278">
        <v>297.93333333333334</v>
      </c>
      <c r="E265" s="278">
        <v>290.11666666666667</v>
      </c>
      <c r="F265" s="278">
        <v>280.48333333333335</v>
      </c>
      <c r="G265" s="278">
        <v>272.66666666666669</v>
      </c>
      <c r="H265" s="278">
        <v>307.56666666666666</v>
      </c>
      <c r="I265" s="278">
        <v>315.38333333333338</v>
      </c>
      <c r="J265" s="278">
        <v>325.01666666666665</v>
      </c>
      <c r="K265" s="276">
        <v>305.75</v>
      </c>
      <c r="L265" s="276">
        <v>288.3</v>
      </c>
      <c r="M265" s="276">
        <v>105.60096</v>
      </c>
    </row>
    <row r="266" spans="1:13">
      <c r="A266" s="267">
        <v>258</v>
      </c>
      <c r="B266" s="276" t="s">
        <v>423</v>
      </c>
      <c r="C266" s="277">
        <v>2240.3000000000002</v>
      </c>
      <c r="D266" s="278">
        <v>2247.7333333333336</v>
      </c>
      <c r="E266" s="278">
        <v>2202.5666666666671</v>
      </c>
      <c r="F266" s="278">
        <v>2164.8333333333335</v>
      </c>
      <c r="G266" s="278">
        <v>2119.666666666667</v>
      </c>
      <c r="H266" s="278">
        <v>2285.4666666666672</v>
      </c>
      <c r="I266" s="278">
        <v>2330.6333333333332</v>
      </c>
      <c r="J266" s="278">
        <v>2368.3666666666672</v>
      </c>
      <c r="K266" s="276">
        <v>2292.9</v>
      </c>
      <c r="L266" s="276">
        <v>2210</v>
      </c>
      <c r="M266" s="276">
        <v>1.06267</v>
      </c>
    </row>
    <row r="267" spans="1:13">
      <c r="A267" s="267">
        <v>259</v>
      </c>
      <c r="B267" s="276" t="s">
        <v>424</v>
      </c>
      <c r="C267" s="277">
        <v>347.05</v>
      </c>
      <c r="D267" s="278">
        <v>347.45</v>
      </c>
      <c r="E267" s="278">
        <v>340.9</v>
      </c>
      <c r="F267" s="278">
        <v>334.75</v>
      </c>
      <c r="G267" s="278">
        <v>328.2</v>
      </c>
      <c r="H267" s="278">
        <v>353.59999999999997</v>
      </c>
      <c r="I267" s="278">
        <v>360.15000000000003</v>
      </c>
      <c r="J267" s="278">
        <v>366.29999999999995</v>
      </c>
      <c r="K267" s="276">
        <v>354</v>
      </c>
      <c r="L267" s="276">
        <v>341.3</v>
      </c>
      <c r="M267" s="276">
        <v>3.8826900000000002</v>
      </c>
    </row>
    <row r="268" spans="1:13">
      <c r="A268" s="267">
        <v>260</v>
      </c>
      <c r="B268" s="276" t="s">
        <v>425</v>
      </c>
      <c r="C268" s="277">
        <v>128.4</v>
      </c>
      <c r="D268" s="278">
        <v>128.4</v>
      </c>
      <c r="E268" s="278">
        <v>127</v>
      </c>
      <c r="F268" s="278">
        <v>125.6</v>
      </c>
      <c r="G268" s="278">
        <v>124.19999999999999</v>
      </c>
      <c r="H268" s="278">
        <v>129.80000000000001</v>
      </c>
      <c r="I268" s="278">
        <v>131.20000000000005</v>
      </c>
      <c r="J268" s="278">
        <v>132.60000000000002</v>
      </c>
      <c r="K268" s="276">
        <v>129.80000000000001</v>
      </c>
      <c r="L268" s="276">
        <v>127</v>
      </c>
      <c r="M268" s="276">
        <v>13.723929999999999</v>
      </c>
    </row>
    <row r="269" spans="1:13">
      <c r="A269" s="267">
        <v>261</v>
      </c>
      <c r="B269" s="276" t="s">
        <v>426</v>
      </c>
      <c r="C269" s="277">
        <v>83.35</v>
      </c>
      <c r="D269" s="278">
        <v>83.316666666666663</v>
      </c>
      <c r="E269" s="278">
        <v>81.833333333333329</v>
      </c>
      <c r="F269" s="278">
        <v>80.316666666666663</v>
      </c>
      <c r="G269" s="278">
        <v>78.833333333333329</v>
      </c>
      <c r="H269" s="278">
        <v>84.833333333333329</v>
      </c>
      <c r="I269" s="278">
        <v>86.316666666666677</v>
      </c>
      <c r="J269" s="278">
        <v>87.833333333333329</v>
      </c>
      <c r="K269" s="276">
        <v>84.8</v>
      </c>
      <c r="L269" s="276">
        <v>81.8</v>
      </c>
      <c r="M269" s="276">
        <v>59.487609999999997</v>
      </c>
    </row>
    <row r="270" spans="1:13">
      <c r="A270" s="267">
        <v>262</v>
      </c>
      <c r="B270" s="276" t="s">
        <v>427</v>
      </c>
      <c r="C270" s="277">
        <v>90.95</v>
      </c>
      <c r="D270" s="278">
        <v>91.466666666666654</v>
      </c>
      <c r="E270" s="278">
        <v>89.733333333333306</v>
      </c>
      <c r="F270" s="278">
        <v>88.516666666666652</v>
      </c>
      <c r="G270" s="278">
        <v>86.783333333333303</v>
      </c>
      <c r="H270" s="278">
        <v>92.683333333333309</v>
      </c>
      <c r="I270" s="278">
        <v>94.416666666666657</v>
      </c>
      <c r="J270" s="278">
        <v>95.633333333333312</v>
      </c>
      <c r="K270" s="276">
        <v>93.2</v>
      </c>
      <c r="L270" s="276">
        <v>90.25</v>
      </c>
      <c r="M270" s="276">
        <v>16.730910000000002</v>
      </c>
    </row>
    <row r="271" spans="1:13">
      <c r="A271" s="267">
        <v>263</v>
      </c>
      <c r="B271" s="276" t="s">
        <v>435</v>
      </c>
      <c r="C271" s="277">
        <v>92.9</v>
      </c>
      <c r="D271" s="278">
        <v>93.133333333333326</v>
      </c>
      <c r="E271" s="278">
        <v>90.766666666666652</v>
      </c>
      <c r="F271" s="278">
        <v>88.633333333333326</v>
      </c>
      <c r="G271" s="278">
        <v>86.266666666666652</v>
      </c>
      <c r="H271" s="278">
        <v>95.266666666666652</v>
      </c>
      <c r="I271" s="278">
        <v>97.633333333333326</v>
      </c>
      <c r="J271" s="278">
        <v>99.766666666666652</v>
      </c>
      <c r="K271" s="276">
        <v>95.5</v>
      </c>
      <c r="L271" s="276">
        <v>91</v>
      </c>
      <c r="M271" s="276">
        <v>22.469390000000001</v>
      </c>
    </row>
    <row r="272" spans="1:13">
      <c r="A272" s="267">
        <v>264</v>
      </c>
      <c r="B272" s="276" t="s">
        <v>434</v>
      </c>
      <c r="C272" s="277">
        <v>156.80000000000001</v>
      </c>
      <c r="D272" s="278">
        <v>157.78333333333333</v>
      </c>
      <c r="E272" s="278">
        <v>154.06666666666666</v>
      </c>
      <c r="F272" s="278">
        <v>151.33333333333334</v>
      </c>
      <c r="G272" s="278">
        <v>147.61666666666667</v>
      </c>
      <c r="H272" s="278">
        <v>160.51666666666665</v>
      </c>
      <c r="I272" s="278">
        <v>164.23333333333329</v>
      </c>
      <c r="J272" s="278">
        <v>166.96666666666664</v>
      </c>
      <c r="K272" s="276">
        <v>161.5</v>
      </c>
      <c r="L272" s="276">
        <v>155.05000000000001</v>
      </c>
      <c r="M272" s="276">
        <v>4.3108899999999997</v>
      </c>
    </row>
    <row r="273" spans="1:13">
      <c r="A273" s="267">
        <v>265</v>
      </c>
      <c r="B273" s="276" t="s">
        <v>263</v>
      </c>
      <c r="C273" s="277">
        <v>73.2</v>
      </c>
      <c r="D273" s="278">
        <v>73.133333333333326</v>
      </c>
      <c r="E273" s="278">
        <v>70.266666666666652</v>
      </c>
      <c r="F273" s="278">
        <v>67.333333333333329</v>
      </c>
      <c r="G273" s="278">
        <v>64.466666666666654</v>
      </c>
      <c r="H273" s="278">
        <v>76.066666666666649</v>
      </c>
      <c r="I273" s="278">
        <v>78.933333333333323</v>
      </c>
      <c r="J273" s="278">
        <v>81.866666666666646</v>
      </c>
      <c r="K273" s="276">
        <v>76</v>
      </c>
      <c r="L273" s="276">
        <v>70.2</v>
      </c>
      <c r="M273" s="276">
        <v>93.575000000000003</v>
      </c>
    </row>
    <row r="274" spans="1:13">
      <c r="A274" s="267">
        <v>266</v>
      </c>
      <c r="B274" s="276" t="s">
        <v>130</v>
      </c>
      <c r="C274" s="277">
        <v>402.95</v>
      </c>
      <c r="D274" s="278">
        <v>401.5</v>
      </c>
      <c r="E274" s="278">
        <v>395.6</v>
      </c>
      <c r="F274" s="278">
        <v>388.25</v>
      </c>
      <c r="G274" s="278">
        <v>382.35</v>
      </c>
      <c r="H274" s="278">
        <v>408.85</v>
      </c>
      <c r="I274" s="278">
        <v>414.75</v>
      </c>
      <c r="J274" s="278">
        <v>422.1</v>
      </c>
      <c r="K274" s="276">
        <v>407.4</v>
      </c>
      <c r="L274" s="276">
        <v>394.15</v>
      </c>
      <c r="M274" s="276">
        <v>68.855990000000006</v>
      </c>
    </row>
    <row r="275" spans="1:13">
      <c r="A275" s="267">
        <v>267</v>
      </c>
      <c r="B275" s="276" t="s">
        <v>264</v>
      </c>
      <c r="C275" s="277">
        <v>976.2</v>
      </c>
      <c r="D275" s="278">
        <v>959.7166666666667</v>
      </c>
      <c r="E275" s="278">
        <v>931.68333333333339</v>
      </c>
      <c r="F275" s="278">
        <v>887.16666666666674</v>
      </c>
      <c r="G275" s="278">
        <v>859.13333333333344</v>
      </c>
      <c r="H275" s="278">
        <v>1004.2333333333333</v>
      </c>
      <c r="I275" s="278">
        <v>1032.2666666666667</v>
      </c>
      <c r="J275" s="278">
        <v>1076.7833333333333</v>
      </c>
      <c r="K275" s="276">
        <v>987.75</v>
      </c>
      <c r="L275" s="276">
        <v>915.2</v>
      </c>
      <c r="M275" s="276">
        <v>12.41952</v>
      </c>
    </row>
    <row r="276" spans="1:13">
      <c r="A276" s="267">
        <v>268</v>
      </c>
      <c r="B276" s="276" t="s">
        <v>131</v>
      </c>
      <c r="C276" s="277">
        <v>2835.6</v>
      </c>
      <c r="D276" s="278">
        <v>2844.2333333333336</v>
      </c>
      <c r="E276" s="278">
        <v>2772.4666666666672</v>
      </c>
      <c r="F276" s="278">
        <v>2709.3333333333335</v>
      </c>
      <c r="G276" s="278">
        <v>2637.5666666666671</v>
      </c>
      <c r="H276" s="278">
        <v>2907.3666666666672</v>
      </c>
      <c r="I276" s="278">
        <v>2979.1333333333337</v>
      </c>
      <c r="J276" s="278">
        <v>3042.2666666666673</v>
      </c>
      <c r="K276" s="276">
        <v>2916</v>
      </c>
      <c r="L276" s="276">
        <v>2781.1</v>
      </c>
      <c r="M276" s="276">
        <v>7.8350299999999997</v>
      </c>
    </row>
    <row r="277" spans="1:13">
      <c r="A277" s="267">
        <v>269</v>
      </c>
      <c r="B277" s="276" t="s">
        <v>132</v>
      </c>
      <c r="C277" s="277">
        <v>722.4</v>
      </c>
      <c r="D277" s="278">
        <v>720.33333333333337</v>
      </c>
      <c r="E277" s="278">
        <v>704.66666666666674</v>
      </c>
      <c r="F277" s="278">
        <v>686.93333333333339</v>
      </c>
      <c r="G277" s="278">
        <v>671.26666666666677</v>
      </c>
      <c r="H277" s="278">
        <v>738.06666666666672</v>
      </c>
      <c r="I277" s="278">
        <v>753.73333333333346</v>
      </c>
      <c r="J277" s="278">
        <v>771.4666666666667</v>
      </c>
      <c r="K277" s="276">
        <v>736</v>
      </c>
      <c r="L277" s="276">
        <v>702.6</v>
      </c>
      <c r="M277" s="276">
        <v>13.03795</v>
      </c>
    </row>
    <row r="278" spans="1:13">
      <c r="A278" s="267">
        <v>270</v>
      </c>
      <c r="B278" s="276" t="s">
        <v>437</v>
      </c>
      <c r="C278" s="277">
        <v>159.15</v>
      </c>
      <c r="D278" s="278">
        <v>158.35</v>
      </c>
      <c r="E278" s="278">
        <v>155.79999999999998</v>
      </c>
      <c r="F278" s="278">
        <v>152.44999999999999</v>
      </c>
      <c r="G278" s="278">
        <v>149.89999999999998</v>
      </c>
      <c r="H278" s="278">
        <v>161.69999999999999</v>
      </c>
      <c r="I278" s="278">
        <v>164.25</v>
      </c>
      <c r="J278" s="278">
        <v>167.6</v>
      </c>
      <c r="K278" s="276">
        <v>160.9</v>
      </c>
      <c r="L278" s="276">
        <v>155</v>
      </c>
      <c r="M278" s="276">
        <v>21.052019999999999</v>
      </c>
    </row>
    <row r="279" spans="1:13">
      <c r="A279" s="267">
        <v>271</v>
      </c>
      <c r="B279" s="276" t="s">
        <v>443</v>
      </c>
      <c r="C279" s="277">
        <v>751.35</v>
      </c>
      <c r="D279" s="278">
        <v>746.46666666666658</v>
      </c>
      <c r="E279" s="278">
        <v>737.93333333333317</v>
      </c>
      <c r="F279" s="278">
        <v>724.51666666666654</v>
      </c>
      <c r="G279" s="278">
        <v>715.98333333333312</v>
      </c>
      <c r="H279" s="278">
        <v>759.88333333333321</v>
      </c>
      <c r="I279" s="278">
        <v>768.41666666666674</v>
      </c>
      <c r="J279" s="278">
        <v>781.83333333333326</v>
      </c>
      <c r="K279" s="276">
        <v>755</v>
      </c>
      <c r="L279" s="276">
        <v>733.05</v>
      </c>
      <c r="M279" s="276">
        <v>2.6478799999999998</v>
      </c>
    </row>
    <row r="280" spans="1:13">
      <c r="A280" s="267">
        <v>272</v>
      </c>
      <c r="B280" s="276" t="s">
        <v>444</v>
      </c>
      <c r="C280" s="277">
        <v>330.7</v>
      </c>
      <c r="D280" s="278">
        <v>334.48333333333335</v>
      </c>
      <c r="E280" s="278">
        <v>325.9666666666667</v>
      </c>
      <c r="F280" s="278">
        <v>321.23333333333335</v>
      </c>
      <c r="G280" s="278">
        <v>312.7166666666667</v>
      </c>
      <c r="H280" s="278">
        <v>339.2166666666667</v>
      </c>
      <c r="I280" s="278">
        <v>347.73333333333335</v>
      </c>
      <c r="J280" s="278">
        <v>352.4666666666667</v>
      </c>
      <c r="K280" s="276">
        <v>343</v>
      </c>
      <c r="L280" s="276">
        <v>329.75</v>
      </c>
      <c r="M280" s="276">
        <v>2.0663399999999998</v>
      </c>
    </row>
    <row r="281" spans="1:13">
      <c r="A281" s="267">
        <v>273</v>
      </c>
      <c r="B281" s="276" t="s">
        <v>445</v>
      </c>
      <c r="C281" s="277">
        <v>628.65</v>
      </c>
      <c r="D281" s="278">
        <v>621.2166666666667</v>
      </c>
      <c r="E281" s="278">
        <v>607.53333333333342</v>
      </c>
      <c r="F281" s="278">
        <v>586.41666666666674</v>
      </c>
      <c r="G281" s="278">
        <v>572.73333333333346</v>
      </c>
      <c r="H281" s="278">
        <v>642.33333333333337</v>
      </c>
      <c r="I281" s="278">
        <v>656.01666666666677</v>
      </c>
      <c r="J281" s="278">
        <v>677.13333333333333</v>
      </c>
      <c r="K281" s="276">
        <v>634.9</v>
      </c>
      <c r="L281" s="276">
        <v>600.1</v>
      </c>
      <c r="M281" s="276">
        <v>8.6184899999999995</v>
      </c>
    </row>
    <row r="282" spans="1:13">
      <c r="A282" s="267">
        <v>274</v>
      </c>
      <c r="B282" s="276" t="s">
        <v>447</v>
      </c>
      <c r="C282" s="277">
        <v>46.9</v>
      </c>
      <c r="D282" s="278">
        <v>47.18333333333333</v>
      </c>
      <c r="E282" s="278">
        <v>46.066666666666663</v>
      </c>
      <c r="F282" s="278">
        <v>45.233333333333334</v>
      </c>
      <c r="G282" s="278">
        <v>44.116666666666667</v>
      </c>
      <c r="H282" s="278">
        <v>48.016666666666659</v>
      </c>
      <c r="I282" s="278">
        <v>49.133333333333319</v>
      </c>
      <c r="J282" s="278">
        <v>49.966666666666654</v>
      </c>
      <c r="K282" s="276">
        <v>48.3</v>
      </c>
      <c r="L282" s="276">
        <v>46.35</v>
      </c>
      <c r="M282" s="276">
        <v>35.779110000000003</v>
      </c>
    </row>
    <row r="283" spans="1:13">
      <c r="A283" s="267">
        <v>275</v>
      </c>
      <c r="B283" s="276" t="s">
        <v>449</v>
      </c>
      <c r="C283" s="277">
        <v>350.8</v>
      </c>
      <c r="D283" s="278">
        <v>355.5</v>
      </c>
      <c r="E283" s="278">
        <v>344.2</v>
      </c>
      <c r="F283" s="278">
        <v>337.59999999999997</v>
      </c>
      <c r="G283" s="278">
        <v>326.29999999999995</v>
      </c>
      <c r="H283" s="278">
        <v>362.1</v>
      </c>
      <c r="I283" s="278">
        <v>373.4</v>
      </c>
      <c r="J283" s="278">
        <v>380.00000000000006</v>
      </c>
      <c r="K283" s="276">
        <v>366.8</v>
      </c>
      <c r="L283" s="276">
        <v>348.9</v>
      </c>
      <c r="M283" s="276">
        <v>5.33467</v>
      </c>
    </row>
    <row r="284" spans="1:13">
      <c r="A284" s="267">
        <v>276</v>
      </c>
      <c r="B284" s="276" t="s">
        <v>439</v>
      </c>
      <c r="C284" s="277">
        <v>481.7</v>
      </c>
      <c r="D284" s="278">
        <v>483.91666666666669</v>
      </c>
      <c r="E284" s="278">
        <v>477.83333333333337</v>
      </c>
      <c r="F284" s="278">
        <v>473.9666666666667</v>
      </c>
      <c r="G284" s="278">
        <v>467.88333333333338</v>
      </c>
      <c r="H284" s="278">
        <v>487.78333333333336</v>
      </c>
      <c r="I284" s="278">
        <v>493.86666666666673</v>
      </c>
      <c r="J284" s="278">
        <v>497.73333333333335</v>
      </c>
      <c r="K284" s="276">
        <v>490</v>
      </c>
      <c r="L284" s="276">
        <v>480.05</v>
      </c>
      <c r="M284" s="276">
        <v>0.82571000000000006</v>
      </c>
    </row>
    <row r="285" spans="1:13">
      <c r="A285" s="267">
        <v>277</v>
      </c>
      <c r="B285" s="276" t="s">
        <v>440</v>
      </c>
      <c r="C285" s="277">
        <v>374.95</v>
      </c>
      <c r="D285" s="278">
        <v>367.61666666666662</v>
      </c>
      <c r="E285" s="278">
        <v>349.33333333333326</v>
      </c>
      <c r="F285" s="278">
        <v>323.71666666666664</v>
      </c>
      <c r="G285" s="278">
        <v>305.43333333333328</v>
      </c>
      <c r="H285" s="278">
        <v>393.23333333333323</v>
      </c>
      <c r="I285" s="278">
        <v>411.51666666666665</v>
      </c>
      <c r="J285" s="278">
        <v>437.13333333333321</v>
      </c>
      <c r="K285" s="276">
        <v>385.9</v>
      </c>
      <c r="L285" s="276">
        <v>342</v>
      </c>
      <c r="M285" s="276">
        <v>16.080449999999999</v>
      </c>
    </row>
    <row r="286" spans="1:13">
      <c r="A286" s="267">
        <v>278</v>
      </c>
      <c r="B286" s="276" t="s">
        <v>451</v>
      </c>
      <c r="C286" s="277">
        <v>255.25</v>
      </c>
      <c r="D286" s="278">
        <v>258.38333333333338</v>
      </c>
      <c r="E286" s="278">
        <v>247.56666666666678</v>
      </c>
      <c r="F286" s="278">
        <v>239.88333333333338</v>
      </c>
      <c r="G286" s="278">
        <v>229.06666666666678</v>
      </c>
      <c r="H286" s="278">
        <v>266.06666666666678</v>
      </c>
      <c r="I286" s="278">
        <v>276.88333333333338</v>
      </c>
      <c r="J286" s="278">
        <v>284.56666666666678</v>
      </c>
      <c r="K286" s="276">
        <v>269.2</v>
      </c>
      <c r="L286" s="276">
        <v>250.7</v>
      </c>
      <c r="M286" s="276">
        <v>4.0495700000000001</v>
      </c>
    </row>
    <row r="287" spans="1:13">
      <c r="A287" s="267">
        <v>279</v>
      </c>
      <c r="B287" s="276" t="s">
        <v>133</v>
      </c>
      <c r="C287" s="277">
        <v>1882.1</v>
      </c>
      <c r="D287" s="278">
        <v>1890.0333333333335</v>
      </c>
      <c r="E287" s="278">
        <v>1869.0666666666671</v>
      </c>
      <c r="F287" s="278">
        <v>1856.0333333333335</v>
      </c>
      <c r="G287" s="278">
        <v>1835.0666666666671</v>
      </c>
      <c r="H287" s="278">
        <v>1903.0666666666671</v>
      </c>
      <c r="I287" s="278">
        <v>1924.0333333333338</v>
      </c>
      <c r="J287" s="278">
        <v>1937.0666666666671</v>
      </c>
      <c r="K287" s="276">
        <v>1911</v>
      </c>
      <c r="L287" s="276">
        <v>1877</v>
      </c>
      <c r="M287" s="276">
        <v>55.831299999999999</v>
      </c>
    </row>
    <row r="288" spans="1:13">
      <c r="A288" s="267">
        <v>280</v>
      </c>
      <c r="B288" s="276" t="s">
        <v>441</v>
      </c>
      <c r="C288" s="277">
        <v>134.9</v>
      </c>
      <c r="D288" s="278">
        <v>135.56666666666669</v>
      </c>
      <c r="E288" s="278">
        <v>132.33333333333337</v>
      </c>
      <c r="F288" s="278">
        <v>129.76666666666668</v>
      </c>
      <c r="G288" s="278">
        <v>126.53333333333336</v>
      </c>
      <c r="H288" s="278">
        <v>138.13333333333338</v>
      </c>
      <c r="I288" s="278">
        <v>141.36666666666667</v>
      </c>
      <c r="J288" s="278">
        <v>143.93333333333339</v>
      </c>
      <c r="K288" s="276">
        <v>138.80000000000001</v>
      </c>
      <c r="L288" s="276">
        <v>133</v>
      </c>
      <c r="M288" s="276">
        <v>7.1452799999999996</v>
      </c>
    </row>
    <row r="289" spans="1:13">
      <c r="A289" s="267">
        <v>281</v>
      </c>
      <c r="B289" s="276" t="s">
        <v>438</v>
      </c>
      <c r="C289" s="277">
        <v>964.8</v>
      </c>
      <c r="D289" s="278">
        <v>960.66666666666663</v>
      </c>
      <c r="E289" s="278">
        <v>950.33333333333326</v>
      </c>
      <c r="F289" s="278">
        <v>935.86666666666667</v>
      </c>
      <c r="G289" s="278">
        <v>925.5333333333333</v>
      </c>
      <c r="H289" s="278">
        <v>975.13333333333321</v>
      </c>
      <c r="I289" s="278">
        <v>985.46666666666647</v>
      </c>
      <c r="J289" s="278">
        <v>999.93333333333317</v>
      </c>
      <c r="K289" s="276">
        <v>971</v>
      </c>
      <c r="L289" s="276">
        <v>946.2</v>
      </c>
      <c r="M289" s="276">
        <v>0.36212</v>
      </c>
    </row>
    <row r="290" spans="1:13">
      <c r="A290" s="267">
        <v>282</v>
      </c>
      <c r="B290" s="276" t="s">
        <v>442</v>
      </c>
      <c r="C290" s="277">
        <v>243.3</v>
      </c>
      <c r="D290" s="278">
        <v>244.28333333333333</v>
      </c>
      <c r="E290" s="278">
        <v>241.66666666666666</v>
      </c>
      <c r="F290" s="278">
        <v>240.03333333333333</v>
      </c>
      <c r="G290" s="278">
        <v>237.41666666666666</v>
      </c>
      <c r="H290" s="278">
        <v>245.91666666666666</v>
      </c>
      <c r="I290" s="278">
        <v>248.53333333333333</v>
      </c>
      <c r="J290" s="278">
        <v>250.16666666666666</v>
      </c>
      <c r="K290" s="276">
        <v>246.9</v>
      </c>
      <c r="L290" s="276">
        <v>242.65</v>
      </c>
      <c r="M290" s="276">
        <v>3.9202400000000002</v>
      </c>
    </row>
    <row r="291" spans="1:13">
      <c r="A291" s="267">
        <v>283</v>
      </c>
      <c r="B291" s="276" t="s">
        <v>1830</v>
      </c>
      <c r="C291" s="277">
        <v>652.29999999999995</v>
      </c>
      <c r="D291" s="278">
        <v>659.25</v>
      </c>
      <c r="E291" s="278">
        <v>641.5</v>
      </c>
      <c r="F291" s="278">
        <v>630.70000000000005</v>
      </c>
      <c r="G291" s="278">
        <v>612.95000000000005</v>
      </c>
      <c r="H291" s="278">
        <v>670.05</v>
      </c>
      <c r="I291" s="278">
        <v>687.8</v>
      </c>
      <c r="J291" s="278">
        <v>698.59999999999991</v>
      </c>
      <c r="K291" s="276">
        <v>677</v>
      </c>
      <c r="L291" s="276">
        <v>648.45000000000005</v>
      </c>
      <c r="M291" s="276">
        <v>0.40859000000000001</v>
      </c>
    </row>
    <row r="292" spans="1:13">
      <c r="A292" s="267">
        <v>284</v>
      </c>
      <c r="B292" s="276" t="s">
        <v>448</v>
      </c>
      <c r="C292" s="277">
        <v>540.65</v>
      </c>
      <c r="D292" s="278">
        <v>541.06666666666672</v>
      </c>
      <c r="E292" s="278">
        <v>526.13333333333344</v>
      </c>
      <c r="F292" s="278">
        <v>511.61666666666667</v>
      </c>
      <c r="G292" s="278">
        <v>496.68333333333339</v>
      </c>
      <c r="H292" s="278">
        <v>555.58333333333348</v>
      </c>
      <c r="I292" s="278">
        <v>570.51666666666665</v>
      </c>
      <c r="J292" s="278">
        <v>585.03333333333353</v>
      </c>
      <c r="K292" s="276">
        <v>556</v>
      </c>
      <c r="L292" s="276">
        <v>526.54999999999995</v>
      </c>
      <c r="M292" s="276">
        <v>3.4573</v>
      </c>
    </row>
    <row r="293" spans="1:13">
      <c r="A293" s="267">
        <v>285</v>
      </c>
      <c r="B293" s="276" t="s">
        <v>446</v>
      </c>
      <c r="C293" s="277">
        <v>66.95</v>
      </c>
      <c r="D293" s="278">
        <v>67.033333333333346</v>
      </c>
      <c r="E293" s="278">
        <v>65.216666666666697</v>
      </c>
      <c r="F293" s="278">
        <v>63.483333333333348</v>
      </c>
      <c r="G293" s="278">
        <v>61.6666666666667</v>
      </c>
      <c r="H293" s="278">
        <v>68.766666666666694</v>
      </c>
      <c r="I293" s="278">
        <v>70.583333333333329</v>
      </c>
      <c r="J293" s="278">
        <v>72.316666666666691</v>
      </c>
      <c r="K293" s="276">
        <v>68.849999999999994</v>
      </c>
      <c r="L293" s="276">
        <v>65.3</v>
      </c>
      <c r="M293" s="276">
        <v>121.96462</v>
      </c>
    </row>
    <row r="294" spans="1:13">
      <c r="A294" s="267">
        <v>286</v>
      </c>
      <c r="B294" s="276" t="s">
        <v>134</v>
      </c>
      <c r="C294" s="277">
        <v>103.8</v>
      </c>
      <c r="D294" s="278">
        <v>104.21666666666665</v>
      </c>
      <c r="E294" s="278">
        <v>101.23333333333331</v>
      </c>
      <c r="F294" s="278">
        <v>98.666666666666657</v>
      </c>
      <c r="G294" s="278">
        <v>95.683333333333309</v>
      </c>
      <c r="H294" s="278">
        <v>106.7833333333333</v>
      </c>
      <c r="I294" s="278">
        <v>109.76666666666665</v>
      </c>
      <c r="J294" s="278">
        <v>112.3333333333333</v>
      </c>
      <c r="K294" s="276">
        <v>107.2</v>
      </c>
      <c r="L294" s="276">
        <v>101.65</v>
      </c>
      <c r="M294" s="276">
        <v>242.33282</v>
      </c>
    </row>
    <row r="295" spans="1:13">
      <c r="A295" s="267">
        <v>287</v>
      </c>
      <c r="B295" s="276" t="s">
        <v>358</v>
      </c>
      <c r="C295" s="277">
        <v>2396.25</v>
      </c>
      <c r="D295" s="278">
        <v>2392.25</v>
      </c>
      <c r="E295" s="278">
        <v>2379.1</v>
      </c>
      <c r="F295" s="278">
        <v>2361.9499999999998</v>
      </c>
      <c r="G295" s="278">
        <v>2348.7999999999997</v>
      </c>
      <c r="H295" s="278">
        <v>2409.4</v>
      </c>
      <c r="I295" s="278">
        <v>2422.5499999999997</v>
      </c>
      <c r="J295" s="278">
        <v>2439.7000000000003</v>
      </c>
      <c r="K295" s="276">
        <v>2405.4</v>
      </c>
      <c r="L295" s="276">
        <v>2375.1</v>
      </c>
      <c r="M295" s="276">
        <v>0.87617</v>
      </c>
    </row>
    <row r="296" spans="1:13">
      <c r="A296" s="267">
        <v>288</v>
      </c>
      <c r="B296" s="276" t="s">
        <v>1841</v>
      </c>
      <c r="C296" s="277">
        <v>224.3</v>
      </c>
      <c r="D296" s="278">
        <v>226.71666666666667</v>
      </c>
      <c r="E296" s="278">
        <v>219.58333333333334</v>
      </c>
      <c r="F296" s="278">
        <v>214.86666666666667</v>
      </c>
      <c r="G296" s="278">
        <v>207.73333333333335</v>
      </c>
      <c r="H296" s="278">
        <v>231.43333333333334</v>
      </c>
      <c r="I296" s="278">
        <v>238.56666666666666</v>
      </c>
      <c r="J296" s="278">
        <v>243.28333333333333</v>
      </c>
      <c r="K296" s="276">
        <v>233.85</v>
      </c>
      <c r="L296" s="276">
        <v>222</v>
      </c>
      <c r="M296" s="276">
        <v>2.9163800000000002</v>
      </c>
    </row>
    <row r="297" spans="1:13">
      <c r="A297" s="267">
        <v>289</v>
      </c>
      <c r="B297" s="276" t="s">
        <v>454</v>
      </c>
      <c r="C297" s="277">
        <v>348.1</v>
      </c>
      <c r="D297" s="278">
        <v>348.81666666666666</v>
      </c>
      <c r="E297" s="278">
        <v>342.38333333333333</v>
      </c>
      <c r="F297" s="278">
        <v>336.66666666666669</v>
      </c>
      <c r="G297" s="278">
        <v>330.23333333333335</v>
      </c>
      <c r="H297" s="278">
        <v>354.5333333333333</v>
      </c>
      <c r="I297" s="278">
        <v>360.96666666666658</v>
      </c>
      <c r="J297" s="278">
        <v>366.68333333333328</v>
      </c>
      <c r="K297" s="276">
        <v>355.25</v>
      </c>
      <c r="L297" s="276">
        <v>343.1</v>
      </c>
      <c r="M297" s="276">
        <v>15.308339999999999</v>
      </c>
    </row>
    <row r="298" spans="1:13">
      <c r="A298" s="267">
        <v>290</v>
      </c>
      <c r="B298" s="276" t="s">
        <v>452</v>
      </c>
      <c r="C298" s="277">
        <v>5097.1000000000004</v>
      </c>
      <c r="D298" s="278">
        <v>5084.7</v>
      </c>
      <c r="E298" s="278">
        <v>5022.3999999999996</v>
      </c>
      <c r="F298" s="278">
        <v>4947.7</v>
      </c>
      <c r="G298" s="278">
        <v>4885.3999999999996</v>
      </c>
      <c r="H298" s="278">
        <v>5159.3999999999996</v>
      </c>
      <c r="I298" s="278">
        <v>5221.7000000000007</v>
      </c>
      <c r="J298" s="278">
        <v>5296.4</v>
      </c>
      <c r="K298" s="276">
        <v>5147</v>
      </c>
      <c r="L298" s="276">
        <v>5010</v>
      </c>
      <c r="M298" s="276">
        <v>0.20906</v>
      </c>
    </row>
    <row r="299" spans="1:13">
      <c r="A299" s="267">
        <v>291</v>
      </c>
      <c r="B299" s="276" t="s">
        <v>455</v>
      </c>
      <c r="C299" s="277">
        <v>41.15</v>
      </c>
      <c r="D299" s="278">
        <v>41.216666666666669</v>
      </c>
      <c r="E299" s="278">
        <v>40.433333333333337</v>
      </c>
      <c r="F299" s="278">
        <v>39.716666666666669</v>
      </c>
      <c r="G299" s="278">
        <v>38.933333333333337</v>
      </c>
      <c r="H299" s="278">
        <v>41.933333333333337</v>
      </c>
      <c r="I299" s="278">
        <v>42.716666666666669</v>
      </c>
      <c r="J299" s="278">
        <v>43.433333333333337</v>
      </c>
      <c r="K299" s="276">
        <v>42</v>
      </c>
      <c r="L299" s="276">
        <v>40.5</v>
      </c>
      <c r="M299" s="276">
        <v>18.129490000000001</v>
      </c>
    </row>
    <row r="300" spans="1:13">
      <c r="A300" s="267">
        <v>292</v>
      </c>
      <c r="B300" s="276" t="s">
        <v>135</v>
      </c>
      <c r="C300" s="277">
        <v>438</v>
      </c>
      <c r="D300" s="278">
        <v>443.16666666666669</v>
      </c>
      <c r="E300" s="278">
        <v>422.53333333333336</v>
      </c>
      <c r="F300" s="278">
        <v>407.06666666666666</v>
      </c>
      <c r="G300" s="278">
        <v>386.43333333333334</v>
      </c>
      <c r="H300" s="278">
        <v>458.63333333333338</v>
      </c>
      <c r="I300" s="278">
        <v>479.26666666666671</v>
      </c>
      <c r="J300" s="278">
        <v>494.73333333333341</v>
      </c>
      <c r="K300" s="276">
        <v>463.8</v>
      </c>
      <c r="L300" s="276">
        <v>427.7</v>
      </c>
      <c r="M300" s="276">
        <v>134.35773</v>
      </c>
    </row>
    <row r="301" spans="1:13">
      <c r="A301" s="267">
        <v>293</v>
      </c>
      <c r="B301" s="276" t="s">
        <v>456</v>
      </c>
      <c r="C301" s="277">
        <v>982.5</v>
      </c>
      <c r="D301" s="278">
        <v>987.56666666666661</v>
      </c>
      <c r="E301" s="278">
        <v>966.18333333333317</v>
      </c>
      <c r="F301" s="278">
        <v>949.86666666666656</v>
      </c>
      <c r="G301" s="278">
        <v>928.48333333333312</v>
      </c>
      <c r="H301" s="278">
        <v>1003.8833333333332</v>
      </c>
      <c r="I301" s="278">
        <v>1025.2666666666667</v>
      </c>
      <c r="J301" s="278">
        <v>1041.5833333333333</v>
      </c>
      <c r="K301" s="276">
        <v>1008.95</v>
      </c>
      <c r="L301" s="276">
        <v>971.25</v>
      </c>
      <c r="M301" s="276">
        <v>0.67464000000000002</v>
      </c>
    </row>
    <row r="302" spans="1:13">
      <c r="A302" s="267">
        <v>294</v>
      </c>
      <c r="B302" s="276" t="s">
        <v>136</v>
      </c>
      <c r="C302" s="277">
        <v>1352.5</v>
      </c>
      <c r="D302" s="278">
        <v>1356.6000000000001</v>
      </c>
      <c r="E302" s="278">
        <v>1340.2000000000003</v>
      </c>
      <c r="F302" s="278">
        <v>1327.9</v>
      </c>
      <c r="G302" s="278">
        <v>1311.5000000000002</v>
      </c>
      <c r="H302" s="278">
        <v>1368.9000000000003</v>
      </c>
      <c r="I302" s="278">
        <v>1385.3000000000004</v>
      </c>
      <c r="J302" s="278">
        <v>1397.6000000000004</v>
      </c>
      <c r="K302" s="276">
        <v>1373</v>
      </c>
      <c r="L302" s="276">
        <v>1344.3</v>
      </c>
      <c r="M302" s="276">
        <v>43.897620000000003</v>
      </c>
    </row>
    <row r="303" spans="1:13">
      <c r="A303" s="267">
        <v>295</v>
      </c>
      <c r="B303" s="276" t="s">
        <v>266</v>
      </c>
      <c r="C303" s="277">
        <v>4402.45</v>
      </c>
      <c r="D303" s="278">
        <v>4369.4833333333336</v>
      </c>
      <c r="E303" s="278">
        <v>4303.9666666666672</v>
      </c>
      <c r="F303" s="278">
        <v>4205.4833333333336</v>
      </c>
      <c r="G303" s="278">
        <v>4139.9666666666672</v>
      </c>
      <c r="H303" s="278">
        <v>4467.9666666666672</v>
      </c>
      <c r="I303" s="278">
        <v>4533.4833333333336</v>
      </c>
      <c r="J303" s="278">
        <v>4631.9666666666672</v>
      </c>
      <c r="K303" s="276">
        <v>4435</v>
      </c>
      <c r="L303" s="276">
        <v>4271</v>
      </c>
      <c r="M303" s="276">
        <v>3.7624300000000002</v>
      </c>
    </row>
    <row r="304" spans="1:13">
      <c r="A304" s="267">
        <v>296</v>
      </c>
      <c r="B304" s="276" t="s">
        <v>265</v>
      </c>
      <c r="C304" s="277">
        <v>2595.15</v>
      </c>
      <c r="D304" s="278">
        <v>2573.35</v>
      </c>
      <c r="E304" s="278">
        <v>2521.6999999999998</v>
      </c>
      <c r="F304" s="278">
        <v>2448.25</v>
      </c>
      <c r="G304" s="278">
        <v>2396.6</v>
      </c>
      <c r="H304" s="278">
        <v>2646.7999999999997</v>
      </c>
      <c r="I304" s="278">
        <v>2698.4500000000003</v>
      </c>
      <c r="J304" s="278">
        <v>2771.8999999999996</v>
      </c>
      <c r="K304" s="276">
        <v>2625</v>
      </c>
      <c r="L304" s="276">
        <v>2499.9</v>
      </c>
      <c r="M304" s="276">
        <v>3.98522</v>
      </c>
    </row>
    <row r="305" spans="1:13">
      <c r="A305" s="267">
        <v>297</v>
      </c>
      <c r="B305" s="276" t="s">
        <v>137</v>
      </c>
      <c r="C305" s="277">
        <v>1067.4000000000001</v>
      </c>
      <c r="D305" s="278">
        <v>1067.6833333333334</v>
      </c>
      <c r="E305" s="278">
        <v>1046.3666666666668</v>
      </c>
      <c r="F305" s="278">
        <v>1025.3333333333335</v>
      </c>
      <c r="G305" s="278">
        <v>1004.0166666666669</v>
      </c>
      <c r="H305" s="278">
        <v>1088.7166666666667</v>
      </c>
      <c r="I305" s="278">
        <v>1110.0333333333333</v>
      </c>
      <c r="J305" s="278">
        <v>1131.0666666666666</v>
      </c>
      <c r="K305" s="276">
        <v>1089</v>
      </c>
      <c r="L305" s="276">
        <v>1046.6500000000001</v>
      </c>
      <c r="M305" s="276">
        <v>28.04177</v>
      </c>
    </row>
    <row r="306" spans="1:13">
      <c r="A306" s="267">
        <v>298</v>
      </c>
      <c r="B306" s="276" t="s">
        <v>457</v>
      </c>
      <c r="C306" s="277">
        <v>1630.6</v>
      </c>
      <c r="D306" s="278">
        <v>1639.9666666666665</v>
      </c>
      <c r="E306" s="278">
        <v>1601.6833333333329</v>
      </c>
      <c r="F306" s="278">
        <v>1572.7666666666664</v>
      </c>
      <c r="G306" s="278">
        <v>1534.4833333333329</v>
      </c>
      <c r="H306" s="278">
        <v>1668.883333333333</v>
      </c>
      <c r="I306" s="278">
        <v>1707.1666666666663</v>
      </c>
      <c r="J306" s="278">
        <v>1736.083333333333</v>
      </c>
      <c r="K306" s="276">
        <v>1678.25</v>
      </c>
      <c r="L306" s="276">
        <v>1611.05</v>
      </c>
      <c r="M306" s="276">
        <v>0.39029999999999998</v>
      </c>
    </row>
    <row r="307" spans="1:13">
      <c r="A307" s="267">
        <v>299</v>
      </c>
      <c r="B307" s="276" t="s">
        <v>138</v>
      </c>
      <c r="C307" s="277">
        <v>828.35</v>
      </c>
      <c r="D307" s="278">
        <v>816.0333333333333</v>
      </c>
      <c r="E307" s="278">
        <v>794.56666666666661</v>
      </c>
      <c r="F307" s="278">
        <v>760.7833333333333</v>
      </c>
      <c r="G307" s="278">
        <v>739.31666666666661</v>
      </c>
      <c r="H307" s="278">
        <v>849.81666666666661</v>
      </c>
      <c r="I307" s="278">
        <v>871.2833333333333</v>
      </c>
      <c r="J307" s="278">
        <v>905.06666666666661</v>
      </c>
      <c r="K307" s="276">
        <v>837.5</v>
      </c>
      <c r="L307" s="276">
        <v>782.25</v>
      </c>
      <c r="M307" s="276">
        <v>196.10461000000001</v>
      </c>
    </row>
    <row r="308" spans="1:13">
      <c r="A308" s="267">
        <v>300</v>
      </c>
      <c r="B308" s="276" t="s">
        <v>139</v>
      </c>
      <c r="C308" s="277">
        <v>189.95</v>
      </c>
      <c r="D308" s="278">
        <v>191.48333333333335</v>
      </c>
      <c r="E308" s="278">
        <v>184.26666666666671</v>
      </c>
      <c r="F308" s="278">
        <v>178.58333333333337</v>
      </c>
      <c r="G308" s="278">
        <v>171.36666666666673</v>
      </c>
      <c r="H308" s="278">
        <v>197.16666666666669</v>
      </c>
      <c r="I308" s="278">
        <v>204.38333333333333</v>
      </c>
      <c r="J308" s="278">
        <v>210.06666666666666</v>
      </c>
      <c r="K308" s="276">
        <v>198.7</v>
      </c>
      <c r="L308" s="276">
        <v>185.8</v>
      </c>
      <c r="M308" s="276">
        <v>122.36185</v>
      </c>
    </row>
    <row r="309" spans="1:13">
      <c r="A309" s="267">
        <v>301</v>
      </c>
      <c r="B309" s="276" t="s">
        <v>319</v>
      </c>
      <c r="C309" s="277">
        <v>14.85</v>
      </c>
      <c r="D309" s="278">
        <v>14.783333333333333</v>
      </c>
      <c r="E309" s="278">
        <v>14.466666666666667</v>
      </c>
      <c r="F309" s="278">
        <v>14.083333333333334</v>
      </c>
      <c r="G309" s="278">
        <v>13.766666666666667</v>
      </c>
      <c r="H309" s="278">
        <v>15.166666666666666</v>
      </c>
      <c r="I309" s="278">
        <v>15.483333333333333</v>
      </c>
      <c r="J309" s="278">
        <v>15.866666666666665</v>
      </c>
      <c r="K309" s="276">
        <v>15.1</v>
      </c>
      <c r="L309" s="276">
        <v>14.4</v>
      </c>
      <c r="M309" s="276">
        <v>88.702060000000003</v>
      </c>
    </row>
    <row r="310" spans="1:13">
      <c r="A310" s="267">
        <v>302</v>
      </c>
      <c r="B310" s="276" t="s">
        <v>464</v>
      </c>
      <c r="C310" s="277">
        <v>165.75</v>
      </c>
      <c r="D310" s="278">
        <v>165.06666666666669</v>
      </c>
      <c r="E310" s="278">
        <v>161.53333333333339</v>
      </c>
      <c r="F310" s="278">
        <v>157.31666666666669</v>
      </c>
      <c r="G310" s="278">
        <v>153.78333333333339</v>
      </c>
      <c r="H310" s="278">
        <v>169.28333333333339</v>
      </c>
      <c r="I310" s="278">
        <v>172.81666666666669</v>
      </c>
      <c r="J310" s="278">
        <v>177.03333333333339</v>
      </c>
      <c r="K310" s="276">
        <v>168.6</v>
      </c>
      <c r="L310" s="276">
        <v>160.85</v>
      </c>
      <c r="M310" s="276">
        <v>1.0414600000000001</v>
      </c>
    </row>
    <row r="311" spans="1:13">
      <c r="A311" s="267">
        <v>303</v>
      </c>
      <c r="B311" s="276" t="s">
        <v>466</v>
      </c>
      <c r="C311" s="277">
        <v>453.1</v>
      </c>
      <c r="D311" s="278">
        <v>453.4666666666667</v>
      </c>
      <c r="E311" s="278">
        <v>446.38333333333338</v>
      </c>
      <c r="F311" s="278">
        <v>439.66666666666669</v>
      </c>
      <c r="G311" s="278">
        <v>432.58333333333337</v>
      </c>
      <c r="H311" s="278">
        <v>460.18333333333339</v>
      </c>
      <c r="I311" s="278">
        <v>467.26666666666665</v>
      </c>
      <c r="J311" s="278">
        <v>473.98333333333341</v>
      </c>
      <c r="K311" s="276">
        <v>460.55</v>
      </c>
      <c r="L311" s="276">
        <v>446.75</v>
      </c>
      <c r="M311" s="276">
        <v>0.71821000000000002</v>
      </c>
    </row>
    <row r="312" spans="1:13">
      <c r="A312" s="267">
        <v>304</v>
      </c>
      <c r="B312" s="276" t="s">
        <v>462</v>
      </c>
      <c r="C312" s="277">
        <v>3674.1</v>
      </c>
      <c r="D312" s="278">
        <v>3693</v>
      </c>
      <c r="E312" s="278">
        <v>3641.1</v>
      </c>
      <c r="F312" s="278">
        <v>3608.1</v>
      </c>
      <c r="G312" s="278">
        <v>3556.2</v>
      </c>
      <c r="H312" s="278">
        <v>3726</v>
      </c>
      <c r="I312" s="278">
        <v>3777.8999999999996</v>
      </c>
      <c r="J312" s="278">
        <v>3810.9</v>
      </c>
      <c r="K312" s="276">
        <v>3744.9</v>
      </c>
      <c r="L312" s="276">
        <v>3660</v>
      </c>
      <c r="M312" s="276">
        <v>4.5249999999999999E-2</v>
      </c>
    </row>
    <row r="313" spans="1:13">
      <c r="A313" s="267">
        <v>305</v>
      </c>
      <c r="B313" s="276" t="s">
        <v>463</v>
      </c>
      <c r="C313" s="277">
        <v>316.64999999999998</v>
      </c>
      <c r="D313" s="278">
        <v>318.08333333333331</v>
      </c>
      <c r="E313" s="278">
        <v>313.31666666666661</v>
      </c>
      <c r="F313" s="278">
        <v>309.98333333333329</v>
      </c>
      <c r="G313" s="278">
        <v>305.21666666666658</v>
      </c>
      <c r="H313" s="278">
        <v>321.41666666666663</v>
      </c>
      <c r="I313" s="278">
        <v>326.18333333333339</v>
      </c>
      <c r="J313" s="278">
        <v>329.51666666666665</v>
      </c>
      <c r="K313" s="276">
        <v>322.85000000000002</v>
      </c>
      <c r="L313" s="276">
        <v>314.75</v>
      </c>
      <c r="M313" s="276">
        <v>0.36257</v>
      </c>
    </row>
    <row r="314" spans="1:13">
      <c r="A314" s="267">
        <v>306</v>
      </c>
      <c r="B314" s="276" t="s">
        <v>140</v>
      </c>
      <c r="C314" s="277">
        <v>171.35</v>
      </c>
      <c r="D314" s="278">
        <v>171.85</v>
      </c>
      <c r="E314" s="278">
        <v>166.89999999999998</v>
      </c>
      <c r="F314" s="278">
        <v>162.44999999999999</v>
      </c>
      <c r="G314" s="278">
        <v>157.49999999999997</v>
      </c>
      <c r="H314" s="278">
        <v>176.29999999999998</v>
      </c>
      <c r="I314" s="278">
        <v>181.24999999999997</v>
      </c>
      <c r="J314" s="278">
        <v>185.7</v>
      </c>
      <c r="K314" s="276">
        <v>176.8</v>
      </c>
      <c r="L314" s="276">
        <v>167.4</v>
      </c>
      <c r="M314" s="276">
        <v>54.630389999999998</v>
      </c>
    </row>
    <row r="315" spans="1:13">
      <c r="A315" s="267">
        <v>307</v>
      </c>
      <c r="B315" s="276" t="s">
        <v>141</v>
      </c>
      <c r="C315" s="277">
        <v>418.3</v>
      </c>
      <c r="D315" s="278">
        <v>420.10000000000008</v>
      </c>
      <c r="E315" s="278">
        <v>413.30000000000018</v>
      </c>
      <c r="F315" s="278">
        <v>408.30000000000013</v>
      </c>
      <c r="G315" s="278">
        <v>401.50000000000023</v>
      </c>
      <c r="H315" s="278">
        <v>425.10000000000014</v>
      </c>
      <c r="I315" s="278">
        <v>431.9</v>
      </c>
      <c r="J315" s="278">
        <v>436.90000000000009</v>
      </c>
      <c r="K315" s="276">
        <v>426.9</v>
      </c>
      <c r="L315" s="276">
        <v>415.1</v>
      </c>
      <c r="M315" s="276">
        <v>19.742080000000001</v>
      </c>
    </row>
    <row r="316" spans="1:13">
      <c r="A316" s="267">
        <v>308</v>
      </c>
      <c r="B316" s="276" t="s">
        <v>142</v>
      </c>
      <c r="C316" s="277">
        <v>8139.85</v>
      </c>
      <c r="D316" s="278">
        <v>8166.95</v>
      </c>
      <c r="E316" s="278">
        <v>8083.9</v>
      </c>
      <c r="F316" s="278">
        <v>8027.95</v>
      </c>
      <c r="G316" s="278">
        <v>7944.9</v>
      </c>
      <c r="H316" s="278">
        <v>8222.9</v>
      </c>
      <c r="I316" s="278">
        <v>8305.9500000000007</v>
      </c>
      <c r="J316" s="278">
        <v>8361.9</v>
      </c>
      <c r="K316" s="276">
        <v>8250</v>
      </c>
      <c r="L316" s="276">
        <v>8111</v>
      </c>
      <c r="M316" s="276">
        <v>8.7722499999999997</v>
      </c>
    </row>
    <row r="317" spans="1:13">
      <c r="A317" s="267">
        <v>309</v>
      </c>
      <c r="B317" s="276" t="s">
        <v>458</v>
      </c>
      <c r="C317" s="277">
        <v>899.55</v>
      </c>
      <c r="D317" s="278">
        <v>906.85</v>
      </c>
      <c r="E317" s="278">
        <v>888.7</v>
      </c>
      <c r="F317" s="278">
        <v>877.85</v>
      </c>
      <c r="G317" s="278">
        <v>859.7</v>
      </c>
      <c r="H317" s="278">
        <v>917.7</v>
      </c>
      <c r="I317" s="278">
        <v>935.84999999999991</v>
      </c>
      <c r="J317" s="278">
        <v>946.7</v>
      </c>
      <c r="K317" s="276">
        <v>925</v>
      </c>
      <c r="L317" s="276">
        <v>896</v>
      </c>
      <c r="M317" s="276">
        <v>0.19416</v>
      </c>
    </row>
    <row r="318" spans="1:13">
      <c r="A318" s="267">
        <v>310</v>
      </c>
      <c r="B318" s="276" t="s">
        <v>143</v>
      </c>
      <c r="C318" s="277">
        <v>640.79999999999995</v>
      </c>
      <c r="D318" s="278">
        <v>643.08333333333337</v>
      </c>
      <c r="E318" s="278">
        <v>629.2166666666667</v>
      </c>
      <c r="F318" s="278">
        <v>617.63333333333333</v>
      </c>
      <c r="G318" s="278">
        <v>603.76666666666665</v>
      </c>
      <c r="H318" s="278">
        <v>654.66666666666674</v>
      </c>
      <c r="I318" s="278">
        <v>668.5333333333333</v>
      </c>
      <c r="J318" s="278">
        <v>680.11666666666679</v>
      </c>
      <c r="K318" s="276">
        <v>656.95</v>
      </c>
      <c r="L318" s="276">
        <v>631.5</v>
      </c>
      <c r="M318" s="276">
        <v>24.388280000000002</v>
      </c>
    </row>
    <row r="319" spans="1:13">
      <c r="A319" s="267">
        <v>311</v>
      </c>
      <c r="B319" s="276" t="s">
        <v>472</v>
      </c>
      <c r="C319" s="277">
        <v>1690.45</v>
      </c>
      <c r="D319" s="278">
        <v>1693.8999999999999</v>
      </c>
      <c r="E319" s="278">
        <v>1683.8499999999997</v>
      </c>
      <c r="F319" s="278">
        <v>1677.2499999999998</v>
      </c>
      <c r="G319" s="278">
        <v>1667.1999999999996</v>
      </c>
      <c r="H319" s="278">
        <v>1700.4999999999998</v>
      </c>
      <c r="I319" s="278">
        <v>1710.55</v>
      </c>
      <c r="J319" s="278">
        <v>1717.1499999999999</v>
      </c>
      <c r="K319" s="276">
        <v>1703.95</v>
      </c>
      <c r="L319" s="276">
        <v>1687.3</v>
      </c>
      <c r="M319" s="276">
        <v>1.91015</v>
      </c>
    </row>
    <row r="320" spans="1:13">
      <c r="A320" s="267">
        <v>312</v>
      </c>
      <c r="B320" s="276" t="s">
        <v>468</v>
      </c>
      <c r="C320" s="277">
        <v>2177.25</v>
      </c>
      <c r="D320" s="278">
        <v>2176.1666666666665</v>
      </c>
      <c r="E320" s="278">
        <v>2153.333333333333</v>
      </c>
      <c r="F320" s="278">
        <v>2129.4166666666665</v>
      </c>
      <c r="G320" s="278">
        <v>2106.583333333333</v>
      </c>
      <c r="H320" s="278">
        <v>2200.083333333333</v>
      </c>
      <c r="I320" s="278">
        <v>2222.9166666666661</v>
      </c>
      <c r="J320" s="278">
        <v>2246.833333333333</v>
      </c>
      <c r="K320" s="276">
        <v>2199</v>
      </c>
      <c r="L320" s="276">
        <v>2152.25</v>
      </c>
      <c r="M320" s="276">
        <v>0.50734999999999997</v>
      </c>
    </row>
    <row r="321" spans="1:13">
      <c r="A321" s="267">
        <v>313</v>
      </c>
      <c r="B321" s="276" t="s">
        <v>144</v>
      </c>
      <c r="C321" s="277">
        <v>717.2</v>
      </c>
      <c r="D321" s="278">
        <v>719.9666666666667</v>
      </c>
      <c r="E321" s="278">
        <v>705.43333333333339</v>
      </c>
      <c r="F321" s="278">
        <v>693.66666666666674</v>
      </c>
      <c r="G321" s="278">
        <v>679.13333333333344</v>
      </c>
      <c r="H321" s="278">
        <v>731.73333333333335</v>
      </c>
      <c r="I321" s="278">
        <v>746.26666666666665</v>
      </c>
      <c r="J321" s="278">
        <v>758.0333333333333</v>
      </c>
      <c r="K321" s="276">
        <v>734.5</v>
      </c>
      <c r="L321" s="276">
        <v>708.2</v>
      </c>
      <c r="M321" s="276">
        <v>9.7356800000000003</v>
      </c>
    </row>
    <row r="322" spans="1:13">
      <c r="A322" s="267">
        <v>314</v>
      </c>
      <c r="B322" s="276" t="s">
        <v>145</v>
      </c>
      <c r="C322" s="277">
        <v>1113.9000000000001</v>
      </c>
      <c r="D322" s="278">
        <v>1115.9333333333334</v>
      </c>
      <c r="E322" s="278">
        <v>1092.8666666666668</v>
      </c>
      <c r="F322" s="278">
        <v>1071.8333333333335</v>
      </c>
      <c r="G322" s="278">
        <v>1048.7666666666669</v>
      </c>
      <c r="H322" s="278">
        <v>1136.9666666666667</v>
      </c>
      <c r="I322" s="278">
        <v>1160.0333333333333</v>
      </c>
      <c r="J322" s="278">
        <v>1181.0666666666666</v>
      </c>
      <c r="K322" s="276">
        <v>1139</v>
      </c>
      <c r="L322" s="276">
        <v>1094.9000000000001</v>
      </c>
      <c r="M322" s="276">
        <v>4.3910900000000002</v>
      </c>
    </row>
    <row r="323" spans="1:13">
      <c r="A323" s="267">
        <v>315</v>
      </c>
      <c r="B323" s="276" t="s">
        <v>465</v>
      </c>
      <c r="C323" s="277">
        <v>216.6</v>
      </c>
      <c r="D323" s="278">
        <v>217.56666666666663</v>
      </c>
      <c r="E323" s="278">
        <v>212.93333333333328</v>
      </c>
      <c r="F323" s="278">
        <v>209.26666666666665</v>
      </c>
      <c r="G323" s="278">
        <v>204.6333333333333</v>
      </c>
      <c r="H323" s="278">
        <v>221.23333333333326</v>
      </c>
      <c r="I323" s="278">
        <v>225.86666666666665</v>
      </c>
      <c r="J323" s="278">
        <v>229.53333333333325</v>
      </c>
      <c r="K323" s="276">
        <v>222.2</v>
      </c>
      <c r="L323" s="276">
        <v>213.9</v>
      </c>
      <c r="M323" s="276">
        <v>2.0010599999999998</v>
      </c>
    </row>
    <row r="324" spans="1:13">
      <c r="A324" s="267">
        <v>316</v>
      </c>
      <c r="B324" s="276" t="s">
        <v>1975</v>
      </c>
      <c r="C324" s="277">
        <v>209.5</v>
      </c>
      <c r="D324" s="278">
        <v>205.78333333333333</v>
      </c>
      <c r="E324" s="278">
        <v>199.76666666666665</v>
      </c>
      <c r="F324" s="278">
        <v>190.03333333333333</v>
      </c>
      <c r="G324" s="278">
        <v>184.01666666666665</v>
      </c>
      <c r="H324" s="278">
        <v>215.51666666666665</v>
      </c>
      <c r="I324" s="278">
        <v>221.53333333333336</v>
      </c>
      <c r="J324" s="278">
        <v>231.26666666666665</v>
      </c>
      <c r="K324" s="276">
        <v>211.8</v>
      </c>
      <c r="L324" s="276">
        <v>196.05</v>
      </c>
      <c r="M324" s="276">
        <v>67.529070000000004</v>
      </c>
    </row>
    <row r="325" spans="1:13">
      <c r="A325" s="267">
        <v>317</v>
      </c>
      <c r="B325" s="276" t="s">
        <v>469</v>
      </c>
      <c r="C325" s="277">
        <v>89.65</v>
      </c>
      <c r="D325" s="278">
        <v>90.183333333333337</v>
      </c>
      <c r="E325" s="278">
        <v>87.866666666666674</v>
      </c>
      <c r="F325" s="278">
        <v>86.083333333333343</v>
      </c>
      <c r="G325" s="278">
        <v>83.76666666666668</v>
      </c>
      <c r="H325" s="278">
        <v>91.966666666666669</v>
      </c>
      <c r="I325" s="278">
        <v>94.283333333333331</v>
      </c>
      <c r="J325" s="278">
        <v>96.066666666666663</v>
      </c>
      <c r="K325" s="276">
        <v>92.5</v>
      </c>
      <c r="L325" s="276">
        <v>88.4</v>
      </c>
      <c r="M325" s="276">
        <v>5.4908099999999997</v>
      </c>
    </row>
    <row r="326" spans="1:13">
      <c r="A326" s="267">
        <v>318</v>
      </c>
      <c r="B326" s="276" t="s">
        <v>470</v>
      </c>
      <c r="C326" s="277">
        <v>395.4</v>
      </c>
      <c r="D326" s="278">
        <v>400.4666666666667</v>
      </c>
      <c r="E326" s="278">
        <v>387.43333333333339</v>
      </c>
      <c r="F326" s="278">
        <v>379.4666666666667</v>
      </c>
      <c r="G326" s="278">
        <v>366.43333333333339</v>
      </c>
      <c r="H326" s="278">
        <v>408.43333333333339</v>
      </c>
      <c r="I326" s="278">
        <v>421.4666666666667</v>
      </c>
      <c r="J326" s="278">
        <v>429.43333333333339</v>
      </c>
      <c r="K326" s="276">
        <v>413.5</v>
      </c>
      <c r="L326" s="276">
        <v>392.5</v>
      </c>
      <c r="M326" s="276">
        <v>2.4620099999999998</v>
      </c>
    </row>
    <row r="327" spans="1:13">
      <c r="A327" s="267">
        <v>319</v>
      </c>
      <c r="B327" s="276" t="s">
        <v>146</v>
      </c>
      <c r="C327" s="277">
        <v>1745.25</v>
      </c>
      <c r="D327" s="278">
        <v>1747.1666666666667</v>
      </c>
      <c r="E327" s="278">
        <v>1725.3833333333334</v>
      </c>
      <c r="F327" s="278">
        <v>1705.5166666666667</v>
      </c>
      <c r="G327" s="278">
        <v>1683.7333333333333</v>
      </c>
      <c r="H327" s="278">
        <v>1767.0333333333335</v>
      </c>
      <c r="I327" s="278">
        <v>1788.8166666666668</v>
      </c>
      <c r="J327" s="278">
        <v>1808.6833333333336</v>
      </c>
      <c r="K327" s="276">
        <v>1768.95</v>
      </c>
      <c r="L327" s="276">
        <v>1727.3</v>
      </c>
      <c r="M327" s="276">
        <v>4.9938000000000002</v>
      </c>
    </row>
    <row r="328" spans="1:13">
      <c r="A328" s="267">
        <v>320</v>
      </c>
      <c r="B328" s="276" t="s">
        <v>459</v>
      </c>
      <c r="C328" s="277">
        <v>31.7</v>
      </c>
      <c r="D328" s="278">
        <v>31.599999999999998</v>
      </c>
      <c r="E328" s="278">
        <v>30.299999999999997</v>
      </c>
      <c r="F328" s="278">
        <v>28.9</v>
      </c>
      <c r="G328" s="278">
        <v>27.599999999999998</v>
      </c>
      <c r="H328" s="278">
        <v>33</v>
      </c>
      <c r="I328" s="278">
        <v>34.299999999999997</v>
      </c>
      <c r="J328" s="278">
        <v>35.699999999999996</v>
      </c>
      <c r="K328" s="276">
        <v>32.9</v>
      </c>
      <c r="L328" s="276">
        <v>30.2</v>
      </c>
      <c r="M328" s="276">
        <v>63.54372</v>
      </c>
    </row>
    <row r="329" spans="1:13">
      <c r="A329" s="267">
        <v>321</v>
      </c>
      <c r="B329" s="276" t="s">
        <v>460</v>
      </c>
      <c r="C329" s="277">
        <v>152.80000000000001</v>
      </c>
      <c r="D329" s="278">
        <v>153.9</v>
      </c>
      <c r="E329" s="278">
        <v>148.30000000000001</v>
      </c>
      <c r="F329" s="278">
        <v>143.80000000000001</v>
      </c>
      <c r="G329" s="278">
        <v>138.20000000000002</v>
      </c>
      <c r="H329" s="278">
        <v>158.4</v>
      </c>
      <c r="I329" s="278">
        <v>163.99999999999997</v>
      </c>
      <c r="J329" s="278">
        <v>168.5</v>
      </c>
      <c r="K329" s="276">
        <v>159.5</v>
      </c>
      <c r="L329" s="276">
        <v>149.4</v>
      </c>
      <c r="M329" s="276">
        <v>42.535159999999998</v>
      </c>
    </row>
    <row r="330" spans="1:13">
      <c r="A330" s="267">
        <v>322</v>
      </c>
      <c r="B330" s="276" t="s">
        <v>147</v>
      </c>
      <c r="C330" s="277">
        <v>167.45</v>
      </c>
      <c r="D330" s="278">
        <v>168.35</v>
      </c>
      <c r="E330" s="278">
        <v>164.35</v>
      </c>
      <c r="F330" s="278">
        <v>161.25</v>
      </c>
      <c r="G330" s="278">
        <v>157.25</v>
      </c>
      <c r="H330" s="278">
        <v>171.45</v>
      </c>
      <c r="I330" s="278">
        <v>175.45</v>
      </c>
      <c r="J330" s="278">
        <v>178.54999999999998</v>
      </c>
      <c r="K330" s="276">
        <v>172.35</v>
      </c>
      <c r="L330" s="276">
        <v>165.25</v>
      </c>
      <c r="M330" s="276">
        <v>92.433710000000005</v>
      </c>
    </row>
    <row r="331" spans="1:13">
      <c r="A331" s="267">
        <v>323</v>
      </c>
      <c r="B331" s="276" t="s">
        <v>471</v>
      </c>
      <c r="C331" s="277">
        <v>637.1</v>
      </c>
      <c r="D331" s="278">
        <v>642.33333333333337</v>
      </c>
      <c r="E331" s="278">
        <v>626.7166666666667</v>
      </c>
      <c r="F331" s="278">
        <v>616.33333333333337</v>
      </c>
      <c r="G331" s="278">
        <v>600.7166666666667</v>
      </c>
      <c r="H331" s="278">
        <v>652.7166666666667</v>
      </c>
      <c r="I331" s="278">
        <v>668.33333333333326</v>
      </c>
      <c r="J331" s="278">
        <v>678.7166666666667</v>
      </c>
      <c r="K331" s="276">
        <v>657.95</v>
      </c>
      <c r="L331" s="276">
        <v>631.95000000000005</v>
      </c>
      <c r="M331" s="276">
        <v>1.5489299999999999</v>
      </c>
    </row>
    <row r="332" spans="1:13">
      <c r="A332" s="267">
        <v>324</v>
      </c>
      <c r="B332" s="276" t="s">
        <v>268</v>
      </c>
      <c r="C332" s="277">
        <v>1651.35</v>
      </c>
      <c r="D332" s="278">
        <v>1654.2833333333335</v>
      </c>
      <c r="E332" s="278">
        <v>1633.5666666666671</v>
      </c>
      <c r="F332" s="278">
        <v>1615.7833333333335</v>
      </c>
      <c r="G332" s="278">
        <v>1595.0666666666671</v>
      </c>
      <c r="H332" s="278">
        <v>1672.0666666666671</v>
      </c>
      <c r="I332" s="278">
        <v>1692.7833333333338</v>
      </c>
      <c r="J332" s="278">
        <v>1710.5666666666671</v>
      </c>
      <c r="K332" s="276">
        <v>1675</v>
      </c>
      <c r="L332" s="276">
        <v>1636.5</v>
      </c>
      <c r="M332" s="276">
        <v>5.0400799999999997</v>
      </c>
    </row>
    <row r="333" spans="1:13">
      <c r="A333" s="267">
        <v>325</v>
      </c>
      <c r="B333" s="276" t="s">
        <v>148</v>
      </c>
      <c r="C333" s="277">
        <v>85642.3</v>
      </c>
      <c r="D333" s="278">
        <v>86114.083333333328</v>
      </c>
      <c r="E333" s="278">
        <v>84828.21666666666</v>
      </c>
      <c r="F333" s="278">
        <v>84014.133333333331</v>
      </c>
      <c r="G333" s="278">
        <v>82728.266666666663</v>
      </c>
      <c r="H333" s="278">
        <v>86928.166666666657</v>
      </c>
      <c r="I333" s="278">
        <v>88214.033333333326</v>
      </c>
      <c r="J333" s="278">
        <v>89028.116666666654</v>
      </c>
      <c r="K333" s="276">
        <v>87399.95</v>
      </c>
      <c r="L333" s="276">
        <v>85300</v>
      </c>
      <c r="M333" s="276">
        <v>0.57618999999999998</v>
      </c>
    </row>
    <row r="334" spans="1:13">
      <c r="A334" s="267">
        <v>326</v>
      </c>
      <c r="B334" s="276" t="s">
        <v>267</v>
      </c>
      <c r="C334" s="277">
        <v>40.75</v>
      </c>
      <c r="D334" s="278">
        <v>41.383333333333333</v>
      </c>
      <c r="E334" s="278">
        <v>39.466666666666669</v>
      </c>
      <c r="F334" s="278">
        <v>38.183333333333337</v>
      </c>
      <c r="G334" s="278">
        <v>36.266666666666673</v>
      </c>
      <c r="H334" s="278">
        <v>42.666666666666664</v>
      </c>
      <c r="I334" s="278">
        <v>44.583333333333336</v>
      </c>
      <c r="J334" s="278">
        <v>45.86666666666666</v>
      </c>
      <c r="K334" s="276">
        <v>43.3</v>
      </c>
      <c r="L334" s="276">
        <v>40.1</v>
      </c>
      <c r="M334" s="276">
        <v>119.95094</v>
      </c>
    </row>
    <row r="335" spans="1:13">
      <c r="A335" s="267">
        <v>327</v>
      </c>
      <c r="B335" s="276" t="s">
        <v>149</v>
      </c>
      <c r="C335" s="277">
        <v>1237.4000000000001</v>
      </c>
      <c r="D335" s="278">
        <v>1244.2833333333335</v>
      </c>
      <c r="E335" s="278">
        <v>1199.116666666667</v>
      </c>
      <c r="F335" s="278">
        <v>1160.8333333333335</v>
      </c>
      <c r="G335" s="278">
        <v>1115.666666666667</v>
      </c>
      <c r="H335" s="278">
        <v>1282.5666666666671</v>
      </c>
      <c r="I335" s="278">
        <v>1327.7333333333336</v>
      </c>
      <c r="J335" s="278">
        <v>1366.0166666666671</v>
      </c>
      <c r="K335" s="276">
        <v>1289.45</v>
      </c>
      <c r="L335" s="276">
        <v>1206</v>
      </c>
      <c r="M335" s="276">
        <v>39.822000000000003</v>
      </c>
    </row>
    <row r="336" spans="1:13">
      <c r="A336" s="267">
        <v>328</v>
      </c>
      <c r="B336" s="276" t="s">
        <v>3161</v>
      </c>
      <c r="C336" s="277">
        <v>307.25</v>
      </c>
      <c r="D336" s="278">
        <v>309.56666666666666</v>
      </c>
      <c r="E336" s="278">
        <v>302.0333333333333</v>
      </c>
      <c r="F336" s="278">
        <v>296.81666666666666</v>
      </c>
      <c r="G336" s="278">
        <v>289.2833333333333</v>
      </c>
      <c r="H336" s="278">
        <v>314.7833333333333</v>
      </c>
      <c r="I336" s="278">
        <v>322.31666666666672</v>
      </c>
      <c r="J336" s="278">
        <v>327.5333333333333</v>
      </c>
      <c r="K336" s="276">
        <v>317.10000000000002</v>
      </c>
      <c r="L336" s="276">
        <v>304.35000000000002</v>
      </c>
      <c r="M336" s="276">
        <v>9.6006400000000003</v>
      </c>
    </row>
    <row r="337" spans="1:13">
      <c r="A337" s="267">
        <v>329</v>
      </c>
      <c r="B337" s="276" t="s">
        <v>269</v>
      </c>
      <c r="C337" s="277">
        <v>946.5</v>
      </c>
      <c r="D337" s="278">
        <v>951.16666666666663</v>
      </c>
      <c r="E337" s="278">
        <v>930.33333333333326</v>
      </c>
      <c r="F337" s="278">
        <v>914.16666666666663</v>
      </c>
      <c r="G337" s="278">
        <v>893.33333333333326</v>
      </c>
      <c r="H337" s="278">
        <v>967.33333333333326</v>
      </c>
      <c r="I337" s="278">
        <v>988.16666666666652</v>
      </c>
      <c r="J337" s="278">
        <v>1004.3333333333333</v>
      </c>
      <c r="K337" s="276">
        <v>972</v>
      </c>
      <c r="L337" s="276">
        <v>935</v>
      </c>
      <c r="M337" s="276">
        <v>7.4446599999999998</v>
      </c>
    </row>
    <row r="338" spans="1:13">
      <c r="A338" s="267">
        <v>330</v>
      </c>
      <c r="B338" s="276" t="s">
        <v>150</v>
      </c>
      <c r="C338" s="277">
        <v>46.75</v>
      </c>
      <c r="D338" s="278">
        <v>47.04999999999999</v>
      </c>
      <c r="E338" s="278">
        <v>45.749999999999979</v>
      </c>
      <c r="F338" s="278">
        <v>44.749999999999986</v>
      </c>
      <c r="G338" s="278">
        <v>43.449999999999974</v>
      </c>
      <c r="H338" s="278">
        <v>48.049999999999983</v>
      </c>
      <c r="I338" s="278">
        <v>49.349999999999994</v>
      </c>
      <c r="J338" s="278">
        <v>50.349999999999987</v>
      </c>
      <c r="K338" s="276">
        <v>48.35</v>
      </c>
      <c r="L338" s="276">
        <v>46.05</v>
      </c>
      <c r="M338" s="276">
        <v>214.35485</v>
      </c>
    </row>
    <row r="339" spans="1:13">
      <c r="A339" s="267">
        <v>331</v>
      </c>
      <c r="B339" s="276" t="s">
        <v>261</v>
      </c>
      <c r="C339" s="277">
        <v>5259.55</v>
      </c>
      <c r="D339" s="278">
        <v>5284.7000000000007</v>
      </c>
      <c r="E339" s="278">
        <v>5148.3000000000011</v>
      </c>
      <c r="F339" s="278">
        <v>5037.05</v>
      </c>
      <c r="G339" s="278">
        <v>4900.6500000000005</v>
      </c>
      <c r="H339" s="278">
        <v>5395.9500000000016</v>
      </c>
      <c r="I339" s="278">
        <v>5532.3500000000013</v>
      </c>
      <c r="J339" s="278">
        <v>5643.6000000000022</v>
      </c>
      <c r="K339" s="276">
        <v>5421.1</v>
      </c>
      <c r="L339" s="276">
        <v>5173.45</v>
      </c>
      <c r="M339" s="276">
        <v>5.6200099999999997</v>
      </c>
    </row>
    <row r="340" spans="1:13">
      <c r="A340" s="267">
        <v>332</v>
      </c>
      <c r="B340" s="276" t="s">
        <v>478</v>
      </c>
      <c r="C340" s="277">
        <v>2579.8000000000002</v>
      </c>
      <c r="D340" s="278">
        <v>2621.6</v>
      </c>
      <c r="E340" s="278">
        <v>2528.1999999999998</v>
      </c>
      <c r="F340" s="278">
        <v>2476.6</v>
      </c>
      <c r="G340" s="278">
        <v>2383.1999999999998</v>
      </c>
      <c r="H340" s="278">
        <v>2673.2</v>
      </c>
      <c r="I340" s="278">
        <v>2766.6000000000004</v>
      </c>
      <c r="J340" s="278">
        <v>2818.2</v>
      </c>
      <c r="K340" s="276">
        <v>2715</v>
      </c>
      <c r="L340" s="276">
        <v>2570</v>
      </c>
      <c r="M340" s="276">
        <v>1.3480399999999999</v>
      </c>
    </row>
    <row r="341" spans="1:13">
      <c r="A341" s="267">
        <v>333</v>
      </c>
      <c r="B341" s="276" t="s">
        <v>151</v>
      </c>
      <c r="C341" s="277">
        <v>33.65</v>
      </c>
      <c r="D341" s="278">
        <v>33.75</v>
      </c>
      <c r="E341" s="278">
        <v>33.299999999999997</v>
      </c>
      <c r="F341" s="278">
        <v>32.949999999999996</v>
      </c>
      <c r="G341" s="278">
        <v>32.499999999999993</v>
      </c>
      <c r="H341" s="278">
        <v>34.1</v>
      </c>
      <c r="I341" s="278">
        <v>34.550000000000004</v>
      </c>
      <c r="J341" s="278">
        <v>34.900000000000006</v>
      </c>
      <c r="K341" s="276">
        <v>34.200000000000003</v>
      </c>
      <c r="L341" s="276">
        <v>33.4</v>
      </c>
      <c r="M341" s="276">
        <v>231.00257999999999</v>
      </c>
    </row>
    <row r="342" spans="1:13">
      <c r="A342" s="267">
        <v>334</v>
      </c>
      <c r="B342" s="276" t="s">
        <v>477</v>
      </c>
      <c r="C342" s="277">
        <v>62.3</v>
      </c>
      <c r="D342" s="278">
        <v>62.283333333333331</v>
      </c>
      <c r="E342" s="278">
        <v>61.066666666666663</v>
      </c>
      <c r="F342" s="278">
        <v>59.833333333333329</v>
      </c>
      <c r="G342" s="278">
        <v>58.61666666666666</v>
      </c>
      <c r="H342" s="278">
        <v>63.516666666666666</v>
      </c>
      <c r="I342" s="278">
        <v>64.733333333333334</v>
      </c>
      <c r="J342" s="278">
        <v>65.966666666666669</v>
      </c>
      <c r="K342" s="276">
        <v>63.5</v>
      </c>
      <c r="L342" s="276">
        <v>61.05</v>
      </c>
      <c r="M342" s="276">
        <v>11.35084</v>
      </c>
    </row>
    <row r="343" spans="1:13">
      <c r="A343" s="267">
        <v>335</v>
      </c>
      <c r="B343" s="276" t="s">
        <v>152</v>
      </c>
      <c r="C343" s="277">
        <v>61.75</v>
      </c>
      <c r="D343" s="278">
        <v>61.566666666666663</v>
      </c>
      <c r="E343" s="278">
        <v>60.383333333333326</v>
      </c>
      <c r="F343" s="278">
        <v>59.016666666666666</v>
      </c>
      <c r="G343" s="278">
        <v>57.833333333333329</v>
      </c>
      <c r="H343" s="278">
        <v>62.933333333333323</v>
      </c>
      <c r="I343" s="278">
        <v>64.11666666666666</v>
      </c>
      <c r="J343" s="278">
        <v>65.48333333333332</v>
      </c>
      <c r="K343" s="276">
        <v>62.75</v>
      </c>
      <c r="L343" s="276">
        <v>60.2</v>
      </c>
      <c r="M343" s="276">
        <v>73.321619999999996</v>
      </c>
    </row>
    <row r="344" spans="1:13">
      <c r="A344" s="267">
        <v>336</v>
      </c>
      <c r="B344" s="276" t="s">
        <v>473</v>
      </c>
      <c r="C344" s="277">
        <v>602.9</v>
      </c>
      <c r="D344" s="278">
        <v>601.9</v>
      </c>
      <c r="E344" s="278">
        <v>588.79999999999995</v>
      </c>
      <c r="F344" s="278">
        <v>574.69999999999993</v>
      </c>
      <c r="G344" s="278">
        <v>561.59999999999991</v>
      </c>
      <c r="H344" s="278">
        <v>616</v>
      </c>
      <c r="I344" s="278">
        <v>629.10000000000014</v>
      </c>
      <c r="J344" s="278">
        <v>643.20000000000005</v>
      </c>
      <c r="K344" s="276">
        <v>615</v>
      </c>
      <c r="L344" s="276">
        <v>587.79999999999995</v>
      </c>
      <c r="M344" s="276">
        <v>1.9719500000000001</v>
      </c>
    </row>
    <row r="345" spans="1:13">
      <c r="A345" s="267">
        <v>337</v>
      </c>
      <c r="B345" s="276" t="s">
        <v>153</v>
      </c>
      <c r="C345" s="277">
        <v>18019.3</v>
      </c>
      <c r="D345" s="278">
        <v>18086.433333333334</v>
      </c>
      <c r="E345" s="278">
        <v>17897.866666666669</v>
      </c>
      <c r="F345" s="278">
        <v>17776.433333333334</v>
      </c>
      <c r="G345" s="278">
        <v>17587.866666666669</v>
      </c>
      <c r="H345" s="278">
        <v>18207.866666666669</v>
      </c>
      <c r="I345" s="278">
        <v>18396.433333333334</v>
      </c>
      <c r="J345" s="278">
        <v>18517.866666666669</v>
      </c>
      <c r="K345" s="276">
        <v>18275</v>
      </c>
      <c r="L345" s="276">
        <v>17965</v>
      </c>
      <c r="M345" s="276">
        <v>1.0938699999999999</v>
      </c>
    </row>
    <row r="346" spans="1:13">
      <c r="A346" s="267">
        <v>338</v>
      </c>
      <c r="B346" s="276" t="s">
        <v>476</v>
      </c>
      <c r="C346" s="277">
        <v>43.85</v>
      </c>
      <c r="D346" s="278">
        <v>44.1</v>
      </c>
      <c r="E346" s="278">
        <v>42.85</v>
      </c>
      <c r="F346" s="278">
        <v>41.85</v>
      </c>
      <c r="G346" s="278">
        <v>40.6</v>
      </c>
      <c r="H346" s="278">
        <v>45.1</v>
      </c>
      <c r="I346" s="278">
        <v>46.35</v>
      </c>
      <c r="J346" s="278">
        <v>47.35</v>
      </c>
      <c r="K346" s="276">
        <v>45.35</v>
      </c>
      <c r="L346" s="276">
        <v>43.1</v>
      </c>
      <c r="M346" s="276">
        <v>27.592890000000001</v>
      </c>
    </row>
    <row r="347" spans="1:13">
      <c r="A347" s="267">
        <v>339</v>
      </c>
      <c r="B347" s="276" t="s">
        <v>475</v>
      </c>
      <c r="C347" s="277">
        <v>474.8</v>
      </c>
      <c r="D347" s="278">
        <v>473</v>
      </c>
      <c r="E347" s="278">
        <v>468.1</v>
      </c>
      <c r="F347" s="278">
        <v>461.40000000000003</v>
      </c>
      <c r="G347" s="278">
        <v>456.50000000000006</v>
      </c>
      <c r="H347" s="278">
        <v>479.7</v>
      </c>
      <c r="I347" s="278">
        <v>484.59999999999997</v>
      </c>
      <c r="J347" s="278">
        <v>491.29999999999995</v>
      </c>
      <c r="K347" s="276">
        <v>477.9</v>
      </c>
      <c r="L347" s="276">
        <v>466.3</v>
      </c>
      <c r="M347" s="276">
        <v>3.8830800000000001</v>
      </c>
    </row>
    <row r="348" spans="1:13">
      <c r="A348" s="267">
        <v>340</v>
      </c>
      <c r="B348" s="276" t="s">
        <v>270</v>
      </c>
      <c r="C348" s="277">
        <v>24.8</v>
      </c>
      <c r="D348" s="278">
        <v>24.850000000000005</v>
      </c>
      <c r="E348" s="278">
        <v>24.600000000000009</v>
      </c>
      <c r="F348" s="278">
        <v>24.400000000000002</v>
      </c>
      <c r="G348" s="278">
        <v>24.150000000000006</v>
      </c>
      <c r="H348" s="278">
        <v>25.050000000000011</v>
      </c>
      <c r="I348" s="278">
        <v>25.300000000000004</v>
      </c>
      <c r="J348" s="278">
        <v>25.500000000000014</v>
      </c>
      <c r="K348" s="276">
        <v>25.1</v>
      </c>
      <c r="L348" s="276">
        <v>24.65</v>
      </c>
      <c r="M348" s="276">
        <v>103.73981999999999</v>
      </c>
    </row>
    <row r="349" spans="1:13">
      <c r="A349" s="267">
        <v>341</v>
      </c>
      <c r="B349" s="276" t="s">
        <v>283</v>
      </c>
      <c r="C349" s="277">
        <v>132.05000000000001</v>
      </c>
      <c r="D349" s="278">
        <v>132.56666666666669</v>
      </c>
      <c r="E349" s="278">
        <v>129.88333333333338</v>
      </c>
      <c r="F349" s="278">
        <v>127.7166666666667</v>
      </c>
      <c r="G349" s="278">
        <v>125.03333333333339</v>
      </c>
      <c r="H349" s="278">
        <v>134.73333333333338</v>
      </c>
      <c r="I349" s="278">
        <v>137.41666666666671</v>
      </c>
      <c r="J349" s="278">
        <v>139.58333333333337</v>
      </c>
      <c r="K349" s="276">
        <v>135.25</v>
      </c>
      <c r="L349" s="276">
        <v>130.4</v>
      </c>
      <c r="M349" s="276">
        <v>3.30572</v>
      </c>
    </row>
    <row r="350" spans="1:13">
      <c r="A350" s="267">
        <v>342</v>
      </c>
      <c r="B350" s="276" t="s">
        <v>479</v>
      </c>
      <c r="C350" s="277">
        <v>1491.2</v>
      </c>
      <c r="D350" s="278">
        <v>1495.0833333333333</v>
      </c>
      <c r="E350" s="278">
        <v>1467.4166666666665</v>
      </c>
      <c r="F350" s="278">
        <v>1443.6333333333332</v>
      </c>
      <c r="G350" s="278">
        <v>1415.9666666666665</v>
      </c>
      <c r="H350" s="278">
        <v>1518.8666666666666</v>
      </c>
      <c r="I350" s="278">
        <v>1546.5333333333331</v>
      </c>
      <c r="J350" s="278">
        <v>1570.3166666666666</v>
      </c>
      <c r="K350" s="276">
        <v>1522.75</v>
      </c>
      <c r="L350" s="276">
        <v>1471.3</v>
      </c>
      <c r="M350" s="276">
        <v>0.14119000000000001</v>
      </c>
    </row>
    <row r="351" spans="1:13">
      <c r="A351" s="267">
        <v>343</v>
      </c>
      <c r="B351" s="276" t="s">
        <v>474</v>
      </c>
      <c r="C351" s="277">
        <v>56.35</v>
      </c>
      <c r="D351" s="278">
        <v>56.6</v>
      </c>
      <c r="E351" s="278">
        <v>55.85</v>
      </c>
      <c r="F351" s="278">
        <v>55.35</v>
      </c>
      <c r="G351" s="278">
        <v>54.6</v>
      </c>
      <c r="H351" s="278">
        <v>57.1</v>
      </c>
      <c r="I351" s="278">
        <v>57.85</v>
      </c>
      <c r="J351" s="278">
        <v>58.35</v>
      </c>
      <c r="K351" s="276">
        <v>57.35</v>
      </c>
      <c r="L351" s="276">
        <v>56.1</v>
      </c>
      <c r="M351" s="276">
        <v>13.309749999999999</v>
      </c>
    </row>
    <row r="352" spans="1:13">
      <c r="A352" s="267">
        <v>344</v>
      </c>
      <c r="B352" s="276" t="s">
        <v>155</v>
      </c>
      <c r="C352" s="277">
        <v>126.1</v>
      </c>
      <c r="D352" s="278">
        <v>126.28333333333335</v>
      </c>
      <c r="E352" s="278">
        <v>123.66666666666669</v>
      </c>
      <c r="F352" s="278">
        <v>121.23333333333333</v>
      </c>
      <c r="G352" s="278">
        <v>118.61666666666667</v>
      </c>
      <c r="H352" s="278">
        <v>128.7166666666667</v>
      </c>
      <c r="I352" s="278">
        <v>131.33333333333334</v>
      </c>
      <c r="J352" s="278">
        <v>133.76666666666671</v>
      </c>
      <c r="K352" s="276">
        <v>128.9</v>
      </c>
      <c r="L352" s="276">
        <v>123.85</v>
      </c>
      <c r="M352" s="276">
        <v>84.426410000000004</v>
      </c>
    </row>
    <row r="353" spans="1:13">
      <c r="A353" s="267">
        <v>345</v>
      </c>
      <c r="B353" s="276" t="s">
        <v>156</v>
      </c>
      <c r="C353" s="277">
        <v>102.55</v>
      </c>
      <c r="D353" s="278">
        <v>102.34999999999998</v>
      </c>
      <c r="E353" s="278">
        <v>100.34999999999997</v>
      </c>
      <c r="F353" s="278">
        <v>98.149999999999991</v>
      </c>
      <c r="G353" s="278">
        <v>96.149999999999977</v>
      </c>
      <c r="H353" s="278">
        <v>104.54999999999995</v>
      </c>
      <c r="I353" s="278">
        <v>106.54999999999998</v>
      </c>
      <c r="J353" s="278">
        <v>108.74999999999994</v>
      </c>
      <c r="K353" s="276">
        <v>104.35</v>
      </c>
      <c r="L353" s="276">
        <v>100.15</v>
      </c>
      <c r="M353" s="276">
        <v>492.36964</v>
      </c>
    </row>
    <row r="354" spans="1:13">
      <c r="A354" s="267">
        <v>346</v>
      </c>
      <c r="B354" s="276" t="s">
        <v>271</v>
      </c>
      <c r="C354" s="277">
        <v>580.29999999999995</v>
      </c>
      <c r="D354" s="278">
        <v>582.19999999999993</v>
      </c>
      <c r="E354" s="278">
        <v>564.39999999999986</v>
      </c>
      <c r="F354" s="278">
        <v>548.49999999999989</v>
      </c>
      <c r="G354" s="278">
        <v>530.69999999999982</v>
      </c>
      <c r="H354" s="278">
        <v>598.09999999999991</v>
      </c>
      <c r="I354" s="278">
        <v>615.89999999999986</v>
      </c>
      <c r="J354" s="278">
        <v>631.79999999999995</v>
      </c>
      <c r="K354" s="276">
        <v>600</v>
      </c>
      <c r="L354" s="276">
        <v>566.29999999999995</v>
      </c>
      <c r="M354" s="276">
        <v>7.43283</v>
      </c>
    </row>
    <row r="355" spans="1:13">
      <c r="A355" s="267">
        <v>347</v>
      </c>
      <c r="B355" s="276" t="s">
        <v>272</v>
      </c>
      <c r="C355" s="277">
        <v>3481.3</v>
      </c>
      <c r="D355" s="278">
        <v>3494.7666666666664</v>
      </c>
      <c r="E355" s="278">
        <v>3447.5333333333328</v>
      </c>
      <c r="F355" s="278">
        <v>3413.7666666666664</v>
      </c>
      <c r="G355" s="278">
        <v>3366.5333333333328</v>
      </c>
      <c r="H355" s="278">
        <v>3528.5333333333328</v>
      </c>
      <c r="I355" s="278">
        <v>3575.7666666666664</v>
      </c>
      <c r="J355" s="278">
        <v>3609.5333333333328</v>
      </c>
      <c r="K355" s="276">
        <v>3542</v>
      </c>
      <c r="L355" s="276">
        <v>3461</v>
      </c>
      <c r="M355" s="276">
        <v>1.0732900000000001</v>
      </c>
    </row>
    <row r="356" spans="1:13">
      <c r="A356" s="267">
        <v>348</v>
      </c>
      <c r="B356" s="276" t="s">
        <v>157</v>
      </c>
      <c r="C356" s="277">
        <v>116.95</v>
      </c>
      <c r="D356" s="278">
        <v>117.23333333333335</v>
      </c>
      <c r="E356" s="278">
        <v>115.06666666666669</v>
      </c>
      <c r="F356" s="278">
        <v>113.18333333333334</v>
      </c>
      <c r="G356" s="278">
        <v>111.01666666666668</v>
      </c>
      <c r="H356" s="278">
        <v>119.1166666666667</v>
      </c>
      <c r="I356" s="278">
        <v>121.28333333333336</v>
      </c>
      <c r="J356" s="278">
        <v>123.16666666666671</v>
      </c>
      <c r="K356" s="276">
        <v>119.4</v>
      </c>
      <c r="L356" s="276">
        <v>115.35</v>
      </c>
      <c r="M356" s="276">
        <v>29.429079999999999</v>
      </c>
    </row>
    <row r="357" spans="1:13">
      <c r="A357" s="267">
        <v>349</v>
      </c>
      <c r="B357" s="276" t="s">
        <v>480</v>
      </c>
      <c r="C357" s="277">
        <v>82.3</v>
      </c>
      <c r="D357" s="278">
        <v>82.45</v>
      </c>
      <c r="E357" s="278">
        <v>81</v>
      </c>
      <c r="F357" s="278">
        <v>79.7</v>
      </c>
      <c r="G357" s="278">
        <v>78.25</v>
      </c>
      <c r="H357" s="278">
        <v>83.75</v>
      </c>
      <c r="I357" s="278">
        <v>85.200000000000017</v>
      </c>
      <c r="J357" s="278">
        <v>86.5</v>
      </c>
      <c r="K357" s="276">
        <v>83.9</v>
      </c>
      <c r="L357" s="276">
        <v>81.150000000000006</v>
      </c>
      <c r="M357" s="276">
        <v>0.40331</v>
      </c>
    </row>
    <row r="358" spans="1:13">
      <c r="A358" s="267">
        <v>350</v>
      </c>
      <c r="B358" s="276" t="s">
        <v>158</v>
      </c>
      <c r="C358" s="277">
        <v>105.25</v>
      </c>
      <c r="D358" s="278">
        <v>105.75</v>
      </c>
      <c r="E358" s="278">
        <v>103.6</v>
      </c>
      <c r="F358" s="278">
        <v>101.94999999999999</v>
      </c>
      <c r="G358" s="278">
        <v>99.799999999999983</v>
      </c>
      <c r="H358" s="278">
        <v>107.4</v>
      </c>
      <c r="I358" s="278">
        <v>109.55000000000001</v>
      </c>
      <c r="J358" s="278">
        <v>111.20000000000002</v>
      </c>
      <c r="K358" s="276">
        <v>107.9</v>
      </c>
      <c r="L358" s="276">
        <v>104.1</v>
      </c>
      <c r="M358" s="276">
        <v>424.01578999999998</v>
      </c>
    </row>
    <row r="359" spans="1:13">
      <c r="A359" s="267">
        <v>351</v>
      </c>
      <c r="B359" s="276" t="s">
        <v>481</v>
      </c>
      <c r="C359" s="277">
        <v>86.6</v>
      </c>
      <c r="D359" s="278">
        <v>86.55</v>
      </c>
      <c r="E359" s="278">
        <v>85.55</v>
      </c>
      <c r="F359" s="278">
        <v>84.5</v>
      </c>
      <c r="G359" s="278">
        <v>83.5</v>
      </c>
      <c r="H359" s="278">
        <v>87.6</v>
      </c>
      <c r="I359" s="278">
        <v>88.6</v>
      </c>
      <c r="J359" s="278">
        <v>89.649999999999991</v>
      </c>
      <c r="K359" s="276">
        <v>87.55</v>
      </c>
      <c r="L359" s="276">
        <v>85.5</v>
      </c>
      <c r="M359" s="276">
        <v>2.8555899999999999</v>
      </c>
    </row>
    <row r="360" spans="1:13">
      <c r="A360" s="267">
        <v>352</v>
      </c>
      <c r="B360" s="276" t="s">
        <v>482</v>
      </c>
      <c r="C360" s="277">
        <v>233.55</v>
      </c>
      <c r="D360" s="278">
        <v>235.38333333333333</v>
      </c>
      <c r="E360" s="278">
        <v>229.66666666666666</v>
      </c>
      <c r="F360" s="278">
        <v>225.78333333333333</v>
      </c>
      <c r="G360" s="278">
        <v>220.06666666666666</v>
      </c>
      <c r="H360" s="278">
        <v>239.26666666666665</v>
      </c>
      <c r="I360" s="278">
        <v>244.98333333333335</v>
      </c>
      <c r="J360" s="278">
        <v>248.86666666666665</v>
      </c>
      <c r="K360" s="276">
        <v>241.1</v>
      </c>
      <c r="L360" s="276">
        <v>231.5</v>
      </c>
      <c r="M360" s="276">
        <v>2.1127099999999999</v>
      </c>
    </row>
    <row r="361" spans="1:13">
      <c r="A361" s="267">
        <v>353</v>
      </c>
      <c r="B361" s="276" t="s">
        <v>483</v>
      </c>
      <c r="C361" s="277">
        <v>234.1</v>
      </c>
      <c r="D361" s="278">
        <v>236.86666666666667</v>
      </c>
      <c r="E361" s="278">
        <v>229.73333333333335</v>
      </c>
      <c r="F361" s="278">
        <v>225.36666666666667</v>
      </c>
      <c r="G361" s="278">
        <v>218.23333333333335</v>
      </c>
      <c r="H361" s="278">
        <v>241.23333333333335</v>
      </c>
      <c r="I361" s="278">
        <v>248.36666666666667</v>
      </c>
      <c r="J361" s="278">
        <v>252.73333333333335</v>
      </c>
      <c r="K361" s="276">
        <v>244</v>
      </c>
      <c r="L361" s="276">
        <v>232.5</v>
      </c>
      <c r="M361" s="276">
        <v>1.0228999999999999</v>
      </c>
    </row>
    <row r="362" spans="1:13">
      <c r="A362" s="267">
        <v>354</v>
      </c>
      <c r="B362" s="276" t="s">
        <v>159</v>
      </c>
      <c r="C362" s="277">
        <v>28982.45</v>
      </c>
      <c r="D362" s="278">
        <v>29382.25</v>
      </c>
      <c r="E362" s="278">
        <v>28450.2</v>
      </c>
      <c r="F362" s="278">
        <v>27917.95</v>
      </c>
      <c r="G362" s="278">
        <v>26985.9</v>
      </c>
      <c r="H362" s="278">
        <v>29914.5</v>
      </c>
      <c r="I362" s="278">
        <v>30846.550000000003</v>
      </c>
      <c r="J362" s="278">
        <v>31378.799999999999</v>
      </c>
      <c r="K362" s="276">
        <v>30314.3</v>
      </c>
      <c r="L362" s="276">
        <v>28850</v>
      </c>
      <c r="M362" s="276">
        <v>0.54862999999999995</v>
      </c>
    </row>
    <row r="363" spans="1:13">
      <c r="A363" s="267">
        <v>355</v>
      </c>
      <c r="B363" s="276" t="s">
        <v>160</v>
      </c>
      <c r="C363" s="277">
        <v>1567.15</v>
      </c>
      <c r="D363" s="278">
        <v>1563.5</v>
      </c>
      <c r="E363" s="278">
        <v>1526</v>
      </c>
      <c r="F363" s="278">
        <v>1484.85</v>
      </c>
      <c r="G363" s="278">
        <v>1447.35</v>
      </c>
      <c r="H363" s="278">
        <v>1604.65</v>
      </c>
      <c r="I363" s="278">
        <v>1642.15</v>
      </c>
      <c r="J363" s="278">
        <v>1683.3000000000002</v>
      </c>
      <c r="K363" s="276">
        <v>1601</v>
      </c>
      <c r="L363" s="276">
        <v>1522.35</v>
      </c>
      <c r="M363" s="276">
        <v>39.415570000000002</v>
      </c>
    </row>
    <row r="364" spans="1:13">
      <c r="A364" s="267">
        <v>356</v>
      </c>
      <c r="B364" s="276" t="s">
        <v>488</v>
      </c>
      <c r="C364" s="277">
        <v>1646.1</v>
      </c>
      <c r="D364" s="278">
        <v>1639.3</v>
      </c>
      <c r="E364" s="278">
        <v>1613</v>
      </c>
      <c r="F364" s="278">
        <v>1579.9</v>
      </c>
      <c r="G364" s="278">
        <v>1553.6000000000001</v>
      </c>
      <c r="H364" s="278">
        <v>1672.3999999999999</v>
      </c>
      <c r="I364" s="278">
        <v>1698.6999999999996</v>
      </c>
      <c r="J364" s="278">
        <v>1731.7999999999997</v>
      </c>
      <c r="K364" s="276">
        <v>1665.6</v>
      </c>
      <c r="L364" s="276">
        <v>1606.2</v>
      </c>
      <c r="M364" s="276">
        <v>4.05375</v>
      </c>
    </row>
    <row r="365" spans="1:13">
      <c r="A365" s="267">
        <v>357</v>
      </c>
      <c r="B365" s="276" t="s">
        <v>161</v>
      </c>
      <c r="C365" s="277">
        <v>265.5</v>
      </c>
      <c r="D365" s="278">
        <v>267.26666666666671</v>
      </c>
      <c r="E365" s="278">
        <v>259.83333333333343</v>
      </c>
      <c r="F365" s="278">
        <v>254.16666666666674</v>
      </c>
      <c r="G365" s="278">
        <v>246.73333333333346</v>
      </c>
      <c r="H365" s="278">
        <v>272.93333333333339</v>
      </c>
      <c r="I365" s="278">
        <v>280.36666666666667</v>
      </c>
      <c r="J365" s="278">
        <v>286.03333333333336</v>
      </c>
      <c r="K365" s="276">
        <v>274.7</v>
      </c>
      <c r="L365" s="276">
        <v>261.60000000000002</v>
      </c>
      <c r="M365" s="276">
        <v>44.113430000000001</v>
      </c>
    </row>
    <row r="366" spans="1:13">
      <c r="A366" s="267">
        <v>358</v>
      </c>
      <c r="B366" s="276" t="s">
        <v>162</v>
      </c>
      <c r="C366" s="277">
        <v>121.1</v>
      </c>
      <c r="D366" s="278">
        <v>120.91666666666667</v>
      </c>
      <c r="E366" s="278">
        <v>118.68333333333334</v>
      </c>
      <c r="F366" s="278">
        <v>116.26666666666667</v>
      </c>
      <c r="G366" s="278">
        <v>114.03333333333333</v>
      </c>
      <c r="H366" s="278">
        <v>123.33333333333334</v>
      </c>
      <c r="I366" s="278">
        <v>125.56666666666666</v>
      </c>
      <c r="J366" s="278">
        <v>127.98333333333335</v>
      </c>
      <c r="K366" s="276">
        <v>123.15</v>
      </c>
      <c r="L366" s="276">
        <v>118.5</v>
      </c>
      <c r="M366" s="276">
        <v>55.638359999999999</v>
      </c>
    </row>
    <row r="367" spans="1:13">
      <c r="A367" s="267">
        <v>359</v>
      </c>
      <c r="B367" s="276" t="s">
        <v>275</v>
      </c>
      <c r="C367" s="277">
        <v>5197.8999999999996</v>
      </c>
      <c r="D367" s="278">
        <v>5193.1333333333323</v>
      </c>
      <c r="E367" s="278">
        <v>5175.0666666666648</v>
      </c>
      <c r="F367" s="278">
        <v>5152.2333333333327</v>
      </c>
      <c r="G367" s="278">
        <v>5134.1666666666652</v>
      </c>
      <c r="H367" s="278">
        <v>5215.9666666666644</v>
      </c>
      <c r="I367" s="278">
        <v>5234.0333333333319</v>
      </c>
      <c r="J367" s="278">
        <v>5256.8666666666641</v>
      </c>
      <c r="K367" s="276">
        <v>5211.2</v>
      </c>
      <c r="L367" s="276">
        <v>5170.3</v>
      </c>
      <c r="M367" s="276">
        <v>0.52690999999999999</v>
      </c>
    </row>
    <row r="368" spans="1:13">
      <c r="A368" s="267">
        <v>360</v>
      </c>
      <c r="B368" s="276" t="s">
        <v>277</v>
      </c>
      <c r="C368" s="277">
        <v>11340.85</v>
      </c>
      <c r="D368" s="278">
        <v>11338.800000000001</v>
      </c>
      <c r="E368" s="278">
        <v>11302.050000000003</v>
      </c>
      <c r="F368" s="278">
        <v>11263.250000000002</v>
      </c>
      <c r="G368" s="278">
        <v>11226.500000000004</v>
      </c>
      <c r="H368" s="278">
        <v>11377.600000000002</v>
      </c>
      <c r="I368" s="278">
        <v>11414.349999999999</v>
      </c>
      <c r="J368" s="278">
        <v>11453.150000000001</v>
      </c>
      <c r="K368" s="276">
        <v>11375.55</v>
      </c>
      <c r="L368" s="276">
        <v>11300</v>
      </c>
      <c r="M368" s="276">
        <v>5.3530000000000001E-2</v>
      </c>
    </row>
    <row r="369" spans="1:13">
      <c r="A369" s="267">
        <v>361</v>
      </c>
      <c r="B369" s="276" t="s">
        <v>494</v>
      </c>
      <c r="C369" s="277">
        <v>6800.65</v>
      </c>
      <c r="D369" s="278">
        <v>6798.7333333333336</v>
      </c>
      <c r="E369" s="278">
        <v>6712.916666666667</v>
      </c>
      <c r="F369" s="278">
        <v>6625.1833333333334</v>
      </c>
      <c r="G369" s="278">
        <v>6539.3666666666668</v>
      </c>
      <c r="H369" s="278">
        <v>6886.4666666666672</v>
      </c>
      <c r="I369" s="278">
        <v>6972.2833333333328</v>
      </c>
      <c r="J369" s="278">
        <v>7060.0166666666673</v>
      </c>
      <c r="K369" s="276">
        <v>6884.55</v>
      </c>
      <c r="L369" s="276">
        <v>6711</v>
      </c>
      <c r="M369" s="276">
        <v>0.12914999999999999</v>
      </c>
    </row>
    <row r="370" spans="1:13">
      <c r="A370" s="267">
        <v>362</v>
      </c>
      <c r="B370" s="276" t="s">
        <v>489</v>
      </c>
      <c r="C370" s="277">
        <v>172.7</v>
      </c>
      <c r="D370" s="278">
        <v>173.23333333333335</v>
      </c>
      <c r="E370" s="278">
        <v>169.56666666666669</v>
      </c>
      <c r="F370" s="278">
        <v>166.43333333333334</v>
      </c>
      <c r="G370" s="278">
        <v>162.76666666666668</v>
      </c>
      <c r="H370" s="278">
        <v>176.3666666666667</v>
      </c>
      <c r="I370" s="278">
        <v>180.03333333333333</v>
      </c>
      <c r="J370" s="278">
        <v>183.16666666666671</v>
      </c>
      <c r="K370" s="276">
        <v>176.9</v>
      </c>
      <c r="L370" s="276">
        <v>170.1</v>
      </c>
      <c r="M370" s="276">
        <v>6.3858499999999996</v>
      </c>
    </row>
    <row r="371" spans="1:13">
      <c r="A371" s="267">
        <v>363</v>
      </c>
      <c r="B371" s="276" t="s">
        <v>490</v>
      </c>
      <c r="C371" s="277">
        <v>791.2</v>
      </c>
      <c r="D371" s="278">
        <v>800.16666666666663</v>
      </c>
      <c r="E371" s="278">
        <v>773.18333333333328</v>
      </c>
      <c r="F371" s="278">
        <v>755.16666666666663</v>
      </c>
      <c r="G371" s="278">
        <v>728.18333333333328</v>
      </c>
      <c r="H371" s="278">
        <v>818.18333333333328</v>
      </c>
      <c r="I371" s="278">
        <v>845.16666666666663</v>
      </c>
      <c r="J371" s="278">
        <v>863.18333333333328</v>
      </c>
      <c r="K371" s="276">
        <v>827.15</v>
      </c>
      <c r="L371" s="276">
        <v>782.15</v>
      </c>
      <c r="M371" s="276">
        <v>4.1497099999999998</v>
      </c>
    </row>
    <row r="372" spans="1:13">
      <c r="A372" s="267">
        <v>364</v>
      </c>
      <c r="B372" s="276" t="s">
        <v>163</v>
      </c>
      <c r="C372" s="277">
        <v>1793.1</v>
      </c>
      <c r="D372" s="278">
        <v>1793.0333333333335</v>
      </c>
      <c r="E372" s="278">
        <v>1771.0666666666671</v>
      </c>
      <c r="F372" s="278">
        <v>1749.0333333333335</v>
      </c>
      <c r="G372" s="278">
        <v>1727.0666666666671</v>
      </c>
      <c r="H372" s="278">
        <v>1815.0666666666671</v>
      </c>
      <c r="I372" s="278">
        <v>1837.0333333333338</v>
      </c>
      <c r="J372" s="278">
        <v>1859.0666666666671</v>
      </c>
      <c r="K372" s="276">
        <v>1815</v>
      </c>
      <c r="L372" s="276">
        <v>1771</v>
      </c>
      <c r="M372" s="276">
        <v>5.3031899999999998</v>
      </c>
    </row>
    <row r="373" spans="1:13">
      <c r="A373" s="267">
        <v>365</v>
      </c>
      <c r="B373" s="276" t="s">
        <v>273</v>
      </c>
      <c r="C373" s="277">
        <v>2256.5500000000002</v>
      </c>
      <c r="D373" s="278">
        <v>2270.65</v>
      </c>
      <c r="E373" s="278">
        <v>2237.4500000000003</v>
      </c>
      <c r="F373" s="278">
        <v>2218.3500000000004</v>
      </c>
      <c r="G373" s="278">
        <v>2185.1500000000005</v>
      </c>
      <c r="H373" s="278">
        <v>2289.75</v>
      </c>
      <c r="I373" s="278">
        <v>2322.9499999999998</v>
      </c>
      <c r="J373" s="278">
        <v>2342.0499999999997</v>
      </c>
      <c r="K373" s="276">
        <v>2303.85</v>
      </c>
      <c r="L373" s="276">
        <v>2251.5500000000002</v>
      </c>
      <c r="M373" s="276">
        <v>4.1331800000000003</v>
      </c>
    </row>
    <row r="374" spans="1:13">
      <c r="A374" s="267">
        <v>366</v>
      </c>
      <c r="B374" s="276" t="s">
        <v>164</v>
      </c>
      <c r="C374" s="277">
        <v>36.6</v>
      </c>
      <c r="D374" s="278">
        <v>36.35</v>
      </c>
      <c r="E374" s="278">
        <v>35.5</v>
      </c>
      <c r="F374" s="278">
        <v>34.4</v>
      </c>
      <c r="G374" s="278">
        <v>33.549999999999997</v>
      </c>
      <c r="H374" s="278">
        <v>37.450000000000003</v>
      </c>
      <c r="I374" s="278">
        <v>38.300000000000011</v>
      </c>
      <c r="J374" s="278">
        <v>39.400000000000006</v>
      </c>
      <c r="K374" s="276">
        <v>37.200000000000003</v>
      </c>
      <c r="L374" s="276">
        <v>35.25</v>
      </c>
      <c r="M374" s="276">
        <v>2274.5208299999999</v>
      </c>
    </row>
    <row r="375" spans="1:13">
      <c r="A375" s="267">
        <v>367</v>
      </c>
      <c r="B375" s="276" t="s">
        <v>274</v>
      </c>
      <c r="C375" s="277">
        <v>376.1</v>
      </c>
      <c r="D375" s="278">
        <v>375.09999999999997</v>
      </c>
      <c r="E375" s="278">
        <v>367.19999999999993</v>
      </c>
      <c r="F375" s="278">
        <v>358.29999999999995</v>
      </c>
      <c r="G375" s="278">
        <v>350.39999999999992</v>
      </c>
      <c r="H375" s="278">
        <v>383.99999999999994</v>
      </c>
      <c r="I375" s="278">
        <v>391.89999999999992</v>
      </c>
      <c r="J375" s="278">
        <v>400.79999999999995</v>
      </c>
      <c r="K375" s="276">
        <v>383</v>
      </c>
      <c r="L375" s="276">
        <v>366.2</v>
      </c>
      <c r="M375" s="276">
        <v>6.1604299999999999</v>
      </c>
    </row>
    <row r="376" spans="1:13">
      <c r="A376" s="267">
        <v>368</v>
      </c>
      <c r="B376" s="276" t="s">
        <v>485</v>
      </c>
      <c r="C376" s="277">
        <v>191.15</v>
      </c>
      <c r="D376" s="278">
        <v>191.66666666666666</v>
      </c>
      <c r="E376" s="278">
        <v>187.63333333333333</v>
      </c>
      <c r="F376" s="278">
        <v>184.11666666666667</v>
      </c>
      <c r="G376" s="278">
        <v>180.08333333333334</v>
      </c>
      <c r="H376" s="278">
        <v>195.18333333333331</v>
      </c>
      <c r="I376" s="278">
        <v>199.21666666666667</v>
      </c>
      <c r="J376" s="278">
        <v>202.73333333333329</v>
      </c>
      <c r="K376" s="276">
        <v>195.7</v>
      </c>
      <c r="L376" s="276">
        <v>188.15</v>
      </c>
      <c r="M376" s="276">
        <v>12.780559999999999</v>
      </c>
    </row>
    <row r="377" spans="1:13">
      <c r="A377" s="267">
        <v>369</v>
      </c>
      <c r="B377" s="276" t="s">
        <v>491</v>
      </c>
      <c r="C377" s="277">
        <v>1221</v>
      </c>
      <c r="D377" s="278">
        <v>1226.3333333333333</v>
      </c>
      <c r="E377" s="278">
        <v>1189.6666666666665</v>
      </c>
      <c r="F377" s="278">
        <v>1158.3333333333333</v>
      </c>
      <c r="G377" s="278">
        <v>1121.6666666666665</v>
      </c>
      <c r="H377" s="278">
        <v>1257.6666666666665</v>
      </c>
      <c r="I377" s="278">
        <v>1294.333333333333</v>
      </c>
      <c r="J377" s="278">
        <v>1325.6666666666665</v>
      </c>
      <c r="K377" s="276">
        <v>1263</v>
      </c>
      <c r="L377" s="276">
        <v>1195</v>
      </c>
      <c r="M377" s="276">
        <v>6.0257500000000004</v>
      </c>
    </row>
    <row r="378" spans="1:13">
      <c r="A378" s="267">
        <v>370</v>
      </c>
      <c r="B378" s="276" t="s">
        <v>2223</v>
      </c>
      <c r="C378" s="277">
        <v>507.7</v>
      </c>
      <c r="D378" s="278">
        <v>509.2833333333333</v>
      </c>
      <c r="E378" s="278">
        <v>501.66666666666663</v>
      </c>
      <c r="F378" s="278">
        <v>495.63333333333333</v>
      </c>
      <c r="G378" s="278">
        <v>488.01666666666665</v>
      </c>
      <c r="H378" s="278">
        <v>515.31666666666661</v>
      </c>
      <c r="I378" s="278">
        <v>522.93333333333339</v>
      </c>
      <c r="J378" s="278">
        <v>528.96666666666658</v>
      </c>
      <c r="K378" s="276">
        <v>516.9</v>
      </c>
      <c r="L378" s="276">
        <v>503.25</v>
      </c>
      <c r="M378" s="276">
        <v>0.28989999999999999</v>
      </c>
    </row>
    <row r="379" spans="1:13">
      <c r="A379" s="267">
        <v>371</v>
      </c>
      <c r="B379" s="276" t="s">
        <v>165</v>
      </c>
      <c r="C379" s="277">
        <v>205</v>
      </c>
      <c r="D379" s="278">
        <v>204.73333333333335</v>
      </c>
      <c r="E379" s="278">
        <v>202.8666666666667</v>
      </c>
      <c r="F379" s="278">
        <v>200.73333333333335</v>
      </c>
      <c r="G379" s="278">
        <v>198.8666666666667</v>
      </c>
      <c r="H379" s="278">
        <v>206.8666666666667</v>
      </c>
      <c r="I379" s="278">
        <v>208.73333333333338</v>
      </c>
      <c r="J379" s="278">
        <v>210.8666666666667</v>
      </c>
      <c r="K379" s="276">
        <v>206.6</v>
      </c>
      <c r="L379" s="276">
        <v>202.6</v>
      </c>
      <c r="M379" s="276">
        <v>133.83332999999999</v>
      </c>
    </row>
    <row r="380" spans="1:13">
      <c r="A380" s="267">
        <v>372</v>
      </c>
      <c r="B380" s="276" t="s">
        <v>492</v>
      </c>
      <c r="C380" s="277">
        <v>125.7</v>
      </c>
      <c r="D380" s="278">
        <v>127.2</v>
      </c>
      <c r="E380" s="278">
        <v>123.5</v>
      </c>
      <c r="F380" s="278">
        <v>121.3</v>
      </c>
      <c r="G380" s="278">
        <v>117.6</v>
      </c>
      <c r="H380" s="278">
        <v>129.4</v>
      </c>
      <c r="I380" s="278">
        <v>133.10000000000002</v>
      </c>
      <c r="J380" s="278">
        <v>135.30000000000001</v>
      </c>
      <c r="K380" s="276">
        <v>130.9</v>
      </c>
      <c r="L380" s="276">
        <v>125</v>
      </c>
      <c r="M380" s="276">
        <v>16.34787</v>
      </c>
    </row>
    <row r="381" spans="1:13">
      <c r="A381" s="267">
        <v>373</v>
      </c>
      <c r="B381" s="276" t="s">
        <v>276</v>
      </c>
      <c r="C381" s="277">
        <v>295.35000000000002</v>
      </c>
      <c r="D381" s="278">
        <v>296.11666666666673</v>
      </c>
      <c r="E381" s="278">
        <v>287.43333333333345</v>
      </c>
      <c r="F381" s="278">
        <v>279.51666666666671</v>
      </c>
      <c r="G381" s="278">
        <v>270.83333333333343</v>
      </c>
      <c r="H381" s="278">
        <v>304.03333333333347</v>
      </c>
      <c r="I381" s="278">
        <v>312.71666666666675</v>
      </c>
      <c r="J381" s="278">
        <v>320.6333333333335</v>
      </c>
      <c r="K381" s="276">
        <v>304.8</v>
      </c>
      <c r="L381" s="276">
        <v>288.2</v>
      </c>
      <c r="M381" s="276">
        <v>9.7898800000000001</v>
      </c>
    </row>
    <row r="382" spans="1:13">
      <c r="A382" s="267">
        <v>374</v>
      </c>
      <c r="B382" s="276" t="s">
        <v>493</v>
      </c>
      <c r="C382" s="277">
        <v>84.8</v>
      </c>
      <c r="D382" s="278">
        <v>86.116666666666674</v>
      </c>
      <c r="E382" s="278">
        <v>83.033333333333346</v>
      </c>
      <c r="F382" s="278">
        <v>81.266666666666666</v>
      </c>
      <c r="G382" s="278">
        <v>78.183333333333337</v>
      </c>
      <c r="H382" s="278">
        <v>87.883333333333354</v>
      </c>
      <c r="I382" s="278">
        <v>90.966666666666669</v>
      </c>
      <c r="J382" s="278">
        <v>92.733333333333363</v>
      </c>
      <c r="K382" s="276">
        <v>89.2</v>
      </c>
      <c r="L382" s="276">
        <v>84.35</v>
      </c>
      <c r="M382" s="276">
        <v>3.6806899999999998</v>
      </c>
    </row>
    <row r="383" spans="1:13">
      <c r="A383" s="267">
        <v>375</v>
      </c>
      <c r="B383" s="276" t="s">
        <v>486</v>
      </c>
      <c r="C383" s="277">
        <v>59.95</v>
      </c>
      <c r="D383" s="278">
        <v>60.35</v>
      </c>
      <c r="E383" s="278">
        <v>59.1</v>
      </c>
      <c r="F383" s="278">
        <v>58.25</v>
      </c>
      <c r="G383" s="278">
        <v>57</v>
      </c>
      <c r="H383" s="278">
        <v>61.2</v>
      </c>
      <c r="I383" s="278">
        <v>62.45</v>
      </c>
      <c r="J383" s="278">
        <v>63.300000000000004</v>
      </c>
      <c r="K383" s="276">
        <v>61.6</v>
      </c>
      <c r="L383" s="276">
        <v>59.5</v>
      </c>
      <c r="M383" s="276">
        <v>16.873460000000001</v>
      </c>
    </row>
    <row r="384" spans="1:13">
      <c r="A384" s="267">
        <v>376</v>
      </c>
      <c r="B384" s="276" t="s">
        <v>166</v>
      </c>
      <c r="C384" s="277">
        <v>1455.05</v>
      </c>
      <c r="D384" s="278">
        <v>1463.55</v>
      </c>
      <c r="E384" s="278">
        <v>1427.5</v>
      </c>
      <c r="F384" s="278">
        <v>1399.95</v>
      </c>
      <c r="G384" s="278">
        <v>1363.9</v>
      </c>
      <c r="H384" s="278">
        <v>1491.1</v>
      </c>
      <c r="I384" s="278">
        <v>1527.1499999999996</v>
      </c>
      <c r="J384" s="278">
        <v>1554.6999999999998</v>
      </c>
      <c r="K384" s="276">
        <v>1499.6</v>
      </c>
      <c r="L384" s="276">
        <v>1436</v>
      </c>
      <c r="M384" s="276">
        <v>20.505790000000001</v>
      </c>
    </row>
    <row r="385" spans="1:13">
      <c r="A385" s="267">
        <v>377</v>
      </c>
      <c r="B385" s="276" t="s">
        <v>278</v>
      </c>
      <c r="C385" s="277">
        <v>566.95000000000005</v>
      </c>
      <c r="D385" s="278">
        <v>558.31666666666672</v>
      </c>
      <c r="E385" s="278">
        <v>544.63333333333344</v>
      </c>
      <c r="F385" s="278">
        <v>522.31666666666672</v>
      </c>
      <c r="G385" s="278">
        <v>508.63333333333344</v>
      </c>
      <c r="H385" s="278">
        <v>580.63333333333344</v>
      </c>
      <c r="I385" s="278">
        <v>594.31666666666661</v>
      </c>
      <c r="J385" s="278">
        <v>616.63333333333344</v>
      </c>
      <c r="K385" s="276">
        <v>572</v>
      </c>
      <c r="L385" s="276">
        <v>536</v>
      </c>
      <c r="M385" s="276">
        <v>8.3420199999999998</v>
      </c>
    </row>
    <row r="386" spans="1:13">
      <c r="A386" s="267">
        <v>378</v>
      </c>
      <c r="B386" s="276" t="s">
        <v>496</v>
      </c>
      <c r="C386" s="277">
        <v>507.55</v>
      </c>
      <c r="D386" s="278">
        <v>510.13333333333338</v>
      </c>
      <c r="E386" s="278">
        <v>502.66666666666674</v>
      </c>
      <c r="F386" s="278">
        <v>497.78333333333336</v>
      </c>
      <c r="G386" s="278">
        <v>490.31666666666672</v>
      </c>
      <c r="H386" s="278">
        <v>515.01666666666677</v>
      </c>
      <c r="I386" s="278">
        <v>522.48333333333335</v>
      </c>
      <c r="J386" s="278">
        <v>527.36666666666679</v>
      </c>
      <c r="K386" s="276">
        <v>517.6</v>
      </c>
      <c r="L386" s="276">
        <v>505.25</v>
      </c>
      <c r="M386" s="276">
        <v>4.3360599999999998</v>
      </c>
    </row>
    <row r="387" spans="1:13">
      <c r="A387" s="267">
        <v>379</v>
      </c>
      <c r="B387" s="276" t="s">
        <v>498</v>
      </c>
      <c r="C387" s="277">
        <v>148.5</v>
      </c>
      <c r="D387" s="278">
        <v>148.79999999999998</v>
      </c>
      <c r="E387" s="278">
        <v>144.69999999999996</v>
      </c>
      <c r="F387" s="278">
        <v>140.89999999999998</v>
      </c>
      <c r="G387" s="278">
        <v>136.79999999999995</v>
      </c>
      <c r="H387" s="278">
        <v>152.59999999999997</v>
      </c>
      <c r="I387" s="278">
        <v>156.69999999999999</v>
      </c>
      <c r="J387" s="278">
        <v>160.49999999999997</v>
      </c>
      <c r="K387" s="276">
        <v>152.9</v>
      </c>
      <c r="L387" s="276">
        <v>145</v>
      </c>
      <c r="M387" s="276">
        <v>15.264519999999999</v>
      </c>
    </row>
    <row r="388" spans="1:13">
      <c r="A388" s="267">
        <v>380</v>
      </c>
      <c r="B388" s="276" t="s">
        <v>279</v>
      </c>
      <c r="C388" s="277">
        <v>483.85</v>
      </c>
      <c r="D388" s="278">
        <v>484.90000000000003</v>
      </c>
      <c r="E388" s="278">
        <v>479.95000000000005</v>
      </c>
      <c r="F388" s="278">
        <v>476.05</v>
      </c>
      <c r="G388" s="278">
        <v>471.1</v>
      </c>
      <c r="H388" s="278">
        <v>488.80000000000007</v>
      </c>
      <c r="I388" s="278">
        <v>493.75</v>
      </c>
      <c r="J388" s="278">
        <v>497.65000000000009</v>
      </c>
      <c r="K388" s="276">
        <v>489.85</v>
      </c>
      <c r="L388" s="276">
        <v>481</v>
      </c>
      <c r="M388" s="276">
        <v>2.3338999999999999</v>
      </c>
    </row>
    <row r="389" spans="1:13">
      <c r="A389" s="267">
        <v>381</v>
      </c>
      <c r="B389" s="276" t="s">
        <v>499</v>
      </c>
      <c r="C389" s="277">
        <v>293.8</v>
      </c>
      <c r="D389" s="278">
        <v>296.23333333333335</v>
      </c>
      <c r="E389" s="278">
        <v>289.56666666666672</v>
      </c>
      <c r="F389" s="278">
        <v>285.33333333333337</v>
      </c>
      <c r="G389" s="278">
        <v>278.66666666666674</v>
      </c>
      <c r="H389" s="278">
        <v>300.4666666666667</v>
      </c>
      <c r="I389" s="278">
        <v>307.13333333333333</v>
      </c>
      <c r="J389" s="278">
        <v>311.36666666666667</v>
      </c>
      <c r="K389" s="276">
        <v>302.89999999999998</v>
      </c>
      <c r="L389" s="276">
        <v>292</v>
      </c>
      <c r="M389" s="276">
        <v>4.1307799999999997</v>
      </c>
    </row>
    <row r="390" spans="1:13">
      <c r="A390" s="267">
        <v>382</v>
      </c>
      <c r="B390" s="276" t="s">
        <v>167</v>
      </c>
      <c r="C390" s="277">
        <v>847.5</v>
      </c>
      <c r="D390" s="278">
        <v>851.25</v>
      </c>
      <c r="E390" s="278">
        <v>834.8</v>
      </c>
      <c r="F390" s="278">
        <v>822.09999999999991</v>
      </c>
      <c r="G390" s="278">
        <v>805.64999999999986</v>
      </c>
      <c r="H390" s="278">
        <v>863.95</v>
      </c>
      <c r="I390" s="278">
        <v>880.40000000000009</v>
      </c>
      <c r="J390" s="278">
        <v>893.10000000000014</v>
      </c>
      <c r="K390" s="276">
        <v>867.7</v>
      </c>
      <c r="L390" s="276">
        <v>838.55</v>
      </c>
      <c r="M390" s="276">
        <v>4.4990199999999998</v>
      </c>
    </row>
    <row r="391" spans="1:13">
      <c r="A391" s="267">
        <v>383</v>
      </c>
      <c r="B391" s="276" t="s">
        <v>501</v>
      </c>
      <c r="C391" s="277">
        <v>1605.2</v>
      </c>
      <c r="D391" s="278">
        <v>1607.3666666666668</v>
      </c>
      <c r="E391" s="278">
        <v>1590.7333333333336</v>
      </c>
      <c r="F391" s="278">
        <v>1576.2666666666669</v>
      </c>
      <c r="G391" s="278">
        <v>1559.6333333333337</v>
      </c>
      <c r="H391" s="278">
        <v>1621.8333333333335</v>
      </c>
      <c r="I391" s="278">
        <v>1638.4666666666667</v>
      </c>
      <c r="J391" s="278">
        <v>1652.9333333333334</v>
      </c>
      <c r="K391" s="276">
        <v>1624</v>
      </c>
      <c r="L391" s="276">
        <v>1592.9</v>
      </c>
      <c r="M391" s="276">
        <v>7.3349999999999999E-2</v>
      </c>
    </row>
    <row r="392" spans="1:13">
      <c r="A392" s="267">
        <v>384</v>
      </c>
      <c r="B392" s="276" t="s">
        <v>502</v>
      </c>
      <c r="C392" s="277">
        <v>346.1</v>
      </c>
      <c r="D392" s="278">
        <v>346.7833333333333</v>
      </c>
      <c r="E392" s="278">
        <v>341.31666666666661</v>
      </c>
      <c r="F392" s="278">
        <v>336.5333333333333</v>
      </c>
      <c r="G392" s="278">
        <v>331.06666666666661</v>
      </c>
      <c r="H392" s="278">
        <v>351.56666666666661</v>
      </c>
      <c r="I392" s="278">
        <v>357.0333333333333</v>
      </c>
      <c r="J392" s="278">
        <v>361.81666666666661</v>
      </c>
      <c r="K392" s="276">
        <v>352.25</v>
      </c>
      <c r="L392" s="276">
        <v>342</v>
      </c>
      <c r="M392" s="276">
        <v>12.4504</v>
      </c>
    </row>
    <row r="393" spans="1:13">
      <c r="A393" s="267">
        <v>385</v>
      </c>
      <c r="B393" s="276" t="s">
        <v>168</v>
      </c>
      <c r="C393" s="277">
        <v>254.4</v>
      </c>
      <c r="D393" s="278">
        <v>255.06666666666669</v>
      </c>
      <c r="E393" s="278">
        <v>246.53333333333336</v>
      </c>
      <c r="F393" s="278">
        <v>238.66666666666666</v>
      </c>
      <c r="G393" s="278">
        <v>230.13333333333333</v>
      </c>
      <c r="H393" s="278">
        <v>262.93333333333339</v>
      </c>
      <c r="I393" s="278">
        <v>271.46666666666675</v>
      </c>
      <c r="J393" s="278">
        <v>279.33333333333343</v>
      </c>
      <c r="K393" s="276">
        <v>263.60000000000002</v>
      </c>
      <c r="L393" s="276">
        <v>247.2</v>
      </c>
      <c r="M393" s="276">
        <v>175.72485</v>
      </c>
    </row>
    <row r="394" spans="1:13">
      <c r="A394" s="267">
        <v>386</v>
      </c>
      <c r="B394" s="276" t="s">
        <v>500</v>
      </c>
      <c r="C394" s="277">
        <v>56.85</v>
      </c>
      <c r="D394" s="278">
        <v>57.466666666666661</v>
      </c>
      <c r="E394" s="278">
        <v>55.683333333333323</v>
      </c>
      <c r="F394" s="278">
        <v>54.516666666666659</v>
      </c>
      <c r="G394" s="278">
        <v>52.73333333333332</v>
      </c>
      <c r="H394" s="278">
        <v>58.633333333333326</v>
      </c>
      <c r="I394" s="278">
        <v>60.416666666666671</v>
      </c>
      <c r="J394" s="278">
        <v>61.583333333333329</v>
      </c>
      <c r="K394" s="276">
        <v>59.25</v>
      </c>
      <c r="L394" s="276">
        <v>56.3</v>
      </c>
      <c r="M394" s="276">
        <v>39.196219999999997</v>
      </c>
    </row>
    <row r="395" spans="1:13">
      <c r="A395" s="267">
        <v>387</v>
      </c>
      <c r="B395" s="276" t="s">
        <v>169</v>
      </c>
      <c r="C395" s="277">
        <v>143.35</v>
      </c>
      <c r="D395" s="278">
        <v>143.21666666666667</v>
      </c>
      <c r="E395" s="278">
        <v>140.43333333333334</v>
      </c>
      <c r="F395" s="278">
        <v>137.51666666666668</v>
      </c>
      <c r="G395" s="278">
        <v>134.73333333333335</v>
      </c>
      <c r="H395" s="278">
        <v>146.13333333333333</v>
      </c>
      <c r="I395" s="278">
        <v>148.91666666666669</v>
      </c>
      <c r="J395" s="278">
        <v>151.83333333333331</v>
      </c>
      <c r="K395" s="276">
        <v>146</v>
      </c>
      <c r="L395" s="276">
        <v>140.30000000000001</v>
      </c>
      <c r="M395" s="276">
        <v>55.162869999999998</v>
      </c>
    </row>
    <row r="396" spans="1:13">
      <c r="A396" s="267">
        <v>388</v>
      </c>
      <c r="B396" s="276" t="s">
        <v>503</v>
      </c>
      <c r="C396" s="277">
        <v>133.35</v>
      </c>
      <c r="D396" s="278">
        <v>134.75</v>
      </c>
      <c r="E396" s="278">
        <v>131.25</v>
      </c>
      <c r="F396" s="278">
        <v>129.15</v>
      </c>
      <c r="G396" s="278">
        <v>125.65</v>
      </c>
      <c r="H396" s="278">
        <v>136.85</v>
      </c>
      <c r="I396" s="278">
        <v>140.35</v>
      </c>
      <c r="J396" s="278">
        <v>142.44999999999999</v>
      </c>
      <c r="K396" s="276">
        <v>138.25</v>
      </c>
      <c r="L396" s="276">
        <v>132.65</v>
      </c>
      <c r="M396" s="276">
        <v>5.1657900000000003</v>
      </c>
    </row>
    <row r="397" spans="1:13">
      <c r="A397" s="267">
        <v>389</v>
      </c>
      <c r="B397" s="276" t="s">
        <v>504</v>
      </c>
      <c r="C397" s="277">
        <v>885.3</v>
      </c>
      <c r="D397" s="278">
        <v>878.43333333333339</v>
      </c>
      <c r="E397" s="278">
        <v>861.86666666666679</v>
      </c>
      <c r="F397" s="278">
        <v>838.43333333333339</v>
      </c>
      <c r="G397" s="278">
        <v>821.86666666666679</v>
      </c>
      <c r="H397" s="278">
        <v>901.86666666666679</v>
      </c>
      <c r="I397" s="278">
        <v>918.43333333333339</v>
      </c>
      <c r="J397" s="278">
        <v>941.86666666666679</v>
      </c>
      <c r="K397" s="276">
        <v>895</v>
      </c>
      <c r="L397" s="276">
        <v>855</v>
      </c>
      <c r="M397" s="276">
        <v>2.40896</v>
      </c>
    </row>
    <row r="398" spans="1:13">
      <c r="A398" s="267">
        <v>390</v>
      </c>
      <c r="B398" s="276" t="s">
        <v>170</v>
      </c>
      <c r="C398" s="277">
        <v>1938.8</v>
      </c>
      <c r="D398" s="278">
        <v>1944.0666666666666</v>
      </c>
      <c r="E398" s="278">
        <v>1913.1833333333332</v>
      </c>
      <c r="F398" s="278">
        <v>1887.5666666666666</v>
      </c>
      <c r="G398" s="278">
        <v>1856.6833333333332</v>
      </c>
      <c r="H398" s="278">
        <v>1969.6833333333332</v>
      </c>
      <c r="I398" s="278">
        <v>2000.5666666666664</v>
      </c>
      <c r="J398" s="278">
        <v>2026.1833333333332</v>
      </c>
      <c r="K398" s="276">
        <v>1974.95</v>
      </c>
      <c r="L398" s="276">
        <v>1918.45</v>
      </c>
      <c r="M398" s="276">
        <v>122.84876</v>
      </c>
    </row>
    <row r="399" spans="1:13">
      <c r="A399" s="267">
        <v>391</v>
      </c>
      <c r="B399" s="276" t="s">
        <v>519</v>
      </c>
      <c r="C399" s="277">
        <v>11.8</v>
      </c>
      <c r="D399" s="278">
        <v>11.866666666666665</v>
      </c>
      <c r="E399" s="278">
        <v>11.633333333333331</v>
      </c>
      <c r="F399" s="278">
        <v>11.466666666666665</v>
      </c>
      <c r="G399" s="278">
        <v>11.233333333333331</v>
      </c>
      <c r="H399" s="278">
        <v>12.033333333333331</v>
      </c>
      <c r="I399" s="278">
        <v>12.266666666666666</v>
      </c>
      <c r="J399" s="278">
        <v>12.433333333333332</v>
      </c>
      <c r="K399" s="276">
        <v>12.1</v>
      </c>
      <c r="L399" s="276">
        <v>11.7</v>
      </c>
      <c r="M399" s="276">
        <v>20.350339999999999</v>
      </c>
    </row>
    <row r="400" spans="1:13">
      <c r="A400" s="267">
        <v>392</v>
      </c>
      <c r="B400" s="276" t="s">
        <v>508</v>
      </c>
      <c r="C400" s="277">
        <v>265.7</v>
      </c>
      <c r="D400" s="278">
        <v>267.68333333333334</v>
      </c>
      <c r="E400" s="278">
        <v>258.01666666666665</v>
      </c>
      <c r="F400" s="278">
        <v>250.33333333333331</v>
      </c>
      <c r="G400" s="278">
        <v>240.66666666666663</v>
      </c>
      <c r="H400" s="278">
        <v>275.36666666666667</v>
      </c>
      <c r="I400" s="278">
        <v>285.0333333333333</v>
      </c>
      <c r="J400" s="278">
        <v>292.7166666666667</v>
      </c>
      <c r="K400" s="276">
        <v>277.35000000000002</v>
      </c>
      <c r="L400" s="276">
        <v>260</v>
      </c>
      <c r="M400" s="276">
        <v>6.3807900000000002</v>
      </c>
    </row>
    <row r="401" spans="1:13">
      <c r="A401" s="267">
        <v>393</v>
      </c>
      <c r="B401" s="276" t="s">
        <v>495</v>
      </c>
      <c r="C401" s="277">
        <v>266.7</v>
      </c>
      <c r="D401" s="278">
        <v>267.86666666666667</v>
      </c>
      <c r="E401" s="278">
        <v>264.73333333333335</v>
      </c>
      <c r="F401" s="278">
        <v>262.76666666666665</v>
      </c>
      <c r="G401" s="278">
        <v>259.63333333333333</v>
      </c>
      <c r="H401" s="278">
        <v>269.83333333333337</v>
      </c>
      <c r="I401" s="278">
        <v>272.9666666666667</v>
      </c>
      <c r="J401" s="278">
        <v>274.93333333333339</v>
      </c>
      <c r="K401" s="276">
        <v>271</v>
      </c>
      <c r="L401" s="276">
        <v>265.89999999999998</v>
      </c>
      <c r="M401" s="276">
        <v>3.8279899999999998</v>
      </c>
    </row>
    <row r="402" spans="1:13">
      <c r="A402" s="267">
        <v>394</v>
      </c>
      <c r="B402" s="276" t="s">
        <v>512</v>
      </c>
      <c r="C402" s="277">
        <v>63.15</v>
      </c>
      <c r="D402" s="278">
        <v>63.716666666666669</v>
      </c>
      <c r="E402" s="278">
        <v>61.433333333333337</v>
      </c>
      <c r="F402" s="278">
        <v>59.716666666666669</v>
      </c>
      <c r="G402" s="278">
        <v>57.433333333333337</v>
      </c>
      <c r="H402" s="278">
        <v>65.433333333333337</v>
      </c>
      <c r="I402" s="278">
        <v>67.716666666666669</v>
      </c>
      <c r="J402" s="278">
        <v>69.433333333333337</v>
      </c>
      <c r="K402" s="276">
        <v>66</v>
      </c>
      <c r="L402" s="276">
        <v>62</v>
      </c>
      <c r="M402" s="276">
        <v>15.719569999999999</v>
      </c>
    </row>
    <row r="403" spans="1:13">
      <c r="A403" s="267">
        <v>395</v>
      </c>
      <c r="B403" s="276" t="s">
        <v>171</v>
      </c>
      <c r="C403" s="277">
        <v>74.7</v>
      </c>
      <c r="D403" s="278">
        <v>75.399999999999991</v>
      </c>
      <c r="E403" s="278">
        <v>72.999999999999986</v>
      </c>
      <c r="F403" s="278">
        <v>71.3</v>
      </c>
      <c r="G403" s="278">
        <v>68.899999999999991</v>
      </c>
      <c r="H403" s="278">
        <v>77.09999999999998</v>
      </c>
      <c r="I403" s="278">
        <v>79.499999999999986</v>
      </c>
      <c r="J403" s="278">
        <v>81.199999999999974</v>
      </c>
      <c r="K403" s="276">
        <v>77.8</v>
      </c>
      <c r="L403" s="276">
        <v>73.7</v>
      </c>
      <c r="M403" s="276">
        <v>330.50639000000001</v>
      </c>
    </row>
    <row r="404" spans="1:13">
      <c r="A404" s="267">
        <v>396</v>
      </c>
      <c r="B404" s="276" t="s">
        <v>513</v>
      </c>
      <c r="C404" s="277">
        <v>8300.7000000000007</v>
      </c>
      <c r="D404" s="278">
        <v>8318.5833333333339</v>
      </c>
      <c r="E404" s="278">
        <v>8247.1666666666679</v>
      </c>
      <c r="F404" s="278">
        <v>8193.6333333333332</v>
      </c>
      <c r="G404" s="278">
        <v>8122.2166666666672</v>
      </c>
      <c r="H404" s="278">
        <v>8372.1166666666686</v>
      </c>
      <c r="I404" s="278">
        <v>8443.5333333333365</v>
      </c>
      <c r="J404" s="278">
        <v>8497.0666666666693</v>
      </c>
      <c r="K404" s="276">
        <v>8390</v>
      </c>
      <c r="L404" s="276">
        <v>8265.0499999999993</v>
      </c>
      <c r="M404" s="276">
        <v>0.47926000000000002</v>
      </c>
    </row>
    <row r="405" spans="1:13">
      <c r="A405" s="267">
        <v>397</v>
      </c>
      <c r="B405" s="276" t="s">
        <v>3523</v>
      </c>
      <c r="C405" s="277">
        <v>974</v>
      </c>
      <c r="D405" s="278">
        <v>971.9666666666667</v>
      </c>
      <c r="E405" s="278">
        <v>964.93333333333339</v>
      </c>
      <c r="F405" s="278">
        <v>955.86666666666667</v>
      </c>
      <c r="G405" s="278">
        <v>948.83333333333337</v>
      </c>
      <c r="H405" s="278">
        <v>981.03333333333342</v>
      </c>
      <c r="I405" s="278">
        <v>988.06666666666672</v>
      </c>
      <c r="J405" s="278">
        <v>997.13333333333344</v>
      </c>
      <c r="K405" s="276">
        <v>979</v>
      </c>
      <c r="L405" s="276">
        <v>962.9</v>
      </c>
      <c r="M405" s="276">
        <v>13.007300000000001</v>
      </c>
    </row>
    <row r="406" spans="1:13">
      <c r="A406" s="267">
        <v>398</v>
      </c>
      <c r="B406" s="276" t="s">
        <v>280</v>
      </c>
      <c r="C406" s="277">
        <v>926.55</v>
      </c>
      <c r="D406" s="278">
        <v>932.68333333333339</v>
      </c>
      <c r="E406" s="278">
        <v>916.36666666666679</v>
      </c>
      <c r="F406" s="278">
        <v>906.18333333333339</v>
      </c>
      <c r="G406" s="278">
        <v>889.86666666666679</v>
      </c>
      <c r="H406" s="278">
        <v>942.86666666666679</v>
      </c>
      <c r="I406" s="278">
        <v>959.18333333333339</v>
      </c>
      <c r="J406" s="278">
        <v>969.36666666666679</v>
      </c>
      <c r="K406" s="276">
        <v>949</v>
      </c>
      <c r="L406" s="276">
        <v>922.5</v>
      </c>
      <c r="M406" s="276">
        <v>19.96557</v>
      </c>
    </row>
    <row r="407" spans="1:13">
      <c r="A407" s="267">
        <v>399</v>
      </c>
      <c r="B407" s="276" t="s">
        <v>172</v>
      </c>
      <c r="C407" s="277">
        <v>306.8</v>
      </c>
      <c r="D407" s="278">
        <v>303.09999999999997</v>
      </c>
      <c r="E407" s="278">
        <v>298.19999999999993</v>
      </c>
      <c r="F407" s="278">
        <v>289.59999999999997</v>
      </c>
      <c r="G407" s="278">
        <v>284.69999999999993</v>
      </c>
      <c r="H407" s="278">
        <v>311.69999999999993</v>
      </c>
      <c r="I407" s="278">
        <v>316.59999999999991</v>
      </c>
      <c r="J407" s="278">
        <v>325.19999999999993</v>
      </c>
      <c r="K407" s="276">
        <v>308</v>
      </c>
      <c r="L407" s="276">
        <v>294.5</v>
      </c>
      <c r="M407" s="276">
        <v>780.42133000000001</v>
      </c>
    </row>
    <row r="408" spans="1:13">
      <c r="A408" s="267">
        <v>400</v>
      </c>
      <c r="B408" s="276" t="s">
        <v>514</v>
      </c>
      <c r="C408" s="277">
        <v>4492.6000000000004</v>
      </c>
      <c r="D408" s="278">
        <v>4501.8666666666668</v>
      </c>
      <c r="E408" s="278">
        <v>4404.7333333333336</v>
      </c>
      <c r="F408" s="278">
        <v>4316.8666666666668</v>
      </c>
      <c r="G408" s="278">
        <v>4219.7333333333336</v>
      </c>
      <c r="H408" s="278">
        <v>4589.7333333333336</v>
      </c>
      <c r="I408" s="278">
        <v>4686.8666666666668</v>
      </c>
      <c r="J408" s="278">
        <v>4774.7333333333336</v>
      </c>
      <c r="K408" s="276">
        <v>4599</v>
      </c>
      <c r="L408" s="276">
        <v>4414</v>
      </c>
      <c r="M408" s="276">
        <v>0.15457000000000001</v>
      </c>
    </row>
    <row r="409" spans="1:13">
      <c r="A409" s="267">
        <v>401</v>
      </c>
      <c r="B409" s="276" t="s">
        <v>2402</v>
      </c>
      <c r="C409" s="277">
        <v>93.1</v>
      </c>
      <c r="D409" s="278">
        <v>94.216666666666654</v>
      </c>
      <c r="E409" s="278">
        <v>90.783333333333303</v>
      </c>
      <c r="F409" s="278">
        <v>88.466666666666654</v>
      </c>
      <c r="G409" s="278">
        <v>85.033333333333303</v>
      </c>
      <c r="H409" s="278">
        <v>96.533333333333303</v>
      </c>
      <c r="I409" s="278">
        <v>99.966666666666669</v>
      </c>
      <c r="J409" s="278">
        <v>102.2833333333333</v>
      </c>
      <c r="K409" s="276">
        <v>97.65</v>
      </c>
      <c r="L409" s="276">
        <v>91.9</v>
      </c>
      <c r="M409" s="276">
        <v>9.1994299999999996</v>
      </c>
    </row>
    <row r="410" spans="1:13">
      <c r="A410" s="267">
        <v>402</v>
      </c>
      <c r="B410" s="276" t="s">
        <v>2404</v>
      </c>
      <c r="C410" s="277">
        <v>86.2</v>
      </c>
      <c r="D410" s="278">
        <v>86.533333333333346</v>
      </c>
      <c r="E410" s="278">
        <v>84.666666666666686</v>
      </c>
      <c r="F410" s="278">
        <v>83.13333333333334</v>
      </c>
      <c r="G410" s="278">
        <v>81.26666666666668</v>
      </c>
      <c r="H410" s="278">
        <v>88.066666666666691</v>
      </c>
      <c r="I410" s="278">
        <v>89.933333333333337</v>
      </c>
      <c r="J410" s="278">
        <v>91.466666666666697</v>
      </c>
      <c r="K410" s="276">
        <v>88.4</v>
      </c>
      <c r="L410" s="276">
        <v>85</v>
      </c>
      <c r="M410" s="276">
        <v>12.680110000000001</v>
      </c>
    </row>
    <row r="411" spans="1:13">
      <c r="A411" s="267">
        <v>403</v>
      </c>
      <c r="B411" s="276" t="s">
        <v>2412</v>
      </c>
      <c r="C411" s="277">
        <v>185.45</v>
      </c>
      <c r="D411" s="278">
        <v>186</v>
      </c>
      <c r="E411" s="278">
        <v>182.15</v>
      </c>
      <c r="F411" s="278">
        <v>178.85</v>
      </c>
      <c r="G411" s="278">
        <v>175</v>
      </c>
      <c r="H411" s="278">
        <v>189.3</v>
      </c>
      <c r="I411" s="278">
        <v>193.15000000000003</v>
      </c>
      <c r="J411" s="278">
        <v>196.45000000000002</v>
      </c>
      <c r="K411" s="276">
        <v>189.85</v>
      </c>
      <c r="L411" s="276">
        <v>182.7</v>
      </c>
      <c r="M411" s="276">
        <v>8.8482900000000004</v>
      </c>
    </row>
    <row r="412" spans="1:13">
      <c r="A412" s="267">
        <v>404</v>
      </c>
      <c r="B412" s="276" t="s">
        <v>516</v>
      </c>
      <c r="C412" s="277">
        <v>1961</v>
      </c>
      <c r="D412" s="278">
        <v>1980.1166666666668</v>
      </c>
      <c r="E412" s="278">
        <v>1910.8833333333337</v>
      </c>
      <c r="F412" s="278">
        <v>1860.7666666666669</v>
      </c>
      <c r="G412" s="278">
        <v>1791.5333333333338</v>
      </c>
      <c r="H412" s="278">
        <v>2030.2333333333336</v>
      </c>
      <c r="I412" s="278">
        <v>2099.4666666666667</v>
      </c>
      <c r="J412" s="278">
        <v>2149.5833333333335</v>
      </c>
      <c r="K412" s="276">
        <v>2049.35</v>
      </c>
      <c r="L412" s="276">
        <v>1930</v>
      </c>
      <c r="M412" s="276">
        <v>0.37685000000000002</v>
      </c>
    </row>
    <row r="413" spans="1:13">
      <c r="A413" s="267">
        <v>405</v>
      </c>
      <c r="B413" s="276" t="s">
        <v>518</v>
      </c>
      <c r="C413" s="277">
        <v>213.7</v>
      </c>
      <c r="D413" s="278">
        <v>216.9</v>
      </c>
      <c r="E413" s="278">
        <v>208.8</v>
      </c>
      <c r="F413" s="278">
        <v>203.9</v>
      </c>
      <c r="G413" s="278">
        <v>195.8</v>
      </c>
      <c r="H413" s="278">
        <v>221.8</v>
      </c>
      <c r="I413" s="278">
        <v>229.89999999999998</v>
      </c>
      <c r="J413" s="278">
        <v>234.8</v>
      </c>
      <c r="K413" s="276">
        <v>225</v>
      </c>
      <c r="L413" s="276">
        <v>212</v>
      </c>
      <c r="M413" s="276">
        <v>4.4296499999999996</v>
      </c>
    </row>
    <row r="414" spans="1:13">
      <c r="A414" s="267">
        <v>406</v>
      </c>
      <c r="B414" s="276" t="s">
        <v>173</v>
      </c>
      <c r="C414" s="277">
        <v>24726.400000000001</v>
      </c>
      <c r="D414" s="278">
        <v>24964.633333333331</v>
      </c>
      <c r="E414" s="278">
        <v>24329.266666666663</v>
      </c>
      <c r="F414" s="278">
        <v>23932.133333333331</v>
      </c>
      <c r="G414" s="278">
        <v>23296.766666666663</v>
      </c>
      <c r="H414" s="278">
        <v>25361.766666666663</v>
      </c>
      <c r="I414" s="278">
        <v>25997.133333333331</v>
      </c>
      <c r="J414" s="278">
        <v>26394.266666666663</v>
      </c>
      <c r="K414" s="276">
        <v>25600</v>
      </c>
      <c r="L414" s="276">
        <v>24567.5</v>
      </c>
      <c r="M414" s="276">
        <v>0.71496999999999999</v>
      </c>
    </row>
    <row r="415" spans="1:13">
      <c r="A415" s="267">
        <v>407</v>
      </c>
      <c r="B415" s="276" t="s">
        <v>520</v>
      </c>
      <c r="C415" s="277">
        <v>1097.8</v>
      </c>
      <c r="D415" s="278">
        <v>1103.7166666666667</v>
      </c>
      <c r="E415" s="278">
        <v>1057.4333333333334</v>
      </c>
      <c r="F415" s="278">
        <v>1017.0666666666666</v>
      </c>
      <c r="G415" s="278">
        <v>970.7833333333333</v>
      </c>
      <c r="H415" s="278">
        <v>1144.0833333333335</v>
      </c>
      <c r="I415" s="278">
        <v>1190.3666666666668</v>
      </c>
      <c r="J415" s="278">
        <v>1230.7333333333336</v>
      </c>
      <c r="K415" s="276">
        <v>1150</v>
      </c>
      <c r="L415" s="276">
        <v>1063.3499999999999</v>
      </c>
      <c r="M415" s="276">
        <v>0.47502</v>
      </c>
    </row>
    <row r="416" spans="1:13">
      <c r="A416" s="267">
        <v>408</v>
      </c>
      <c r="B416" s="276" t="s">
        <v>174</v>
      </c>
      <c r="C416" s="277">
        <v>1628.55</v>
      </c>
      <c r="D416" s="278">
        <v>1634.1166666666668</v>
      </c>
      <c r="E416" s="278">
        <v>1618.3333333333335</v>
      </c>
      <c r="F416" s="278">
        <v>1608.1166666666668</v>
      </c>
      <c r="G416" s="278">
        <v>1592.3333333333335</v>
      </c>
      <c r="H416" s="278">
        <v>1644.3333333333335</v>
      </c>
      <c r="I416" s="278">
        <v>1660.1166666666668</v>
      </c>
      <c r="J416" s="278">
        <v>1670.3333333333335</v>
      </c>
      <c r="K416" s="276">
        <v>1649.9</v>
      </c>
      <c r="L416" s="276">
        <v>1623.9</v>
      </c>
      <c r="M416" s="276">
        <v>4.2490500000000004</v>
      </c>
    </row>
    <row r="417" spans="1:13">
      <c r="A417" s="267">
        <v>409</v>
      </c>
      <c r="B417" s="276" t="s">
        <v>515</v>
      </c>
      <c r="C417" s="277">
        <v>412.8</v>
      </c>
      <c r="D417" s="278">
        <v>413.68333333333334</v>
      </c>
      <c r="E417" s="278">
        <v>409.36666666666667</v>
      </c>
      <c r="F417" s="278">
        <v>405.93333333333334</v>
      </c>
      <c r="G417" s="278">
        <v>401.61666666666667</v>
      </c>
      <c r="H417" s="278">
        <v>417.11666666666667</v>
      </c>
      <c r="I417" s="278">
        <v>421.43333333333339</v>
      </c>
      <c r="J417" s="278">
        <v>424.86666666666667</v>
      </c>
      <c r="K417" s="276">
        <v>418</v>
      </c>
      <c r="L417" s="276">
        <v>410.25</v>
      </c>
      <c r="M417" s="276">
        <v>1.15974</v>
      </c>
    </row>
    <row r="418" spans="1:13">
      <c r="A418" s="267">
        <v>410</v>
      </c>
      <c r="B418" s="276" t="s">
        <v>510</v>
      </c>
      <c r="C418" s="277">
        <v>26.6</v>
      </c>
      <c r="D418" s="278">
        <v>26.833333333333332</v>
      </c>
      <c r="E418" s="278">
        <v>26.266666666666666</v>
      </c>
      <c r="F418" s="278">
        <v>25.933333333333334</v>
      </c>
      <c r="G418" s="278">
        <v>25.366666666666667</v>
      </c>
      <c r="H418" s="278">
        <v>27.166666666666664</v>
      </c>
      <c r="I418" s="278">
        <v>27.733333333333334</v>
      </c>
      <c r="J418" s="278">
        <v>28.066666666666663</v>
      </c>
      <c r="K418" s="276">
        <v>27.4</v>
      </c>
      <c r="L418" s="276">
        <v>26.5</v>
      </c>
      <c r="M418" s="276">
        <v>32.140439999999998</v>
      </c>
    </row>
    <row r="419" spans="1:13">
      <c r="A419" s="267">
        <v>411</v>
      </c>
      <c r="B419" s="276" t="s">
        <v>511</v>
      </c>
      <c r="C419" s="277">
        <v>1849.15</v>
      </c>
      <c r="D419" s="278">
        <v>1847.45</v>
      </c>
      <c r="E419" s="278">
        <v>1838.45</v>
      </c>
      <c r="F419" s="278">
        <v>1827.75</v>
      </c>
      <c r="G419" s="278">
        <v>1818.75</v>
      </c>
      <c r="H419" s="278">
        <v>1858.15</v>
      </c>
      <c r="I419" s="278">
        <v>1867.15</v>
      </c>
      <c r="J419" s="278">
        <v>1877.8500000000001</v>
      </c>
      <c r="K419" s="276">
        <v>1856.45</v>
      </c>
      <c r="L419" s="276">
        <v>1836.75</v>
      </c>
      <c r="M419" s="276">
        <v>0.28538000000000002</v>
      </c>
    </row>
    <row r="420" spans="1:13">
      <c r="A420" s="267">
        <v>412</v>
      </c>
      <c r="B420" s="276" t="s">
        <v>521</v>
      </c>
      <c r="C420" s="277">
        <v>484.95</v>
      </c>
      <c r="D420" s="278">
        <v>486.33333333333331</v>
      </c>
      <c r="E420" s="278">
        <v>476.66666666666663</v>
      </c>
      <c r="F420" s="278">
        <v>468.38333333333333</v>
      </c>
      <c r="G420" s="278">
        <v>458.71666666666664</v>
      </c>
      <c r="H420" s="278">
        <v>494.61666666666662</v>
      </c>
      <c r="I420" s="278">
        <v>504.28333333333325</v>
      </c>
      <c r="J420" s="278">
        <v>512.56666666666661</v>
      </c>
      <c r="K420" s="276">
        <v>496</v>
      </c>
      <c r="L420" s="276">
        <v>478.05</v>
      </c>
      <c r="M420" s="276">
        <v>6.1824500000000002</v>
      </c>
    </row>
    <row r="421" spans="1:13">
      <c r="A421" s="267">
        <v>413</v>
      </c>
      <c r="B421" s="276" t="s">
        <v>522</v>
      </c>
      <c r="C421" s="277">
        <v>1179.3499999999999</v>
      </c>
      <c r="D421" s="278">
        <v>1187.8</v>
      </c>
      <c r="E421" s="278">
        <v>1146.5999999999999</v>
      </c>
      <c r="F421" s="278">
        <v>1113.8499999999999</v>
      </c>
      <c r="G421" s="278">
        <v>1072.6499999999999</v>
      </c>
      <c r="H421" s="278">
        <v>1220.55</v>
      </c>
      <c r="I421" s="278">
        <v>1261.7500000000002</v>
      </c>
      <c r="J421" s="278">
        <v>1294.5</v>
      </c>
      <c r="K421" s="276">
        <v>1229</v>
      </c>
      <c r="L421" s="276">
        <v>1155.05</v>
      </c>
      <c r="M421" s="276">
        <v>0.64736000000000005</v>
      </c>
    </row>
    <row r="422" spans="1:13">
      <c r="A422" s="267">
        <v>414</v>
      </c>
      <c r="B422" s="276" t="s">
        <v>523</v>
      </c>
      <c r="C422" s="277">
        <v>415.25</v>
      </c>
      <c r="D422" s="278">
        <v>418.55</v>
      </c>
      <c r="E422" s="278">
        <v>407.70000000000005</v>
      </c>
      <c r="F422" s="278">
        <v>400.15000000000003</v>
      </c>
      <c r="G422" s="278">
        <v>389.30000000000007</v>
      </c>
      <c r="H422" s="278">
        <v>426.1</v>
      </c>
      <c r="I422" s="278">
        <v>436.95000000000005</v>
      </c>
      <c r="J422" s="278">
        <v>444.5</v>
      </c>
      <c r="K422" s="276">
        <v>429.4</v>
      </c>
      <c r="L422" s="276">
        <v>411</v>
      </c>
      <c r="M422" s="276">
        <v>2.0001199999999999</v>
      </c>
    </row>
    <row r="423" spans="1:13">
      <c r="A423" s="267">
        <v>415</v>
      </c>
      <c r="B423" s="276" t="s">
        <v>524</v>
      </c>
      <c r="C423" s="277">
        <v>9.4499999999999993</v>
      </c>
      <c r="D423" s="278">
        <v>9.5166666666666675</v>
      </c>
      <c r="E423" s="278">
        <v>9.2333333333333343</v>
      </c>
      <c r="F423" s="278">
        <v>9.0166666666666675</v>
      </c>
      <c r="G423" s="278">
        <v>8.7333333333333343</v>
      </c>
      <c r="H423" s="278">
        <v>9.7333333333333343</v>
      </c>
      <c r="I423" s="278">
        <v>10.016666666666669</v>
      </c>
      <c r="J423" s="278">
        <v>10.233333333333334</v>
      </c>
      <c r="K423" s="276">
        <v>9.8000000000000007</v>
      </c>
      <c r="L423" s="276">
        <v>9.3000000000000007</v>
      </c>
      <c r="M423" s="276">
        <v>260.68934000000002</v>
      </c>
    </row>
    <row r="424" spans="1:13">
      <c r="A424" s="267">
        <v>416</v>
      </c>
      <c r="B424" s="276" t="s">
        <v>2516</v>
      </c>
      <c r="C424" s="285">
        <v>765.5</v>
      </c>
      <c r="D424" s="286">
        <v>765.43333333333339</v>
      </c>
      <c r="E424" s="286">
        <v>756.16666666666674</v>
      </c>
      <c r="F424" s="286">
        <v>746.83333333333337</v>
      </c>
      <c r="G424" s="286">
        <v>737.56666666666672</v>
      </c>
      <c r="H424" s="286">
        <v>774.76666666666677</v>
      </c>
      <c r="I424" s="286">
        <v>784.03333333333342</v>
      </c>
      <c r="J424" s="286">
        <v>793.36666666666679</v>
      </c>
      <c r="K424" s="287">
        <v>774.7</v>
      </c>
      <c r="L424" s="287">
        <v>756.1</v>
      </c>
      <c r="M424" s="287">
        <v>0.28377000000000002</v>
      </c>
    </row>
    <row r="425" spans="1:13">
      <c r="A425" s="267">
        <v>417</v>
      </c>
      <c r="B425" s="276" t="s">
        <v>527</v>
      </c>
      <c r="C425" s="276">
        <v>193.1</v>
      </c>
      <c r="D425" s="278">
        <v>193.66666666666666</v>
      </c>
      <c r="E425" s="278">
        <v>189.83333333333331</v>
      </c>
      <c r="F425" s="278">
        <v>186.56666666666666</v>
      </c>
      <c r="G425" s="278">
        <v>182.73333333333332</v>
      </c>
      <c r="H425" s="278">
        <v>196.93333333333331</v>
      </c>
      <c r="I425" s="278">
        <v>200.76666666666662</v>
      </c>
      <c r="J425" s="278">
        <v>204.0333333333333</v>
      </c>
      <c r="K425" s="276">
        <v>197.5</v>
      </c>
      <c r="L425" s="276">
        <v>190.4</v>
      </c>
      <c r="M425" s="276">
        <v>5.8377100000000004</v>
      </c>
    </row>
    <row r="426" spans="1:13">
      <c r="A426" s="267">
        <v>418</v>
      </c>
      <c r="B426" s="276" t="s">
        <v>2525</v>
      </c>
      <c r="C426" s="276">
        <v>92.6</v>
      </c>
      <c r="D426" s="278">
        <v>92.833333333333329</v>
      </c>
      <c r="E426" s="278">
        <v>90.916666666666657</v>
      </c>
      <c r="F426" s="278">
        <v>89.233333333333334</v>
      </c>
      <c r="G426" s="278">
        <v>87.316666666666663</v>
      </c>
      <c r="H426" s="278">
        <v>94.516666666666652</v>
      </c>
      <c r="I426" s="278">
        <v>96.433333333333309</v>
      </c>
      <c r="J426" s="278">
        <v>98.116666666666646</v>
      </c>
      <c r="K426" s="276">
        <v>94.75</v>
      </c>
      <c r="L426" s="276">
        <v>91.15</v>
      </c>
      <c r="M426" s="276">
        <v>33.68045</v>
      </c>
    </row>
    <row r="427" spans="1:13">
      <c r="A427" s="267">
        <v>419</v>
      </c>
      <c r="B427" s="276" t="s">
        <v>175</v>
      </c>
      <c r="C427" s="276">
        <v>6008.95</v>
      </c>
      <c r="D427" s="278">
        <v>5964.2833333333328</v>
      </c>
      <c r="E427" s="278">
        <v>5889.2666666666655</v>
      </c>
      <c r="F427" s="278">
        <v>5769.583333333333</v>
      </c>
      <c r="G427" s="278">
        <v>5694.5666666666657</v>
      </c>
      <c r="H427" s="278">
        <v>6083.9666666666653</v>
      </c>
      <c r="I427" s="278">
        <v>6158.9833333333318</v>
      </c>
      <c r="J427" s="278">
        <v>6278.6666666666652</v>
      </c>
      <c r="K427" s="276">
        <v>6039.3</v>
      </c>
      <c r="L427" s="276">
        <v>5844.6</v>
      </c>
      <c r="M427" s="276">
        <v>1.6091500000000001</v>
      </c>
    </row>
    <row r="428" spans="1:13">
      <c r="A428" s="267">
        <v>420</v>
      </c>
      <c r="B428" s="276" t="s">
        <v>176</v>
      </c>
      <c r="C428" s="276">
        <v>1216.8499999999999</v>
      </c>
      <c r="D428" s="278">
        <v>1225.0666666666666</v>
      </c>
      <c r="E428" s="278">
        <v>1169.3333333333333</v>
      </c>
      <c r="F428" s="278">
        <v>1121.8166666666666</v>
      </c>
      <c r="G428" s="278">
        <v>1066.0833333333333</v>
      </c>
      <c r="H428" s="278">
        <v>1272.5833333333333</v>
      </c>
      <c r="I428" s="278">
        <v>1328.3166666666668</v>
      </c>
      <c r="J428" s="278">
        <v>1375.8333333333333</v>
      </c>
      <c r="K428" s="276">
        <v>1280.8</v>
      </c>
      <c r="L428" s="276">
        <v>1177.55</v>
      </c>
      <c r="M428" s="276">
        <v>53.073419999999999</v>
      </c>
    </row>
    <row r="429" spans="1:13">
      <c r="A429" s="267">
        <v>421</v>
      </c>
      <c r="B429" s="276" t="s">
        <v>177</v>
      </c>
      <c r="C429" s="276">
        <v>928.1</v>
      </c>
      <c r="D429" s="278">
        <v>921.58333333333337</v>
      </c>
      <c r="E429" s="278">
        <v>898.51666666666677</v>
      </c>
      <c r="F429" s="278">
        <v>868.93333333333339</v>
      </c>
      <c r="G429" s="278">
        <v>845.86666666666679</v>
      </c>
      <c r="H429" s="278">
        <v>951.16666666666674</v>
      </c>
      <c r="I429" s="278">
        <v>974.23333333333335</v>
      </c>
      <c r="J429" s="278">
        <v>1003.8166666666667</v>
      </c>
      <c r="K429" s="276">
        <v>944.65</v>
      </c>
      <c r="L429" s="276">
        <v>892</v>
      </c>
      <c r="M429" s="276">
        <v>9.8548299999999998</v>
      </c>
    </row>
    <row r="430" spans="1:13">
      <c r="A430" s="267">
        <v>422</v>
      </c>
      <c r="B430" s="276" t="s">
        <v>525</v>
      </c>
      <c r="C430" s="276">
        <v>103.45</v>
      </c>
      <c r="D430" s="278">
        <v>104</v>
      </c>
      <c r="E430" s="278">
        <v>102.1</v>
      </c>
      <c r="F430" s="278">
        <v>100.75</v>
      </c>
      <c r="G430" s="278">
        <v>98.85</v>
      </c>
      <c r="H430" s="278">
        <v>105.35</v>
      </c>
      <c r="I430" s="278">
        <v>107.25</v>
      </c>
      <c r="J430" s="278">
        <v>108.6</v>
      </c>
      <c r="K430" s="276">
        <v>105.9</v>
      </c>
      <c r="L430" s="276">
        <v>102.65</v>
      </c>
      <c r="M430" s="276">
        <v>1.7967200000000001</v>
      </c>
    </row>
    <row r="431" spans="1:13">
      <c r="A431" s="267">
        <v>423</v>
      </c>
      <c r="B431" s="276" t="s">
        <v>526</v>
      </c>
      <c r="C431" s="276">
        <v>500.15</v>
      </c>
      <c r="D431" s="278">
        <v>500.84999999999997</v>
      </c>
      <c r="E431" s="278">
        <v>497.79999999999995</v>
      </c>
      <c r="F431" s="278">
        <v>495.45</v>
      </c>
      <c r="G431" s="278">
        <v>492.4</v>
      </c>
      <c r="H431" s="278">
        <v>503.19999999999993</v>
      </c>
      <c r="I431" s="278">
        <v>506.25</v>
      </c>
      <c r="J431" s="278">
        <v>508.59999999999991</v>
      </c>
      <c r="K431" s="276">
        <v>503.9</v>
      </c>
      <c r="L431" s="276">
        <v>498.5</v>
      </c>
      <c r="M431" s="276">
        <v>1.59131</v>
      </c>
    </row>
    <row r="432" spans="1:13">
      <c r="A432" s="267">
        <v>424</v>
      </c>
      <c r="B432" s="276" t="s">
        <v>3387</v>
      </c>
      <c r="C432" s="276">
        <v>312.35000000000002</v>
      </c>
      <c r="D432" s="278">
        <v>315.26666666666671</v>
      </c>
      <c r="E432" s="278">
        <v>307.73333333333341</v>
      </c>
      <c r="F432" s="278">
        <v>303.11666666666667</v>
      </c>
      <c r="G432" s="278">
        <v>295.58333333333337</v>
      </c>
      <c r="H432" s="278">
        <v>319.88333333333344</v>
      </c>
      <c r="I432" s="278">
        <v>327.41666666666674</v>
      </c>
      <c r="J432" s="278">
        <v>332.03333333333347</v>
      </c>
      <c r="K432" s="276">
        <v>322.8</v>
      </c>
      <c r="L432" s="276">
        <v>310.64999999999998</v>
      </c>
      <c r="M432" s="276">
        <v>5.2261800000000003</v>
      </c>
    </row>
    <row r="433" spans="1:13">
      <c r="A433" s="267">
        <v>425</v>
      </c>
      <c r="B433" s="276" t="s">
        <v>529</v>
      </c>
      <c r="C433" s="276">
        <v>1868.25</v>
      </c>
      <c r="D433" s="278">
        <v>1854.1333333333332</v>
      </c>
      <c r="E433" s="278">
        <v>1823.1166666666663</v>
      </c>
      <c r="F433" s="278">
        <v>1777.9833333333331</v>
      </c>
      <c r="G433" s="278">
        <v>1746.9666666666662</v>
      </c>
      <c r="H433" s="278">
        <v>1899.2666666666664</v>
      </c>
      <c r="I433" s="278">
        <v>1930.2833333333333</v>
      </c>
      <c r="J433" s="278">
        <v>1975.4166666666665</v>
      </c>
      <c r="K433" s="276">
        <v>1885.15</v>
      </c>
      <c r="L433" s="276">
        <v>1809</v>
      </c>
      <c r="M433" s="276">
        <v>0.67183999999999999</v>
      </c>
    </row>
    <row r="434" spans="1:13">
      <c r="A434" s="267">
        <v>426</v>
      </c>
      <c r="B434" s="276" t="s">
        <v>530</v>
      </c>
      <c r="C434" s="276">
        <v>549.1</v>
      </c>
      <c r="D434" s="278">
        <v>553.33333333333337</v>
      </c>
      <c r="E434" s="278">
        <v>536.76666666666677</v>
      </c>
      <c r="F434" s="278">
        <v>524.43333333333339</v>
      </c>
      <c r="G434" s="278">
        <v>507.86666666666679</v>
      </c>
      <c r="H434" s="278">
        <v>565.66666666666674</v>
      </c>
      <c r="I434" s="278">
        <v>582.23333333333335</v>
      </c>
      <c r="J434" s="278">
        <v>594.56666666666672</v>
      </c>
      <c r="K434" s="276">
        <v>569.9</v>
      </c>
      <c r="L434" s="276">
        <v>541</v>
      </c>
      <c r="M434" s="276">
        <v>1.97668</v>
      </c>
    </row>
    <row r="435" spans="1:13">
      <c r="A435" s="267">
        <v>427</v>
      </c>
      <c r="B435" s="276" t="s">
        <v>178</v>
      </c>
      <c r="C435" s="276">
        <v>602.29999999999995</v>
      </c>
      <c r="D435" s="278">
        <v>604.68333333333328</v>
      </c>
      <c r="E435" s="278">
        <v>594.86666666666656</v>
      </c>
      <c r="F435" s="278">
        <v>587.43333333333328</v>
      </c>
      <c r="G435" s="278">
        <v>577.61666666666656</v>
      </c>
      <c r="H435" s="278">
        <v>612.11666666666656</v>
      </c>
      <c r="I435" s="278">
        <v>621.93333333333339</v>
      </c>
      <c r="J435" s="278">
        <v>629.36666666666656</v>
      </c>
      <c r="K435" s="276">
        <v>614.5</v>
      </c>
      <c r="L435" s="276">
        <v>597.25</v>
      </c>
      <c r="M435" s="276">
        <v>61.866610000000001</v>
      </c>
    </row>
    <row r="436" spans="1:13">
      <c r="A436" s="267">
        <v>428</v>
      </c>
      <c r="B436" s="276" t="s">
        <v>531</v>
      </c>
      <c r="C436" s="276">
        <v>382.25</v>
      </c>
      <c r="D436" s="278">
        <v>379.15000000000003</v>
      </c>
      <c r="E436" s="278">
        <v>373.30000000000007</v>
      </c>
      <c r="F436" s="278">
        <v>364.35</v>
      </c>
      <c r="G436" s="278">
        <v>358.50000000000006</v>
      </c>
      <c r="H436" s="278">
        <v>388.10000000000008</v>
      </c>
      <c r="I436" s="278">
        <v>393.9500000000001</v>
      </c>
      <c r="J436" s="278">
        <v>402.90000000000009</v>
      </c>
      <c r="K436" s="276">
        <v>385</v>
      </c>
      <c r="L436" s="276">
        <v>370.2</v>
      </c>
      <c r="M436" s="276">
        <v>3.2117</v>
      </c>
    </row>
    <row r="437" spans="1:13">
      <c r="A437" s="267">
        <v>429</v>
      </c>
      <c r="B437" s="276" t="s">
        <v>179</v>
      </c>
      <c r="C437" s="276">
        <v>534.95000000000005</v>
      </c>
      <c r="D437" s="278">
        <v>531.48333333333323</v>
      </c>
      <c r="E437" s="278">
        <v>523.56666666666649</v>
      </c>
      <c r="F437" s="278">
        <v>512.18333333333328</v>
      </c>
      <c r="G437" s="278">
        <v>504.26666666666654</v>
      </c>
      <c r="H437" s="278">
        <v>542.86666666666645</v>
      </c>
      <c r="I437" s="278">
        <v>550.78333333333319</v>
      </c>
      <c r="J437" s="278">
        <v>562.1666666666664</v>
      </c>
      <c r="K437" s="276">
        <v>539.4</v>
      </c>
      <c r="L437" s="276">
        <v>520.1</v>
      </c>
      <c r="M437" s="276">
        <v>48.033580000000001</v>
      </c>
    </row>
    <row r="438" spans="1:13">
      <c r="A438" s="267">
        <v>430</v>
      </c>
      <c r="B438" s="276" t="s">
        <v>532</v>
      </c>
      <c r="C438" s="276">
        <v>219.6</v>
      </c>
      <c r="D438" s="278">
        <v>217.26666666666665</v>
      </c>
      <c r="E438" s="278">
        <v>211.6333333333333</v>
      </c>
      <c r="F438" s="278">
        <v>203.66666666666666</v>
      </c>
      <c r="G438" s="278">
        <v>198.0333333333333</v>
      </c>
      <c r="H438" s="278">
        <v>225.23333333333329</v>
      </c>
      <c r="I438" s="278">
        <v>230.86666666666662</v>
      </c>
      <c r="J438" s="278">
        <v>238.83333333333329</v>
      </c>
      <c r="K438" s="276">
        <v>222.9</v>
      </c>
      <c r="L438" s="276">
        <v>209.3</v>
      </c>
      <c r="M438" s="276">
        <v>1.9010400000000001</v>
      </c>
    </row>
    <row r="439" spans="1:13">
      <c r="A439" s="267">
        <v>431</v>
      </c>
      <c r="B439" s="276" t="s">
        <v>533</v>
      </c>
      <c r="C439" s="276">
        <v>1752.6</v>
      </c>
      <c r="D439" s="278">
        <v>1756.2333333333333</v>
      </c>
      <c r="E439" s="278">
        <v>1723.8166666666666</v>
      </c>
      <c r="F439" s="278">
        <v>1695.0333333333333</v>
      </c>
      <c r="G439" s="278">
        <v>1662.6166666666666</v>
      </c>
      <c r="H439" s="278">
        <v>1785.0166666666667</v>
      </c>
      <c r="I439" s="278">
        <v>1817.4333333333332</v>
      </c>
      <c r="J439" s="278">
        <v>1846.2166666666667</v>
      </c>
      <c r="K439" s="276">
        <v>1788.65</v>
      </c>
      <c r="L439" s="276">
        <v>1727.45</v>
      </c>
      <c r="M439" s="276">
        <v>0.79093000000000002</v>
      </c>
    </row>
    <row r="440" spans="1:13">
      <c r="A440" s="267">
        <v>432</v>
      </c>
      <c r="B440" s="276" t="s">
        <v>534</v>
      </c>
      <c r="C440" s="276">
        <v>6.65</v>
      </c>
      <c r="D440" s="278">
        <v>6.6500000000000012</v>
      </c>
      <c r="E440" s="278">
        <v>6.6500000000000021</v>
      </c>
      <c r="F440" s="278">
        <v>6.6500000000000012</v>
      </c>
      <c r="G440" s="278">
        <v>6.6500000000000021</v>
      </c>
      <c r="H440" s="278">
        <v>6.6500000000000021</v>
      </c>
      <c r="I440" s="278">
        <v>6.65</v>
      </c>
      <c r="J440" s="278">
        <v>6.6500000000000021</v>
      </c>
      <c r="K440" s="276">
        <v>6.65</v>
      </c>
      <c r="L440" s="276">
        <v>6.65</v>
      </c>
      <c r="M440" s="276">
        <v>52.763240000000003</v>
      </c>
    </row>
    <row r="441" spans="1:13">
      <c r="A441" s="267">
        <v>433</v>
      </c>
      <c r="B441" s="276" t="s">
        <v>535</v>
      </c>
      <c r="C441" s="276">
        <v>131.1</v>
      </c>
      <c r="D441" s="278">
        <v>131.04999999999998</v>
      </c>
      <c r="E441" s="278">
        <v>129.14999999999998</v>
      </c>
      <c r="F441" s="278">
        <v>127.19999999999999</v>
      </c>
      <c r="G441" s="278">
        <v>125.29999999999998</v>
      </c>
      <c r="H441" s="278">
        <v>132.99999999999997</v>
      </c>
      <c r="I441" s="278">
        <v>134.9</v>
      </c>
      <c r="J441" s="278">
        <v>136.84999999999997</v>
      </c>
      <c r="K441" s="276">
        <v>132.94999999999999</v>
      </c>
      <c r="L441" s="276">
        <v>129.1</v>
      </c>
      <c r="M441" s="276">
        <v>1.13683</v>
      </c>
    </row>
    <row r="442" spans="1:13">
      <c r="A442" s="267">
        <v>434</v>
      </c>
      <c r="B442" s="276" t="s">
        <v>2593</v>
      </c>
      <c r="C442" s="276">
        <v>267.8</v>
      </c>
      <c r="D442" s="278">
        <v>270.65000000000003</v>
      </c>
      <c r="E442" s="278">
        <v>261.40000000000009</v>
      </c>
      <c r="F442" s="278">
        <v>255.00000000000006</v>
      </c>
      <c r="G442" s="278">
        <v>245.75000000000011</v>
      </c>
      <c r="H442" s="278">
        <v>277.05000000000007</v>
      </c>
      <c r="I442" s="278">
        <v>286.29999999999995</v>
      </c>
      <c r="J442" s="278">
        <v>292.70000000000005</v>
      </c>
      <c r="K442" s="276">
        <v>279.89999999999998</v>
      </c>
      <c r="L442" s="276">
        <v>264.25</v>
      </c>
      <c r="M442" s="276">
        <v>10.028370000000001</v>
      </c>
    </row>
    <row r="443" spans="1:13">
      <c r="A443" s="267">
        <v>435</v>
      </c>
      <c r="B443" s="276" t="s">
        <v>536</v>
      </c>
      <c r="C443" s="276">
        <v>1051.7</v>
      </c>
      <c r="D443" s="278">
        <v>1060.8999999999999</v>
      </c>
      <c r="E443" s="278">
        <v>1037.7999999999997</v>
      </c>
      <c r="F443" s="278">
        <v>1023.8999999999999</v>
      </c>
      <c r="G443" s="278">
        <v>1000.7999999999997</v>
      </c>
      <c r="H443" s="278">
        <v>1074.7999999999997</v>
      </c>
      <c r="I443" s="278">
        <v>1097.8999999999996</v>
      </c>
      <c r="J443" s="278">
        <v>1111.7999999999997</v>
      </c>
      <c r="K443" s="276">
        <v>1084</v>
      </c>
      <c r="L443" s="276">
        <v>1047</v>
      </c>
      <c r="M443" s="276">
        <v>0.49397999999999997</v>
      </c>
    </row>
    <row r="444" spans="1:13">
      <c r="A444" s="267">
        <v>436</v>
      </c>
      <c r="B444" s="276" t="s">
        <v>282</v>
      </c>
      <c r="C444" s="276">
        <v>617.95000000000005</v>
      </c>
      <c r="D444" s="278">
        <v>616.31666666666672</v>
      </c>
      <c r="E444" s="278">
        <v>609.63333333333344</v>
      </c>
      <c r="F444" s="278">
        <v>601.31666666666672</v>
      </c>
      <c r="G444" s="278">
        <v>594.63333333333344</v>
      </c>
      <c r="H444" s="278">
        <v>624.63333333333344</v>
      </c>
      <c r="I444" s="278">
        <v>631.31666666666661</v>
      </c>
      <c r="J444" s="278">
        <v>639.63333333333344</v>
      </c>
      <c r="K444" s="276">
        <v>623</v>
      </c>
      <c r="L444" s="276">
        <v>608</v>
      </c>
      <c r="M444" s="276">
        <v>5.2336</v>
      </c>
    </row>
    <row r="445" spans="1:13">
      <c r="A445" s="267">
        <v>437</v>
      </c>
      <c r="B445" s="276" t="s">
        <v>542</v>
      </c>
      <c r="C445" s="276">
        <v>63.55</v>
      </c>
      <c r="D445" s="278">
        <v>63.783333333333331</v>
      </c>
      <c r="E445" s="278">
        <v>61.11666666666666</v>
      </c>
      <c r="F445" s="278">
        <v>58.68333333333333</v>
      </c>
      <c r="G445" s="278">
        <v>56.016666666666659</v>
      </c>
      <c r="H445" s="278">
        <v>66.216666666666669</v>
      </c>
      <c r="I445" s="278">
        <v>68.883333333333354</v>
      </c>
      <c r="J445" s="278">
        <v>71.316666666666663</v>
      </c>
      <c r="K445" s="276">
        <v>66.45</v>
      </c>
      <c r="L445" s="276">
        <v>61.35</v>
      </c>
      <c r="M445" s="276">
        <v>47.288550000000001</v>
      </c>
    </row>
    <row r="446" spans="1:13">
      <c r="A446" s="267">
        <v>438</v>
      </c>
      <c r="B446" s="276" t="s">
        <v>2608</v>
      </c>
      <c r="C446" s="276">
        <v>12135.5</v>
      </c>
      <c r="D446" s="278">
        <v>12094.15</v>
      </c>
      <c r="E446" s="278">
        <v>11941.349999999999</v>
      </c>
      <c r="F446" s="278">
        <v>11747.199999999999</v>
      </c>
      <c r="G446" s="278">
        <v>11594.399999999998</v>
      </c>
      <c r="H446" s="278">
        <v>12288.3</v>
      </c>
      <c r="I446" s="278">
        <v>12441.099999999999</v>
      </c>
      <c r="J446" s="278">
        <v>12635.25</v>
      </c>
      <c r="K446" s="276">
        <v>12246.95</v>
      </c>
      <c r="L446" s="276">
        <v>11900</v>
      </c>
      <c r="M446" s="276">
        <v>3.0360000000000002E-2</v>
      </c>
    </row>
    <row r="447" spans="1:13">
      <c r="A447" s="267">
        <v>439</v>
      </c>
      <c r="B447" s="276" t="s">
        <v>2613</v>
      </c>
      <c r="C447" s="276">
        <v>1079</v>
      </c>
      <c r="D447" s="278">
        <v>1083</v>
      </c>
      <c r="E447" s="278">
        <v>1058</v>
      </c>
      <c r="F447" s="278">
        <v>1037</v>
      </c>
      <c r="G447" s="278">
        <v>1012</v>
      </c>
      <c r="H447" s="278">
        <v>1104</v>
      </c>
      <c r="I447" s="278">
        <v>1129</v>
      </c>
      <c r="J447" s="278">
        <v>1150</v>
      </c>
      <c r="K447" s="276">
        <v>1108</v>
      </c>
      <c r="L447" s="276">
        <v>1062</v>
      </c>
      <c r="M447" s="276">
        <v>6.4071499999999997</v>
      </c>
    </row>
    <row r="448" spans="1:13">
      <c r="A448" s="267">
        <v>440</v>
      </c>
      <c r="B448" s="276" t="s">
        <v>3464</v>
      </c>
      <c r="C448" s="276">
        <v>620.4</v>
      </c>
      <c r="D448" s="278">
        <v>621.56666666666672</v>
      </c>
      <c r="E448" s="278">
        <v>610.13333333333344</v>
      </c>
      <c r="F448" s="278">
        <v>599.86666666666667</v>
      </c>
      <c r="G448" s="278">
        <v>588.43333333333339</v>
      </c>
      <c r="H448" s="278">
        <v>631.83333333333348</v>
      </c>
      <c r="I448" s="278">
        <v>643.26666666666665</v>
      </c>
      <c r="J448" s="278">
        <v>653.53333333333353</v>
      </c>
      <c r="K448" s="276">
        <v>633</v>
      </c>
      <c r="L448" s="276">
        <v>611.29999999999995</v>
      </c>
      <c r="M448" s="276">
        <v>36.600439999999999</v>
      </c>
    </row>
    <row r="449" spans="1:13">
      <c r="A449" s="267">
        <v>441</v>
      </c>
      <c r="B449" s="276" t="s">
        <v>182</v>
      </c>
      <c r="C449" s="276">
        <v>2371.85</v>
      </c>
      <c r="D449" s="278">
        <v>2312.1999999999998</v>
      </c>
      <c r="E449" s="278">
        <v>2199.6999999999998</v>
      </c>
      <c r="F449" s="278">
        <v>2027.5500000000002</v>
      </c>
      <c r="G449" s="278">
        <v>1915.0500000000002</v>
      </c>
      <c r="H449" s="278">
        <v>2484.3499999999995</v>
      </c>
      <c r="I449" s="278">
        <v>2596.8499999999995</v>
      </c>
      <c r="J449" s="278">
        <v>2768.9999999999991</v>
      </c>
      <c r="K449" s="276">
        <v>2424.6999999999998</v>
      </c>
      <c r="L449" s="276">
        <v>2140.0500000000002</v>
      </c>
      <c r="M449" s="276">
        <v>53.67427</v>
      </c>
    </row>
    <row r="450" spans="1:13">
      <c r="A450" s="267">
        <v>442</v>
      </c>
      <c r="B450" s="276" t="s">
        <v>543</v>
      </c>
      <c r="C450" s="276">
        <v>1089.45</v>
      </c>
      <c r="D450" s="278">
        <v>1094.7166666666665</v>
      </c>
      <c r="E450" s="278">
        <v>1055.4333333333329</v>
      </c>
      <c r="F450" s="278">
        <v>1021.4166666666665</v>
      </c>
      <c r="G450" s="278">
        <v>982.13333333333298</v>
      </c>
      <c r="H450" s="278">
        <v>1128.7333333333329</v>
      </c>
      <c r="I450" s="278">
        <v>1168.0166666666662</v>
      </c>
      <c r="J450" s="278">
        <v>1202.0333333333328</v>
      </c>
      <c r="K450" s="276">
        <v>1134</v>
      </c>
      <c r="L450" s="276">
        <v>1060.7</v>
      </c>
      <c r="M450" s="276">
        <v>2.5484399999999998</v>
      </c>
    </row>
    <row r="451" spans="1:13">
      <c r="A451" s="267">
        <v>443</v>
      </c>
      <c r="B451" s="276" t="s">
        <v>183</v>
      </c>
      <c r="C451" s="276">
        <v>242.6</v>
      </c>
      <c r="D451" s="278">
        <v>243.26666666666665</v>
      </c>
      <c r="E451" s="278">
        <v>237.73333333333329</v>
      </c>
      <c r="F451" s="278">
        <v>232.86666666666665</v>
      </c>
      <c r="G451" s="278">
        <v>227.33333333333329</v>
      </c>
      <c r="H451" s="278">
        <v>248.1333333333333</v>
      </c>
      <c r="I451" s="278">
        <v>253.66666666666666</v>
      </c>
      <c r="J451" s="278">
        <v>258.5333333333333</v>
      </c>
      <c r="K451" s="276">
        <v>248.8</v>
      </c>
      <c r="L451" s="276">
        <v>238.4</v>
      </c>
      <c r="M451" s="276">
        <v>1646.49387</v>
      </c>
    </row>
    <row r="452" spans="1:13">
      <c r="A452" s="267">
        <v>444</v>
      </c>
      <c r="B452" s="276" t="s">
        <v>184</v>
      </c>
      <c r="C452" s="276">
        <v>96.9</v>
      </c>
      <c r="D452" s="278">
        <v>96.966666666666654</v>
      </c>
      <c r="E452" s="278">
        <v>94.033333333333303</v>
      </c>
      <c r="F452" s="278">
        <v>91.166666666666643</v>
      </c>
      <c r="G452" s="278">
        <v>88.233333333333292</v>
      </c>
      <c r="H452" s="278">
        <v>99.833333333333314</v>
      </c>
      <c r="I452" s="278">
        <v>102.76666666666668</v>
      </c>
      <c r="J452" s="278">
        <v>105.63333333333333</v>
      </c>
      <c r="K452" s="276">
        <v>99.9</v>
      </c>
      <c r="L452" s="276">
        <v>94.1</v>
      </c>
      <c r="M452" s="276">
        <v>170.73544000000001</v>
      </c>
    </row>
    <row r="453" spans="1:13">
      <c r="A453" s="267">
        <v>445</v>
      </c>
      <c r="B453" s="276" t="s">
        <v>185</v>
      </c>
      <c r="C453" s="276">
        <v>85.85</v>
      </c>
      <c r="D453" s="278">
        <v>85.75</v>
      </c>
      <c r="E453" s="278">
        <v>83.85</v>
      </c>
      <c r="F453" s="278">
        <v>81.849999999999994</v>
      </c>
      <c r="G453" s="278">
        <v>79.949999999999989</v>
      </c>
      <c r="H453" s="278">
        <v>87.75</v>
      </c>
      <c r="I453" s="278">
        <v>89.65</v>
      </c>
      <c r="J453" s="278">
        <v>91.65</v>
      </c>
      <c r="K453" s="276">
        <v>87.65</v>
      </c>
      <c r="L453" s="276">
        <v>83.75</v>
      </c>
      <c r="M453" s="276">
        <v>372.72052000000002</v>
      </c>
    </row>
    <row r="454" spans="1:13">
      <c r="A454" s="267">
        <v>446</v>
      </c>
      <c r="B454" s="276" t="s">
        <v>186</v>
      </c>
      <c r="C454" s="276">
        <v>709.15</v>
      </c>
      <c r="D454" s="278">
        <v>705.56666666666661</v>
      </c>
      <c r="E454" s="278">
        <v>696.58333333333326</v>
      </c>
      <c r="F454" s="278">
        <v>684.01666666666665</v>
      </c>
      <c r="G454" s="278">
        <v>675.0333333333333</v>
      </c>
      <c r="H454" s="278">
        <v>718.13333333333321</v>
      </c>
      <c r="I454" s="278">
        <v>727.11666666666656</v>
      </c>
      <c r="J454" s="278">
        <v>739.68333333333317</v>
      </c>
      <c r="K454" s="276">
        <v>714.55</v>
      </c>
      <c r="L454" s="276">
        <v>693</v>
      </c>
      <c r="M454" s="276">
        <v>193.53871000000001</v>
      </c>
    </row>
    <row r="455" spans="1:13">
      <c r="A455" s="267">
        <v>447</v>
      </c>
      <c r="B455" s="276" t="s">
        <v>2624</v>
      </c>
      <c r="C455" s="276">
        <v>44.4</v>
      </c>
      <c r="D455" s="278">
        <v>44.166666666666664</v>
      </c>
      <c r="E455" s="278">
        <v>43.533333333333331</v>
      </c>
      <c r="F455" s="278">
        <v>42.666666666666664</v>
      </c>
      <c r="G455" s="278">
        <v>42.033333333333331</v>
      </c>
      <c r="H455" s="278">
        <v>45.033333333333331</v>
      </c>
      <c r="I455" s="278">
        <v>45.666666666666671</v>
      </c>
      <c r="J455" s="278">
        <v>46.533333333333331</v>
      </c>
      <c r="K455" s="276">
        <v>44.8</v>
      </c>
      <c r="L455" s="276">
        <v>43.3</v>
      </c>
      <c r="M455" s="276">
        <v>63.057870000000001</v>
      </c>
    </row>
    <row r="456" spans="1:13">
      <c r="A456" s="267">
        <v>448</v>
      </c>
      <c r="B456" s="276" t="s">
        <v>537</v>
      </c>
      <c r="C456" s="276">
        <v>956.9</v>
      </c>
      <c r="D456" s="278">
        <v>965.2833333333333</v>
      </c>
      <c r="E456" s="278">
        <v>942.71666666666658</v>
      </c>
      <c r="F456" s="278">
        <v>928.5333333333333</v>
      </c>
      <c r="G456" s="278">
        <v>905.96666666666658</v>
      </c>
      <c r="H456" s="278">
        <v>979.46666666666658</v>
      </c>
      <c r="I456" s="278">
        <v>1002.0333333333332</v>
      </c>
      <c r="J456" s="278">
        <v>1016.2166666666666</v>
      </c>
      <c r="K456" s="276">
        <v>987.85</v>
      </c>
      <c r="L456" s="276">
        <v>951.1</v>
      </c>
      <c r="M456" s="276">
        <v>0.18260000000000001</v>
      </c>
    </row>
    <row r="457" spans="1:13">
      <c r="A457" s="267">
        <v>449</v>
      </c>
      <c r="B457" s="276" t="s">
        <v>538</v>
      </c>
      <c r="C457" s="276">
        <v>437.75</v>
      </c>
      <c r="D457" s="278">
        <v>436.91666666666669</v>
      </c>
      <c r="E457" s="278">
        <v>432.88333333333338</v>
      </c>
      <c r="F457" s="278">
        <v>428.01666666666671</v>
      </c>
      <c r="G457" s="278">
        <v>423.98333333333341</v>
      </c>
      <c r="H457" s="278">
        <v>441.78333333333336</v>
      </c>
      <c r="I457" s="278">
        <v>445.81666666666666</v>
      </c>
      <c r="J457" s="278">
        <v>450.68333333333334</v>
      </c>
      <c r="K457" s="276">
        <v>440.95</v>
      </c>
      <c r="L457" s="276">
        <v>432.05</v>
      </c>
      <c r="M457" s="276">
        <v>0.13048000000000001</v>
      </c>
    </row>
    <row r="458" spans="1:13">
      <c r="A458" s="267">
        <v>450</v>
      </c>
      <c r="B458" s="276" t="s">
        <v>187</v>
      </c>
      <c r="C458" s="276">
        <v>3158.95</v>
      </c>
      <c r="D458" s="278">
        <v>3154.0666666666671</v>
      </c>
      <c r="E458" s="278">
        <v>3131.1333333333341</v>
      </c>
      <c r="F458" s="278">
        <v>3103.3166666666671</v>
      </c>
      <c r="G458" s="278">
        <v>3080.3833333333341</v>
      </c>
      <c r="H458" s="278">
        <v>3181.8833333333341</v>
      </c>
      <c r="I458" s="278">
        <v>3204.8166666666675</v>
      </c>
      <c r="J458" s="278">
        <v>3232.6333333333341</v>
      </c>
      <c r="K458" s="276">
        <v>3177</v>
      </c>
      <c r="L458" s="276">
        <v>3126.25</v>
      </c>
      <c r="M458" s="276">
        <v>35.728009999999998</v>
      </c>
    </row>
    <row r="459" spans="1:13">
      <c r="A459" s="267">
        <v>451</v>
      </c>
      <c r="B459" s="276" t="s">
        <v>544</v>
      </c>
      <c r="C459" s="276">
        <v>2811.2</v>
      </c>
      <c r="D459" s="278">
        <v>2801.9333333333329</v>
      </c>
      <c r="E459" s="278">
        <v>2779.3166666666657</v>
      </c>
      <c r="F459" s="278">
        <v>2747.4333333333329</v>
      </c>
      <c r="G459" s="278">
        <v>2724.8166666666657</v>
      </c>
      <c r="H459" s="278">
        <v>2833.8166666666657</v>
      </c>
      <c r="I459" s="278">
        <v>2856.4333333333334</v>
      </c>
      <c r="J459" s="278">
        <v>2888.3166666666657</v>
      </c>
      <c r="K459" s="276">
        <v>2824.55</v>
      </c>
      <c r="L459" s="276">
        <v>2770.05</v>
      </c>
      <c r="M459" s="276">
        <v>0.39717999999999998</v>
      </c>
    </row>
    <row r="460" spans="1:13">
      <c r="A460" s="267">
        <v>452</v>
      </c>
      <c r="B460" s="276" t="s">
        <v>188</v>
      </c>
      <c r="C460" s="276">
        <v>1069.6500000000001</v>
      </c>
      <c r="D460" s="278">
        <v>1066.1499999999999</v>
      </c>
      <c r="E460" s="278">
        <v>1053.5499999999997</v>
      </c>
      <c r="F460" s="278">
        <v>1037.4499999999998</v>
      </c>
      <c r="G460" s="278">
        <v>1024.8499999999997</v>
      </c>
      <c r="H460" s="278">
        <v>1082.2499999999998</v>
      </c>
      <c r="I460" s="278">
        <v>1094.8499999999997</v>
      </c>
      <c r="J460" s="278">
        <v>1110.9499999999998</v>
      </c>
      <c r="K460" s="276">
        <v>1078.75</v>
      </c>
      <c r="L460" s="276">
        <v>1050.05</v>
      </c>
      <c r="M460" s="276">
        <v>46.71772</v>
      </c>
    </row>
    <row r="461" spans="1:13">
      <c r="A461" s="267">
        <v>453</v>
      </c>
      <c r="B461" s="276" t="s">
        <v>546</v>
      </c>
      <c r="C461" s="276">
        <v>996.15</v>
      </c>
      <c r="D461" s="278">
        <v>997.73333333333323</v>
      </c>
      <c r="E461" s="278">
        <v>980.41666666666652</v>
      </c>
      <c r="F461" s="278">
        <v>964.68333333333328</v>
      </c>
      <c r="G461" s="278">
        <v>947.36666666666656</v>
      </c>
      <c r="H461" s="278">
        <v>1013.4666666666665</v>
      </c>
      <c r="I461" s="278">
        <v>1030.7833333333333</v>
      </c>
      <c r="J461" s="278">
        <v>1046.5166666666664</v>
      </c>
      <c r="K461" s="276">
        <v>1015.05</v>
      </c>
      <c r="L461" s="276">
        <v>982</v>
      </c>
      <c r="M461" s="276">
        <v>0.89400999999999997</v>
      </c>
    </row>
    <row r="462" spans="1:13">
      <c r="A462" s="267">
        <v>454</v>
      </c>
      <c r="B462" s="276" t="s">
        <v>547</v>
      </c>
      <c r="C462" s="276">
        <v>974.5</v>
      </c>
      <c r="D462" s="278">
        <v>971.5</v>
      </c>
      <c r="E462" s="278">
        <v>964</v>
      </c>
      <c r="F462" s="278">
        <v>953.5</v>
      </c>
      <c r="G462" s="278">
        <v>946</v>
      </c>
      <c r="H462" s="278">
        <v>982</v>
      </c>
      <c r="I462" s="278">
        <v>989.5</v>
      </c>
      <c r="J462" s="278">
        <v>1000</v>
      </c>
      <c r="K462" s="276">
        <v>979</v>
      </c>
      <c r="L462" s="276">
        <v>961</v>
      </c>
      <c r="M462" s="276">
        <v>0.98926000000000003</v>
      </c>
    </row>
    <row r="463" spans="1:13">
      <c r="A463" s="267">
        <v>455</v>
      </c>
      <c r="B463" s="276" t="s">
        <v>552</v>
      </c>
      <c r="C463" s="276">
        <v>830.3</v>
      </c>
      <c r="D463" s="278">
        <v>829.55000000000007</v>
      </c>
      <c r="E463" s="278">
        <v>822.25000000000011</v>
      </c>
      <c r="F463" s="278">
        <v>814.2</v>
      </c>
      <c r="G463" s="278">
        <v>806.90000000000009</v>
      </c>
      <c r="H463" s="278">
        <v>837.60000000000014</v>
      </c>
      <c r="I463" s="278">
        <v>844.90000000000009</v>
      </c>
      <c r="J463" s="278">
        <v>852.95000000000016</v>
      </c>
      <c r="K463" s="276">
        <v>836.85</v>
      </c>
      <c r="L463" s="276">
        <v>821.5</v>
      </c>
      <c r="M463" s="276">
        <v>1.7758400000000001</v>
      </c>
    </row>
    <row r="464" spans="1:13">
      <c r="A464" s="267">
        <v>456</v>
      </c>
      <c r="B464" s="276" t="s">
        <v>548</v>
      </c>
      <c r="C464" s="276">
        <v>53.85</v>
      </c>
      <c r="D464" s="278">
        <v>54.54999999999999</v>
      </c>
      <c r="E464" s="278">
        <v>52.09999999999998</v>
      </c>
      <c r="F464" s="278">
        <v>50.349999999999987</v>
      </c>
      <c r="G464" s="278">
        <v>47.899999999999977</v>
      </c>
      <c r="H464" s="278">
        <v>56.299999999999983</v>
      </c>
      <c r="I464" s="278">
        <v>58.749999999999986</v>
      </c>
      <c r="J464" s="278">
        <v>60.499999999999986</v>
      </c>
      <c r="K464" s="276">
        <v>57</v>
      </c>
      <c r="L464" s="276">
        <v>52.8</v>
      </c>
      <c r="M464" s="276">
        <v>9.5676500000000004</v>
      </c>
    </row>
    <row r="465" spans="1:13">
      <c r="A465" s="267">
        <v>457</v>
      </c>
      <c r="B465" s="276" t="s">
        <v>549</v>
      </c>
      <c r="C465" s="276">
        <v>1251.8</v>
      </c>
      <c r="D465" s="278">
        <v>1257.3166666666666</v>
      </c>
      <c r="E465" s="278">
        <v>1219.7333333333331</v>
      </c>
      <c r="F465" s="278">
        <v>1187.6666666666665</v>
      </c>
      <c r="G465" s="278">
        <v>1150.083333333333</v>
      </c>
      <c r="H465" s="278">
        <v>1289.3833333333332</v>
      </c>
      <c r="I465" s="278">
        <v>1326.9666666666667</v>
      </c>
      <c r="J465" s="278">
        <v>1359.0333333333333</v>
      </c>
      <c r="K465" s="276">
        <v>1294.9000000000001</v>
      </c>
      <c r="L465" s="276">
        <v>1225.25</v>
      </c>
      <c r="M465" s="276">
        <v>0.45458999999999999</v>
      </c>
    </row>
    <row r="466" spans="1:13">
      <c r="A466" s="267">
        <v>458</v>
      </c>
      <c r="B466" s="244" t="s">
        <v>189</v>
      </c>
      <c r="C466" s="276">
        <v>1505.8</v>
      </c>
      <c r="D466" s="278">
        <v>1512.2666666666667</v>
      </c>
      <c r="E466" s="278">
        <v>1488.5333333333333</v>
      </c>
      <c r="F466" s="278">
        <v>1471.2666666666667</v>
      </c>
      <c r="G466" s="278">
        <v>1447.5333333333333</v>
      </c>
      <c r="H466" s="278">
        <v>1529.5333333333333</v>
      </c>
      <c r="I466" s="278">
        <v>1553.2666666666664</v>
      </c>
      <c r="J466" s="278">
        <v>1570.5333333333333</v>
      </c>
      <c r="K466" s="276">
        <v>1536</v>
      </c>
      <c r="L466" s="276">
        <v>1495</v>
      </c>
      <c r="M466" s="276">
        <v>35.272080000000003</v>
      </c>
    </row>
    <row r="467" spans="1:13">
      <c r="A467" s="267">
        <v>459</v>
      </c>
      <c r="B467" s="244" t="s">
        <v>190</v>
      </c>
      <c r="C467" s="276">
        <v>2766.65</v>
      </c>
      <c r="D467" s="278">
        <v>2786.2000000000003</v>
      </c>
      <c r="E467" s="278">
        <v>2723.2000000000007</v>
      </c>
      <c r="F467" s="278">
        <v>2679.7500000000005</v>
      </c>
      <c r="G467" s="278">
        <v>2616.7500000000009</v>
      </c>
      <c r="H467" s="278">
        <v>2829.6500000000005</v>
      </c>
      <c r="I467" s="278">
        <v>2892.6499999999996</v>
      </c>
      <c r="J467" s="278">
        <v>2936.1000000000004</v>
      </c>
      <c r="K467" s="276">
        <v>2849.2</v>
      </c>
      <c r="L467" s="276">
        <v>2742.75</v>
      </c>
      <c r="M467" s="276">
        <v>3.70994</v>
      </c>
    </row>
    <row r="468" spans="1:13">
      <c r="A468" s="267">
        <v>460</v>
      </c>
      <c r="B468" s="244" t="s">
        <v>191</v>
      </c>
      <c r="C468" s="276">
        <v>331.1</v>
      </c>
      <c r="D468" s="278">
        <v>332.65</v>
      </c>
      <c r="E468" s="278">
        <v>325.09999999999997</v>
      </c>
      <c r="F468" s="278">
        <v>319.09999999999997</v>
      </c>
      <c r="G468" s="278">
        <v>311.54999999999995</v>
      </c>
      <c r="H468" s="278">
        <v>338.65</v>
      </c>
      <c r="I468" s="278">
        <v>346.19999999999993</v>
      </c>
      <c r="J468" s="278">
        <v>352.2</v>
      </c>
      <c r="K468" s="276">
        <v>340.2</v>
      </c>
      <c r="L468" s="276">
        <v>326.64999999999998</v>
      </c>
      <c r="M468" s="276">
        <v>13.587440000000001</v>
      </c>
    </row>
    <row r="469" spans="1:13">
      <c r="A469" s="267">
        <v>461</v>
      </c>
      <c r="B469" s="244" t="s">
        <v>550</v>
      </c>
      <c r="C469" s="276">
        <v>673.25</v>
      </c>
      <c r="D469" s="278">
        <v>677.75</v>
      </c>
      <c r="E469" s="278">
        <v>662.5</v>
      </c>
      <c r="F469" s="278">
        <v>651.75</v>
      </c>
      <c r="G469" s="278">
        <v>636.5</v>
      </c>
      <c r="H469" s="278">
        <v>688.5</v>
      </c>
      <c r="I469" s="278">
        <v>703.75</v>
      </c>
      <c r="J469" s="278">
        <v>714.5</v>
      </c>
      <c r="K469" s="276">
        <v>693</v>
      </c>
      <c r="L469" s="276">
        <v>667</v>
      </c>
      <c r="M469" s="276">
        <v>6.9218900000000003</v>
      </c>
    </row>
    <row r="470" spans="1:13">
      <c r="A470" s="267">
        <v>462</v>
      </c>
      <c r="B470" s="244" t="s">
        <v>551</v>
      </c>
      <c r="C470" s="276">
        <v>14.35</v>
      </c>
      <c r="D470" s="278">
        <v>14.35</v>
      </c>
      <c r="E470" s="278">
        <v>13.95</v>
      </c>
      <c r="F470" s="278">
        <v>13.549999999999999</v>
      </c>
      <c r="G470" s="278">
        <v>13.149999999999999</v>
      </c>
      <c r="H470" s="278">
        <v>14.75</v>
      </c>
      <c r="I470" s="278">
        <v>15.150000000000002</v>
      </c>
      <c r="J470" s="278">
        <v>15.55</v>
      </c>
      <c r="K470" s="276">
        <v>14.75</v>
      </c>
      <c r="L470" s="276">
        <v>13.95</v>
      </c>
      <c r="M470" s="276">
        <v>571.52871000000005</v>
      </c>
    </row>
    <row r="471" spans="1:13">
      <c r="A471" s="267">
        <v>463</v>
      </c>
      <c r="B471" s="244" t="s">
        <v>539</v>
      </c>
      <c r="C471" s="276">
        <v>6130.1</v>
      </c>
      <c r="D471" s="278">
        <v>6135.1499999999987</v>
      </c>
      <c r="E471" s="278">
        <v>6064.3499999999976</v>
      </c>
      <c r="F471" s="278">
        <v>5998.5999999999985</v>
      </c>
      <c r="G471" s="278">
        <v>5927.7999999999975</v>
      </c>
      <c r="H471" s="278">
        <v>6200.8999999999978</v>
      </c>
      <c r="I471" s="278">
        <v>6271.6999999999989</v>
      </c>
      <c r="J471" s="278">
        <v>6337.449999999998</v>
      </c>
      <c r="K471" s="276">
        <v>6205.95</v>
      </c>
      <c r="L471" s="276">
        <v>6069.4</v>
      </c>
      <c r="M471" s="276">
        <v>6.6409999999999997E-2</v>
      </c>
    </row>
    <row r="472" spans="1:13">
      <c r="A472" s="267">
        <v>464</v>
      </c>
      <c r="B472" s="244" t="s">
        <v>541</v>
      </c>
      <c r="C472" s="276">
        <v>32.15</v>
      </c>
      <c r="D472" s="278">
        <v>32.316666666666663</v>
      </c>
      <c r="E472" s="278">
        <v>31.183333333333323</v>
      </c>
      <c r="F472" s="276">
        <v>30.216666666666661</v>
      </c>
      <c r="G472" s="278">
        <v>29.083333333333321</v>
      </c>
      <c r="H472" s="278">
        <v>33.283333333333324</v>
      </c>
      <c r="I472" s="276">
        <v>34.416666666666664</v>
      </c>
      <c r="J472" s="278">
        <v>35.383333333333326</v>
      </c>
      <c r="K472" s="278">
        <v>33.450000000000003</v>
      </c>
      <c r="L472" s="276">
        <v>31.35</v>
      </c>
      <c r="M472" s="278">
        <v>123.29603</v>
      </c>
    </row>
    <row r="473" spans="1:13">
      <c r="A473" s="267">
        <v>465</v>
      </c>
      <c r="B473" s="244" t="s">
        <v>192</v>
      </c>
      <c r="C473" s="276">
        <v>511.35</v>
      </c>
      <c r="D473" s="278">
        <v>514.9666666666667</v>
      </c>
      <c r="E473" s="278">
        <v>503.38333333333344</v>
      </c>
      <c r="F473" s="276">
        <v>495.41666666666674</v>
      </c>
      <c r="G473" s="278">
        <v>483.83333333333348</v>
      </c>
      <c r="H473" s="278">
        <v>522.93333333333339</v>
      </c>
      <c r="I473" s="276">
        <v>534.51666666666665</v>
      </c>
      <c r="J473" s="278">
        <v>542.48333333333335</v>
      </c>
      <c r="K473" s="278">
        <v>526.54999999999995</v>
      </c>
      <c r="L473" s="276">
        <v>507</v>
      </c>
      <c r="M473" s="278">
        <v>29.648430000000001</v>
      </c>
    </row>
    <row r="474" spans="1:13">
      <c r="A474" s="267">
        <v>466</v>
      </c>
      <c r="B474" s="244" t="s">
        <v>540</v>
      </c>
      <c r="C474" s="244">
        <v>248.35</v>
      </c>
      <c r="D474" s="288">
        <v>246.93333333333331</v>
      </c>
      <c r="E474" s="288">
        <v>241.41666666666663</v>
      </c>
      <c r="F474" s="288">
        <v>234.48333333333332</v>
      </c>
      <c r="G474" s="288">
        <v>228.96666666666664</v>
      </c>
      <c r="H474" s="288">
        <v>253.86666666666662</v>
      </c>
      <c r="I474" s="288">
        <v>259.38333333333333</v>
      </c>
      <c r="J474" s="288">
        <v>266.31666666666661</v>
      </c>
      <c r="K474" s="288">
        <v>252.45</v>
      </c>
      <c r="L474" s="288">
        <v>240</v>
      </c>
      <c r="M474" s="288">
        <v>3.4489100000000001</v>
      </c>
    </row>
    <row r="475" spans="1:13">
      <c r="A475" s="267">
        <v>467</v>
      </c>
      <c r="B475" s="244" t="s">
        <v>193</v>
      </c>
      <c r="C475" s="244">
        <v>1291.45</v>
      </c>
      <c r="D475" s="288">
        <v>1279.5</v>
      </c>
      <c r="E475" s="288">
        <v>1258.95</v>
      </c>
      <c r="F475" s="288">
        <v>1226.45</v>
      </c>
      <c r="G475" s="288">
        <v>1205.9000000000001</v>
      </c>
      <c r="H475" s="288">
        <v>1312</v>
      </c>
      <c r="I475" s="288">
        <v>1332.5500000000002</v>
      </c>
      <c r="J475" s="288">
        <v>1365.05</v>
      </c>
      <c r="K475" s="288">
        <v>1300.05</v>
      </c>
      <c r="L475" s="288">
        <v>1247</v>
      </c>
      <c r="M475" s="288">
        <v>10.74206</v>
      </c>
    </row>
    <row r="476" spans="1:13">
      <c r="A476" s="267">
        <v>468</v>
      </c>
      <c r="B476" s="244" t="s">
        <v>553</v>
      </c>
      <c r="C476" s="288">
        <v>13.25</v>
      </c>
      <c r="D476" s="288">
        <v>13.25</v>
      </c>
      <c r="E476" s="288">
        <v>13.05</v>
      </c>
      <c r="F476" s="288">
        <v>12.850000000000001</v>
      </c>
      <c r="G476" s="288">
        <v>12.650000000000002</v>
      </c>
      <c r="H476" s="288">
        <v>13.45</v>
      </c>
      <c r="I476" s="288">
        <v>13.649999999999999</v>
      </c>
      <c r="J476" s="288">
        <v>13.849999999999998</v>
      </c>
      <c r="K476" s="288">
        <v>13.45</v>
      </c>
      <c r="L476" s="288">
        <v>13.05</v>
      </c>
      <c r="M476" s="288">
        <v>43.810279999999999</v>
      </c>
    </row>
    <row r="477" spans="1:13">
      <c r="A477" s="267">
        <v>469</v>
      </c>
      <c r="B477" s="244" t="s">
        <v>554</v>
      </c>
      <c r="C477" s="288">
        <v>377.1</v>
      </c>
      <c r="D477" s="288">
        <v>378.8</v>
      </c>
      <c r="E477" s="288">
        <v>371.1</v>
      </c>
      <c r="F477" s="288">
        <v>365.1</v>
      </c>
      <c r="G477" s="288">
        <v>357.40000000000003</v>
      </c>
      <c r="H477" s="288">
        <v>384.8</v>
      </c>
      <c r="I477" s="288">
        <v>392.49999999999994</v>
      </c>
      <c r="J477" s="288">
        <v>398.5</v>
      </c>
      <c r="K477" s="288">
        <v>386.5</v>
      </c>
      <c r="L477" s="288">
        <v>372.8</v>
      </c>
      <c r="M477" s="288">
        <v>1.1778200000000001</v>
      </c>
    </row>
    <row r="478" spans="1:13">
      <c r="A478" s="267">
        <v>470</v>
      </c>
      <c r="B478" s="244" t="s">
        <v>194</v>
      </c>
      <c r="C478" s="288">
        <v>291.10000000000002</v>
      </c>
      <c r="D478" s="288">
        <v>293.18333333333334</v>
      </c>
      <c r="E478" s="288">
        <v>283.86666666666667</v>
      </c>
      <c r="F478" s="288">
        <v>276.63333333333333</v>
      </c>
      <c r="G478" s="288">
        <v>267.31666666666666</v>
      </c>
      <c r="H478" s="288">
        <v>300.41666666666669</v>
      </c>
      <c r="I478" s="288">
        <v>309.73333333333341</v>
      </c>
      <c r="J478" s="288">
        <v>316.9666666666667</v>
      </c>
      <c r="K478" s="288">
        <v>302.5</v>
      </c>
      <c r="L478" s="288">
        <v>285.95</v>
      </c>
      <c r="M478" s="288">
        <v>7.5125700000000002</v>
      </c>
    </row>
    <row r="479" spans="1:13">
      <c r="A479" s="267">
        <v>471</v>
      </c>
      <c r="B479" s="244" t="s">
        <v>3098</v>
      </c>
      <c r="C479" s="288">
        <v>41.75</v>
      </c>
      <c r="D479" s="288">
        <v>42.1</v>
      </c>
      <c r="E479" s="288">
        <v>41.050000000000004</v>
      </c>
      <c r="F479" s="288">
        <v>40.35</v>
      </c>
      <c r="G479" s="288">
        <v>39.300000000000004</v>
      </c>
      <c r="H479" s="288">
        <v>42.800000000000004</v>
      </c>
      <c r="I479" s="288">
        <v>43.85</v>
      </c>
      <c r="J479" s="288">
        <v>44.550000000000004</v>
      </c>
      <c r="K479" s="288">
        <v>43.15</v>
      </c>
      <c r="L479" s="288">
        <v>41.4</v>
      </c>
      <c r="M479" s="288">
        <v>18.117760000000001</v>
      </c>
    </row>
    <row r="480" spans="1:13">
      <c r="A480" s="267">
        <v>472</v>
      </c>
      <c r="B480" s="244" t="s">
        <v>195</v>
      </c>
      <c r="C480" s="288">
        <v>5650.75</v>
      </c>
      <c r="D480" s="288">
        <v>5641.583333333333</v>
      </c>
      <c r="E480" s="288">
        <v>5609.1666666666661</v>
      </c>
      <c r="F480" s="288">
        <v>5567.583333333333</v>
      </c>
      <c r="G480" s="288">
        <v>5535.1666666666661</v>
      </c>
      <c r="H480" s="288">
        <v>5683.1666666666661</v>
      </c>
      <c r="I480" s="288">
        <v>5715.5833333333321</v>
      </c>
      <c r="J480" s="288">
        <v>5757.1666666666661</v>
      </c>
      <c r="K480" s="288">
        <v>5674</v>
      </c>
      <c r="L480" s="288">
        <v>5600</v>
      </c>
      <c r="M480" s="288">
        <v>4.2324000000000002</v>
      </c>
    </row>
    <row r="481" spans="1:13">
      <c r="A481" s="267">
        <v>473</v>
      </c>
      <c r="B481" s="244" t="s">
        <v>196</v>
      </c>
      <c r="C481" s="288">
        <v>33.200000000000003</v>
      </c>
      <c r="D481" s="288">
        <v>33.116666666666667</v>
      </c>
      <c r="E481" s="288">
        <v>32.383333333333333</v>
      </c>
      <c r="F481" s="288">
        <v>31.566666666666663</v>
      </c>
      <c r="G481" s="288">
        <v>30.833333333333329</v>
      </c>
      <c r="H481" s="288">
        <v>33.933333333333337</v>
      </c>
      <c r="I481" s="288">
        <v>34.666666666666671</v>
      </c>
      <c r="J481" s="288">
        <v>35.483333333333341</v>
      </c>
      <c r="K481" s="288">
        <v>33.85</v>
      </c>
      <c r="L481" s="288">
        <v>32.299999999999997</v>
      </c>
      <c r="M481" s="288">
        <v>190.44454999999999</v>
      </c>
    </row>
    <row r="482" spans="1:13">
      <c r="A482" s="267">
        <v>474</v>
      </c>
      <c r="B482" s="244" t="s">
        <v>197</v>
      </c>
      <c r="C482" s="288">
        <v>491.7</v>
      </c>
      <c r="D482" s="288">
        <v>493.9666666666667</v>
      </c>
      <c r="E482" s="288">
        <v>482.13333333333338</v>
      </c>
      <c r="F482" s="288">
        <v>472.56666666666666</v>
      </c>
      <c r="G482" s="288">
        <v>460.73333333333335</v>
      </c>
      <c r="H482" s="288">
        <v>503.53333333333342</v>
      </c>
      <c r="I482" s="288">
        <v>515.36666666666667</v>
      </c>
      <c r="J482" s="288">
        <v>524.93333333333339</v>
      </c>
      <c r="K482" s="288">
        <v>505.8</v>
      </c>
      <c r="L482" s="288">
        <v>484.4</v>
      </c>
      <c r="M482" s="288">
        <v>46.940330000000003</v>
      </c>
    </row>
    <row r="483" spans="1:13">
      <c r="A483" s="267">
        <v>475</v>
      </c>
      <c r="B483" s="244" t="s">
        <v>560</v>
      </c>
      <c r="C483" s="288">
        <v>2579.6999999999998</v>
      </c>
      <c r="D483" s="288">
        <v>2603.2333333333331</v>
      </c>
      <c r="E483" s="288">
        <v>2496.4666666666662</v>
      </c>
      <c r="F483" s="288">
        <v>2413.2333333333331</v>
      </c>
      <c r="G483" s="288">
        <v>2306.4666666666662</v>
      </c>
      <c r="H483" s="288">
        <v>2686.4666666666662</v>
      </c>
      <c r="I483" s="288">
        <v>2793.2333333333336</v>
      </c>
      <c r="J483" s="288">
        <v>2876.4666666666662</v>
      </c>
      <c r="K483" s="288">
        <v>2710</v>
      </c>
      <c r="L483" s="288">
        <v>2520</v>
      </c>
      <c r="M483" s="288">
        <v>0.27411999999999997</v>
      </c>
    </row>
    <row r="484" spans="1:13">
      <c r="A484" s="267">
        <v>476</v>
      </c>
      <c r="B484" s="244" t="s">
        <v>561</v>
      </c>
      <c r="C484" s="288">
        <v>65.5</v>
      </c>
      <c r="D484" s="288">
        <v>66.816666666666663</v>
      </c>
      <c r="E484" s="288">
        <v>64.183333333333323</v>
      </c>
      <c r="F484" s="288">
        <v>62.86666666666666</v>
      </c>
      <c r="G484" s="288">
        <v>60.23333333333332</v>
      </c>
      <c r="H484" s="288">
        <v>68.133333333333326</v>
      </c>
      <c r="I484" s="288">
        <v>70.766666666666652</v>
      </c>
      <c r="J484" s="288">
        <v>72.083333333333329</v>
      </c>
      <c r="K484" s="288">
        <v>69.45</v>
      </c>
      <c r="L484" s="288">
        <v>65.5</v>
      </c>
      <c r="M484" s="288">
        <v>65.814179999999993</v>
      </c>
    </row>
    <row r="485" spans="1:13">
      <c r="A485" s="267">
        <v>477</v>
      </c>
      <c r="B485" s="244" t="s">
        <v>285</v>
      </c>
      <c r="C485" s="288">
        <v>411.15</v>
      </c>
      <c r="D485" s="288">
        <v>408.75</v>
      </c>
      <c r="E485" s="288">
        <v>400.1</v>
      </c>
      <c r="F485" s="288">
        <v>389.05</v>
      </c>
      <c r="G485" s="288">
        <v>380.40000000000003</v>
      </c>
      <c r="H485" s="288">
        <v>419.8</v>
      </c>
      <c r="I485" s="288">
        <v>428.45</v>
      </c>
      <c r="J485" s="288">
        <v>439.5</v>
      </c>
      <c r="K485" s="288">
        <v>417.4</v>
      </c>
      <c r="L485" s="288">
        <v>397.7</v>
      </c>
      <c r="M485" s="288">
        <v>3.4509300000000001</v>
      </c>
    </row>
    <row r="486" spans="1:13">
      <c r="A486" s="267">
        <v>478</v>
      </c>
      <c r="B486" s="244" t="s">
        <v>563</v>
      </c>
      <c r="C486" s="288">
        <v>937.7</v>
      </c>
      <c r="D486" s="288">
        <v>951.5</v>
      </c>
      <c r="E486" s="288">
        <v>909</v>
      </c>
      <c r="F486" s="288">
        <v>880.3</v>
      </c>
      <c r="G486" s="288">
        <v>837.8</v>
      </c>
      <c r="H486" s="288">
        <v>980.2</v>
      </c>
      <c r="I486" s="288">
        <v>1022.7</v>
      </c>
      <c r="J486" s="288">
        <v>1051.4000000000001</v>
      </c>
      <c r="K486" s="288">
        <v>994</v>
      </c>
      <c r="L486" s="288">
        <v>922.8</v>
      </c>
      <c r="M486" s="288">
        <v>4.5306100000000002</v>
      </c>
    </row>
    <row r="487" spans="1:13">
      <c r="A487" s="267">
        <v>479</v>
      </c>
      <c r="B487" s="244" t="s">
        <v>564</v>
      </c>
      <c r="C487" s="288">
        <v>1555.85</v>
      </c>
      <c r="D487" s="288">
        <v>1554.9333333333334</v>
      </c>
      <c r="E487" s="288">
        <v>1540.9166666666667</v>
      </c>
      <c r="F487" s="288">
        <v>1525.9833333333333</v>
      </c>
      <c r="G487" s="288">
        <v>1511.9666666666667</v>
      </c>
      <c r="H487" s="288">
        <v>1569.8666666666668</v>
      </c>
      <c r="I487" s="288">
        <v>1583.8833333333332</v>
      </c>
      <c r="J487" s="288">
        <v>1598.8166666666668</v>
      </c>
      <c r="K487" s="288">
        <v>1568.95</v>
      </c>
      <c r="L487" s="288">
        <v>1540</v>
      </c>
      <c r="M487" s="288">
        <v>1.4586699999999999</v>
      </c>
    </row>
    <row r="488" spans="1:13">
      <c r="A488" s="267">
        <v>480</v>
      </c>
      <c r="B488" s="244" t="s">
        <v>2780</v>
      </c>
      <c r="C488" s="288">
        <v>1134.55</v>
      </c>
      <c r="D488" s="288">
        <v>1150.0333333333335</v>
      </c>
      <c r="E488" s="288">
        <v>1100.0666666666671</v>
      </c>
      <c r="F488" s="288">
        <v>1065.5833333333335</v>
      </c>
      <c r="G488" s="288">
        <v>1015.616666666667</v>
      </c>
      <c r="H488" s="288">
        <v>1184.5166666666671</v>
      </c>
      <c r="I488" s="288">
        <v>1234.4833333333338</v>
      </c>
      <c r="J488" s="288">
        <v>1268.9666666666672</v>
      </c>
      <c r="K488" s="288">
        <v>1200</v>
      </c>
      <c r="L488" s="288">
        <v>1115.55</v>
      </c>
      <c r="M488" s="288">
        <v>0.10378999999999999</v>
      </c>
    </row>
    <row r="489" spans="1:13">
      <c r="A489" s="267">
        <v>481</v>
      </c>
      <c r="B489" s="244" t="s">
        <v>284</v>
      </c>
      <c r="C489" s="288">
        <v>215.4</v>
      </c>
      <c r="D489" s="288">
        <v>214.0333333333333</v>
      </c>
      <c r="E489" s="288">
        <v>209.56666666666661</v>
      </c>
      <c r="F489" s="288">
        <v>203.73333333333329</v>
      </c>
      <c r="G489" s="288">
        <v>199.26666666666659</v>
      </c>
      <c r="H489" s="288">
        <v>219.86666666666662</v>
      </c>
      <c r="I489" s="288">
        <v>224.33333333333331</v>
      </c>
      <c r="J489" s="288">
        <v>230.16666666666663</v>
      </c>
      <c r="K489" s="288">
        <v>218.5</v>
      </c>
      <c r="L489" s="288">
        <v>208.2</v>
      </c>
      <c r="M489" s="288">
        <v>9.9558499999999999</v>
      </c>
    </row>
    <row r="490" spans="1:13">
      <c r="A490" s="267">
        <v>482</v>
      </c>
      <c r="B490" s="244" t="s">
        <v>565</v>
      </c>
      <c r="C490" s="288">
        <v>1280.5</v>
      </c>
      <c r="D490" s="288">
        <v>1282.05</v>
      </c>
      <c r="E490" s="288">
        <v>1249.6999999999998</v>
      </c>
      <c r="F490" s="288">
        <v>1218.8999999999999</v>
      </c>
      <c r="G490" s="288">
        <v>1186.5499999999997</v>
      </c>
      <c r="H490" s="288">
        <v>1312.85</v>
      </c>
      <c r="I490" s="288">
        <v>1345.1999999999998</v>
      </c>
      <c r="J490" s="288">
        <v>1376</v>
      </c>
      <c r="K490" s="288">
        <v>1314.4</v>
      </c>
      <c r="L490" s="288">
        <v>1251.25</v>
      </c>
      <c r="M490" s="288">
        <v>1.0899799999999999</v>
      </c>
    </row>
    <row r="491" spans="1:13">
      <c r="A491" s="267">
        <v>483</v>
      </c>
      <c r="B491" s="244" t="s">
        <v>556</v>
      </c>
      <c r="C491" s="288">
        <v>358.25</v>
      </c>
      <c r="D491" s="288">
        <v>361.93333333333334</v>
      </c>
      <c r="E491" s="288">
        <v>353.36666666666667</v>
      </c>
      <c r="F491" s="288">
        <v>348.48333333333335</v>
      </c>
      <c r="G491" s="288">
        <v>339.91666666666669</v>
      </c>
      <c r="H491" s="288">
        <v>366.81666666666666</v>
      </c>
      <c r="I491" s="288">
        <v>375.38333333333338</v>
      </c>
      <c r="J491" s="288">
        <v>380.26666666666665</v>
      </c>
      <c r="K491" s="288">
        <v>370.5</v>
      </c>
      <c r="L491" s="288">
        <v>357.05</v>
      </c>
      <c r="M491" s="288">
        <v>3.2422900000000001</v>
      </c>
    </row>
    <row r="492" spans="1:13">
      <c r="A492" s="267">
        <v>484</v>
      </c>
      <c r="B492" s="244" t="s">
        <v>555</v>
      </c>
      <c r="C492" s="288">
        <v>2441.75</v>
      </c>
      <c r="D492" s="288">
        <v>2412.2666666666669</v>
      </c>
      <c r="E492" s="288">
        <v>2352.5333333333338</v>
      </c>
      <c r="F492" s="288">
        <v>2263.3166666666671</v>
      </c>
      <c r="G492" s="288">
        <v>2203.5833333333339</v>
      </c>
      <c r="H492" s="288">
        <v>2501.4833333333336</v>
      </c>
      <c r="I492" s="288">
        <v>2561.2166666666662</v>
      </c>
      <c r="J492" s="288">
        <v>2650.4333333333334</v>
      </c>
      <c r="K492" s="288">
        <v>2472</v>
      </c>
      <c r="L492" s="288">
        <v>2323.0500000000002</v>
      </c>
      <c r="M492" s="288">
        <v>0.29520999999999997</v>
      </c>
    </row>
    <row r="493" spans="1:13">
      <c r="A493" s="267">
        <v>485</v>
      </c>
      <c r="B493" s="244" t="s">
        <v>199</v>
      </c>
      <c r="C493" s="288">
        <v>896.8</v>
      </c>
      <c r="D493" s="288">
        <v>897.19999999999993</v>
      </c>
      <c r="E493" s="288">
        <v>881.64999999999986</v>
      </c>
      <c r="F493" s="288">
        <v>866.49999999999989</v>
      </c>
      <c r="G493" s="288">
        <v>850.94999999999982</v>
      </c>
      <c r="H493" s="288">
        <v>912.34999999999991</v>
      </c>
      <c r="I493" s="288">
        <v>927.89999999999986</v>
      </c>
      <c r="J493" s="288">
        <v>943.05</v>
      </c>
      <c r="K493" s="288">
        <v>912.75</v>
      </c>
      <c r="L493" s="288">
        <v>882.05</v>
      </c>
      <c r="M493" s="288">
        <v>12.460190000000001</v>
      </c>
    </row>
    <row r="494" spans="1:13">
      <c r="A494" s="267">
        <v>486</v>
      </c>
      <c r="B494" s="244" t="s">
        <v>557</v>
      </c>
      <c r="C494" s="288">
        <v>197.85</v>
      </c>
      <c r="D494" s="288">
        <v>198.81666666666669</v>
      </c>
      <c r="E494" s="288">
        <v>196.03333333333339</v>
      </c>
      <c r="F494" s="288">
        <v>194.2166666666667</v>
      </c>
      <c r="G494" s="288">
        <v>191.43333333333339</v>
      </c>
      <c r="H494" s="288">
        <v>200.63333333333338</v>
      </c>
      <c r="I494" s="288">
        <v>203.41666666666669</v>
      </c>
      <c r="J494" s="288">
        <v>205.23333333333338</v>
      </c>
      <c r="K494" s="288">
        <v>201.6</v>
      </c>
      <c r="L494" s="288">
        <v>197</v>
      </c>
      <c r="M494" s="288">
        <v>1.89975</v>
      </c>
    </row>
    <row r="495" spans="1:13">
      <c r="A495" s="267">
        <v>487</v>
      </c>
      <c r="B495" s="244" t="s">
        <v>558</v>
      </c>
      <c r="C495" s="288">
        <v>3669.65</v>
      </c>
      <c r="D495" s="288">
        <v>3676.85</v>
      </c>
      <c r="E495" s="288">
        <v>3623.7999999999997</v>
      </c>
      <c r="F495" s="288">
        <v>3577.95</v>
      </c>
      <c r="G495" s="288">
        <v>3524.8999999999996</v>
      </c>
      <c r="H495" s="288">
        <v>3722.7</v>
      </c>
      <c r="I495" s="288">
        <v>3775.75</v>
      </c>
      <c r="J495" s="288">
        <v>3821.6</v>
      </c>
      <c r="K495" s="288">
        <v>3729.9</v>
      </c>
      <c r="L495" s="288">
        <v>3631</v>
      </c>
      <c r="M495" s="288">
        <v>5.3539999999999997E-2</v>
      </c>
    </row>
    <row r="496" spans="1:13">
      <c r="A496" s="267">
        <v>488</v>
      </c>
      <c r="B496" s="244" t="s">
        <v>562</v>
      </c>
      <c r="C496" s="288">
        <v>1065.95</v>
      </c>
      <c r="D496" s="288">
        <v>1072.4333333333334</v>
      </c>
      <c r="E496" s="288">
        <v>1052.7166666666667</v>
      </c>
      <c r="F496" s="288">
        <v>1039.4833333333333</v>
      </c>
      <c r="G496" s="288">
        <v>1019.7666666666667</v>
      </c>
      <c r="H496" s="288">
        <v>1085.6666666666667</v>
      </c>
      <c r="I496" s="288">
        <v>1105.3833333333334</v>
      </c>
      <c r="J496" s="288">
        <v>1118.6166666666668</v>
      </c>
      <c r="K496" s="288">
        <v>1092.1500000000001</v>
      </c>
      <c r="L496" s="288">
        <v>1059.2</v>
      </c>
      <c r="M496" s="288">
        <v>0.49570999999999998</v>
      </c>
    </row>
    <row r="497" spans="1:13">
      <c r="A497" s="267">
        <v>489</v>
      </c>
      <c r="B497" s="244" t="s">
        <v>566</v>
      </c>
      <c r="C497" s="288">
        <v>5625.1</v>
      </c>
      <c r="D497" s="288">
        <v>5642.0333333333328</v>
      </c>
      <c r="E497" s="288">
        <v>5584.0666666666657</v>
      </c>
      <c r="F497" s="288">
        <v>5543.0333333333328</v>
      </c>
      <c r="G497" s="288">
        <v>5485.0666666666657</v>
      </c>
      <c r="H497" s="288">
        <v>5683.0666666666657</v>
      </c>
      <c r="I497" s="288">
        <v>5741.0333333333328</v>
      </c>
      <c r="J497" s="288">
        <v>5782.0666666666657</v>
      </c>
      <c r="K497" s="288">
        <v>5700</v>
      </c>
      <c r="L497" s="288">
        <v>5601</v>
      </c>
      <c r="M497" s="288">
        <v>4.3240000000000001E-2</v>
      </c>
    </row>
    <row r="498" spans="1:13">
      <c r="A498" s="267">
        <v>490</v>
      </c>
      <c r="B498" s="244" t="s">
        <v>567</v>
      </c>
      <c r="C498" s="288">
        <v>141.94999999999999</v>
      </c>
      <c r="D498" s="288">
        <v>141.78333333333333</v>
      </c>
      <c r="E498" s="288">
        <v>138.81666666666666</v>
      </c>
      <c r="F498" s="288">
        <v>135.68333333333334</v>
      </c>
      <c r="G498" s="288">
        <v>132.71666666666667</v>
      </c>
      <c r="H498" s="288">
        <v>144.91666666666666</v>
      </c>
      <c r="I498" s="288">
        <v>147.8833333333333</v>
      </c>
      <c r="J498" s="288">
        <v>151.01666666666665</v>
      </c>
      <c r="K498" s="288">
        <v>144.75</v>
      </c>
      <c r="L498" s="288">
        <v>138.65</v>
      </c>
      <c r="M498" s="288">
        <v>13.042059999999999</v>
      </c>
    </row>
    <row r="499" spans="1:13">
      <c r="A499" s="267">
        <v>491</v>
      </c>
      <c r="B499" s="244" t="s">
        <v>568</v>
      </c>
      <c r="C499" s="288">
        <v>69.099999999999994</v>
      </c>
      <c r="D499" s="288">
        <v>69.88333333333334</v>
      </c>
      <c r="E499" s="288">
        <v>67.866666666666674</v>
      </c>
      <c r="F499" s="288">
        <v>66.63333333333334</v>
      </c>
      <c r="G499" s="288">
        <v>64.616666666666674</v>
      </c>
      <c r="H499" s="288">
        <v>71.116666666666674</v>
      </c>
      <c r="I499" s="288">
        <v>73.133333333333354</v>
      </c>
      <c r="J499" s="288">
        <v>74.366666666666674</v>
      </c>
      <c r="K499" s="288">
        <v>71.900000000000006</v>
      </c>
      <c r="L499" s="288">
        <v>68.650000000000006</v>
      </c>
      <c r="M499" s="288">
        <v>8.4307800000000004</v>
      </c>
    </row>
    <row r="500" spans="1:13">
      <c r="A500" s="267">
        <v>492</v>
      </c>
      <c r="B500" s="244" t="s">
        <v>2851</v>
      </c>
      <c r="C500" s="288">
        <v>469.1</v>
      </c>
      <c r="D500" s="288">
        <v>464.86666666666673</v>
      </c>
      <c r="E500" s="288">
        <v>449.93333333333345</v>
      </c>
      <c r="F500" s="288">
        <v>430.76666666666671</v>
      </c>
      <c r="G500" s="288">
        <v>415.83333333333343</v>
      </c>
      <c r="H500" s="288">
        <v>484.03333333333347</v>
      </c>
      <c r="I500" s="288">
        <v>498.96666666666675</v>
      </c>
      <c r="J500" s="288">
        <v>518.13333333333344</v>
      </c>
      <c r="K500" s="288">
        <v>479.8</v>
      </c>
      <c r="L500" s="288">
        <v>445.7</v>
      </c>
      <c r="M500" s="288">
        <v>4.0256800000000004</v>
      </c>
    </row>
    <row r="501" spans="1:13">
      <c r="A501" s="267">
        <v>493</v>
      </c>
      <c r="B501" s="244" t="s">
        <v>569</v>
      </c>
      <c r="C501" s="288">
        <v>2472.5500000000002</v>
      </c>
      <c r="D501" s="288">
        <v>2483.5000000000005</v>
      </c>
      <c r="E501" s="288">
        <v>2430.1000000000008</v>
      </c>
      <c r="F501" s="288">
        <v>2387.6500000000005</v>
      </c>
      <c r="G501" s="288">
        <v>2334.2500000000009</v>
      </c>
      <c r="H501" s="288">
        <v>2525.9500000000007</v>
      </c>
      <c r="I501" s="288">
        <v>2579.3500000000004</v>
      </c>
      <c r="J501" s="288">
        <v>2621.8000000000006</v>
      </c>
      <c r="K501" s="288">
        <v>2536.9</v>
      </c>
      <c r="L501" s="288">
        <v>2441.0500000000002</v>
      </c>
      <c r="M501" s="288">
        <v>1.2393799999999999</v>
      </c>
    </row>
    <row r="502" spans="1:13">
      <c r="A502" s="267">
        <v>494</v>
      </c>
      <c r="B502" s="244" t="s">
        <v>200</v>
      </c>
      <c r="C502" s="288">
        <v>459</v>
      </c>
      <c r="D502" s="288">
        <v>459.75</v>
      </c>
      <c r="E502" s="288">
        <v>452.05</v>
      </c>
      <c r="F502" s="288">
        <v>445.1</v>
      </c>
      <c r="G502" s="288">
        <v>437.40000000000003</v>
      </c>
      <c r="H502" s="288">
        <v>466.7</v>
      </c>
      <c r="I502" s="288">
        <v>474.40000000000003</v>
      </c>
      <c r="J502" s="288">
        <v>481.34999999999997</v>
      </c>
      <c r="K502" s="288">
        <v>467.45</v>
      </c>
      <c r="L502" s="288">
        <v>452.8</v>
      </c>
      <c r="M502" s="288">
        <v>291.90192999999999</v>
      </c>
    </row>
    <row r="503" spans="1:13">
      <c r="A503" s="267">
        <v>495</v>
      </c>
      <c r="B503" s="244" t="s">
        <v>570</v>
      </c>
      <c r="C503" s="288">
        <v>495.6</v>
      </c>
      <c r="D503" s="288">
        <v>497.38333333333338</v>
      </c>
      <c r="E503" s="288">
        <v>483.26666666666677</v>
      </c>
      <c r="F503" s="288">
        <v>470.93333333333339</v>
      </c>
      <c r="G503" s="288">
        <v>456.81666666666678</v>
      </c>
      <c r="H503" s="288">
        <v>509.71666666666675</v>
      </c>
      <c r="I503" s="288">
        <v>523.83333333333348</v>
      </c>
      <c r="J503" s="288">
        <v>536.16666666666674</v>
      </c>
      <c r="K503" s="288">
        <v>511.5</v>
      </c>
      <c r="L503" s="288">
        <v>485.05</v>
      </c>
      <c r="M503" s="288">
        <v>6.2333699999999999</v>
      </c>
    </row>
    <row r="504" spans="1:13">
      <c r="A504" s="267">
        <v>496</v>
      </c>
      <c r="B504" s="244" t="s">
        <v>202</v>
      </c>
      <c r="C504" s="288">
        <v>227.9</v>
      </c>
      <c r="D504" s="288">
        <v>228.03333333333333</v>
      </c>
      <c r="E504" s="288">
        <v>223.36666666666667</v>
      </c>
      <c r="F504" s="288">
        <v>218.83333333333334</v>
      </c>
      <c r="G504" s="288">
        <v>214.16666666666669</v>
      </c>
      <c r="H504" s="288">
        <v>232.56666666666666</v>
      </c>
      <c r="I504" s="288">
        <v>237.23333333333335</v>
      </c>
      <c r="J504" s="288">
        <v>241.76666666666665</v>
      </c>
      <c r="K504" s="288">
        <v>232.7</v>
      </c>
      <c r="L504" s="288">
        <v>223.5</v>
      </c>
      <c r="M504" s="288">
        <v>134.42448999999999</v>
      </c>
    </row>
    <row r="505" spans="1:13">
      <c r="A505" s="267">
        <v>497</v>
      </c>
      <c r="B505" s="244" t="s">
        <v>571</v>
      </c>
      <c r="C505" s="288">
        <v>235.8</v>
      </c>
      <c r="D505" s="288">
        <v>236.9</v>
      </c>
      <c r="E505" s="288">
        <v>232.9</v>
      </c>
      <c r="F505" s="288">
        <v>230</v>
      </c>
      <c r="G505" s="288">
        <v>226</v>
      </c>
      <c r="H505" s="288">
        <v>239.8</v>
      </c>
      <c r="I505" s="288">
        <v>243.8</v>
      </c>
      <c r="J505" s="288">
        <v>246.70000000000002</v>
      </c>
      <c r="K505" s="288">
        <v>240.9</v>
      </c>
      <c r="L505" s="288">
        <v>234</v>
      </c>
      <c r="M505" s="288">
        <v>1.1725099999999999</v>
      </c>
    </row>
    <row r="506" spans="1:13">
      <c r="A506" s="267">
        <v>500</v>
      </c>
      <c r="B506" s="244" t="s">
        <v>572</v>
      </c>
      <c r="C506" s="288">
        <v>2023.75</v>
      </c>
      <c r="D506" s="288">
        <v>2024.7666666666667</v>
      </c>
      <c r="E506" s="288">
        <v>1999.5333333333333</v>
      </c>
      <c r="F506" s="288">
        <v>1975.3166666666666</v>
      </c>
      <c r="G506" s="288">
        <v>1950.0833333333333</v>
      </c>
      <c r="H506" s="288">
        <v>2048.9833333333336</v>
      </c>
      <c r="I506" s="288">
        <v>2074.2166666666662</v>
      </c>
      <c r="J506" s="288">
        <v>2098.4333333333334</v>
      </c>
      <c r="K506" s="288">
        <v>2050</v>
      </c>
      <c r="L506" s="288">
        <v>2000.55</v>
      </c>
      <c r="M506" s="288">
        <v>0.30323</v>
      </c>
    </row>
    <row r="507" spans="1:13">
      <c r="A507" s="291"/>
    </row>
    <row r="508" spans="1:13">
      <c r="A508" s="5"/>
    </row>
    <row r="509" spans="1:13">
      <c r="A509" s="5"/>
    </row>
    <row r="510" spans="1:13">
      <c r="A510" s="5"/>
    </row>
    <row r="511" spans="1:13">
      <c r="A511" s="5"/>
    </row>
    <row r="513" spans="1:1">
      <c r="A513" s="293"/>
    </row>
    <row r="514" spans="1:1">
      <c r="A514" s="270"/>
    </row>
    <row r="515" spans="1:1">
      <c r="A515" s="293"/>
    </row>
    <row r="516" spans="1:1">
      <c r="A516" s="293"/>
    </row>
    <row r="517" spans="1:1">
      <c r="A517" s="294" t="s">
        <v>288</v>
      </c>
    </row>
    <row r="518" spans="1:1">
      <c r="A518" s="295" t="s">
        <v>203</v>
      </c>
    </row>
    <row r="519" spans="1:1">
      <c r="A519" s="295" t="s">
        <v>204</v>
      </c>
    </row>
    <row r="520" spans="1:1">
      <c r="A520" s="295" t="s">
        <v>205</v>
      </c>
    </row>
    <row r="521" spans="1:1">
      <c r="A521" s="295" t="s">
        <v>206</v>
      </c>
    </row>
    <row r="522" spans="1:1">
      <c r="A522" s="295" t="s">
        <v>207</v>
      </c>
    </row>
    <row r="523" spans="1:1">
      <c r="A523" s="296"/>
    </row>
    <row r="524" spans="1:1">
      <c r="A524" s="16"/>
    </row>
    <row r="525" spans="1:1">
      <c r="A525" s="16"/>
    </row>
    <row r="526" spans="1:1">
      <c r="A526" s="16"/>
    </row>
    <row r="527" spans="1:1">
      <c r="A527" s="16"/>
    </row>
    <row r="528" spans="1:1">
      <c r="A528" s="270" t="s">
        <v>208</v>
      </c>
    </row>
    <row r="529" spans="1:1">
      <c r="A529" s="293" t="s">
        <v>209</v>
      </c>
    </row>
    <row r="530" spans="1:1">
      <c r="A530" s="293" t="s">
        <v>210</v>
      </c>
    </row>
    <row r="531" spans="1:1">
      <c r="A531" s="293" t="s">
        <v>211</v>
      </c>
    </row>
    <row r="532" spans="1:1">
      <c r="A532" s="297" t="s">
        <v>212</v>
      </c>
    </row>
    <row r="533" spans="1:1">
      <c r="A533" s="297" t="s">
        <v>213</v>
      </c>
    </row>
    <row r="534" spans="1:1">
      <c r="A534" s="297" t="s">
        <v>214</v>
      </c>
    </row>
    <row r="535" spans="1:1">
      <c r="A535" s="297" t="s">
        <v>215</v>
      </c>
    </row>
    <row r="536" spans="1:1">
      <c r="A536" s="297" t="s">
        <v>216</v>
      </c>
    </row>
    <row r="537" spans="1:1">
      <c r="A537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30" sqref="D30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3.1406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67"/>
      <c r="B5" s="567"/>
      <c r="C5" s="568"/>
      <c r="D5" s="568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69" t="s">
        <v>574</v>
      </c>
      <c r="C7" s="569"/>
      <c r="D7" s="261">
        <f>Main!B10</f>
        <v>44210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44209</v>
      </c>
      <c r="B10" s="266">
        <v>541450</v>
      </c>
      <c r="C10" s="267" t="s">
        <v>297</v>
      </c>
      <c r="D10" s="267" t="s">
        <v>3786</v>
      </c>
      <c r="E10" s="267" t="s">
        <v>583</v>
      </c>
      <c r="F10" s="380">
        <v>20096000</v>
      </c>
      <c r="G10" s="266">
        <v>915.71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44209</v>
      </c>
      <c r="B11" s="266">
        <v>541450</v>
      </c>
      <c r="C11" s="267" t="s">
        <v>297</v>
      </c>
      <c r="D11" s="267" t="s">
        <v>3787</v>
      </c>
      <c r="E11" s="267" t="s">
        <v>584</v>
      </c>
      <c r="F11" s="380">
        <v>20096000</v>
      </c>
      <c r="G11" s="266">
        <v>915.71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44209</v>
      </c>
      <c r="B12" s="266">
        <v>539177</v>
      </c>
      <c r="C12" s="267" t="s">
        <v>3788</v>
      </c>
      <c r="D12" s="267" t="s">
        <v>3789</v>
      </c>
      <c r="E12" s="267" t="s">
        <v>584</v>
      </c>
      <c r="F12" s="380">
        <v>190000</v>
      </c>
      <c r="G12" s="266">
        <v>210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44209</v>
      </c>
      <c r="B13" s="266">
        <v>539177</v>
      </c>
      <c r="C13" s="267" t="s">
        <v>3788</v>
      </c>
      <c r="D13" s="267" t="s">
        <v>3790</v>
      </c>
      <c r="E13" s="267" t="s">
        <v>583</v>
      </c>
      <c r="F13" s="380">
        <v>239900</v>
      </c>
      <c r="G13" s="266">
        <v>210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44209</v>
      </c>
      <c r="B14" s="266">
        <v>519532</v>
      </c>
      <c r="C14" s="267" t="s">
        <v>3754</v>
      </c>
      <c r="D14" s="267" t="s">
        <v>3755</v>
      </c>
      <c r="E14" s="267" t="s">
        <v>583</v>
      </c>
      <c r="F14" s="380">
        <v>53670</v>
      </c>
      <c r="G14" s="266">
        <v>17.600000000000001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44209</v>
      </c>
      <c r="B15" s="266">
        <v>519532</v>
      </c>
      <c r="C15" s="267" t="s">
        <v>3754</v>
      </c>
      <c r="D15" s="267" t="s">
        <v>3755</v>
      </c>
      <c r="E15" s="267" t="s">
        <v>584</v>
      </c>
      <c r="F15" s="380">
        <v>53670</v>
      </c>
      <c r="G15" s="266">
        <v>18.09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44209</v>
      </c>
      <c r="B16" s="266">
        <v>519532</v>
      </c>
      <c r="C16" s="267" t="s">
        <v>3754</v>
      </c>
      <c r="D16" s="267" t="s">
        <v>3732</v>
      </c>
      <c r="E16" s="267" t="s">
        <v>583</v>
      </c>
      <c r="F16" s="380">
        <v>52500</v>
      </c>
      <c r="G16" s="266">
        <v>18.100000000000001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44209</v>
      </c>
      <c r="B17" s="266">
        <v>519532</v>
      </c>
      <c r="C17" s="267" t="s">
        <v>3754</v>
      </c>
      <c r="D17" s="267" t="s">
        <v>3732</v>
      </c>
      <c r="E17" s="267" t="s">
        <v>584</v>
      </c>
      <c r="F17" s="380">
        <v>14328</v>
      </c>
      <c r="G17" s="266">
        <v>18.05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44209</v>
      </c>
      <c r="B18" s="266">
        <v>540545</v>
      </c>
      <c r="C18" s="267" t="s">
        <v>3715</v>
      </c>
      <c r="D18" s="267" t="s">
        <v>3791</v>
      </c>
      <c r="E18" s="267" t="s">
        <v>583</v>
      </c>
      <c r="F18" s="380">
        <v>100000</v>
      </c>
      <c r="G18" s="266">
        <v>56.03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44209</v>
      </c>
      <c r="B19" s="266">
        <v>539800</v>
      </c>
      <c r="C19" s="267" t="s">
        <v>3792</v>
      </c>
      <c r="D19" s="267" t="s">
        <v>3793</v>
      </c>
      <c r="E19" s="267" t="s">
        <v>583</v>
      </c>
      <c r="F19" s="380">
        <v>32323</v>
      </c>
      <c r="G19" s="266">
        <v>27.9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44209</v>
      </c>
      <c r="B20" s="266">
        <v>539800</v>
      </c>
      <c r="C20" s="267" t="s">
        <v>3792</v>
      </c>
      <c r="D20" s="267" t="s">
        <v>3793</v>
      </c>
      <c r="E20" s="267" t="s">
        <v>584</v>
      </c>
      <c r="F20" s="380">
        <v>62007</v>
      </c>
      <c r="G20" s="266">
        <v>27.9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44209</v>
      </c>
      <c r="B21" s="266">
        <v>539800</v>
      </c>
      <c r="C21" s="267" t="s">
        <v>3792</v>
      </c>
      <c r="D21" s="267" t="s">
        <v>3794</v>
      </c>
      <c r="E21" s="267" t="s">
        <v>583</v>
      </c>
      <c r="F21" s="380">
        <v>149935</v>
      </c>
      <c r="G21" s="266">
        <v>27.88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44209</v>
      </c>
      <c r="B22" s="266">
        <v>539800</v>
      </c>
      <c r="C22" s="267" t="s">
        <v>3792</v>
      </c>
      <c r="D22" s="267" t="s">
        <v>3794</v>
      </c>
      <c r="E22" s="267" t="s">
        <v>584</v>
      </c>
      <c r="F22" s="380">
        <v>149935</v>
      </c>
      <c r="G22" s="266">
        <v>27.9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44209</v>
      </c>
      <c r="B23" s="266">
        <v>539800</v>
      </c>
      <c r="C23" s="267" t="s">
        <v>3792</v>
      </c>
      <c r="D23" s="267" t="s">
        <v>3795</v>
      </c>
      <c r="E23" s="267" t="s">
        <v>583</v>
      </c>
      <c r="F23" s="380">
        <v>8015</v>
      </c>
      <c r="G23" s="266">
        <v>27.9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44209</v>
      </c>
      <c r="B24" s="266">
        <v>539800</v>
      </c>
      <c r="C24" s="267" t="s">
        <v>3792</v>
      </c>
      <c r="D24" s="267" t="s">
        <v>3795</v>
      </c>
      <c r="E24" s="267" t="s">
        <v>584</v>
      </c>
      <c r="F24" s="380">
        <v>72764</v>
      </c>
      <c r="G24" s="266">
        <v>27.9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44209</v>
      </c>
      <c r="B25" s="266">
        <v>539800</v>
      </c>
      <c r="C25" s="267" t="s">
        <v>3792</v>
      </c>
      <c r="D25" s="267" t="s">
        <v>3796</v>
      </c>
      <c r="E25" s="267" t="s">
        <v>583</v>
      </c>
      <c r="F25" s="380">
        <v>10016</v>
      </c>
      <c r="G25" s="266">
        <v>27.9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44209</v>
      </c>
      <c r="B26" s="266">
        <v>539800</v>
      </c>
      <c r="C26" s="267" t="s">
        <v>3792</v>
      </c>
      <c r="D26" s="267" t="s">
        <v>3796</v>
      </c>
      <c r="E26" s="267" t="s">
        <v>584</v>
      </c>
      <c r="F26" s="380">
        <v>55662</v>
      </c>
      <c r="G26" s="266">
        <v>27.9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44209</v>
      </c>
      <c r="B27" s="266">
        <v>540190</v>
      </c>
      <c r="C27" s="267" t="s">
        <v>3797</v>
      </c>
      <c r="D27" s="267" t="s">
        <v>3798</v>
      </c>
      <c r="E27" s="267" t="s">
        <v>583</v>
      </c>
      <c r="F27" s="380">
        <v>65200</v>
      </c>
      <c r="G27" s="266">
        <v>15.85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44209</v>
      </c>
      <c r="B28" s="266">
        <v>540190</v>
      </c>
      <c r="C28" s="267" t="s">
        <v>3797</v>
      </c>
      <c r="D28" s="267" t="s">
        <v>3799</v>
      </c>
      <c r="E28" s="267" t="s">
        <v>583</v>
      </c>
      <c r="F28" s="380">
        <v>38400</v>
      </c>
      <c r="G28" s="266">
        <v>15.85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44209</v>
      </c>
      <c r="B29" s="266">
        <v>540190</v>
      </c>
      <c r="C29" s="267" t="s">
        <v>3797</v>
      </c>
      <c r="D29" s="267" t="s">
        <v>3757</v>
      </c>
      <c r="E29" s="267" t="s">
        <v>584</v>
      </c>
      <c r="F29" s="380">
        <v>26800</v>
      </c>
      <c r="G29" s="266">
        <v>15.85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44209</v>
      </c>
      <c r="B30" s="266">
        <v>540190</v>
      </c>
      <c r="C30" s="267" t="s">
        <v>3797</v>
      </c>
      <c r="D30" s="267" t="s">
        <v>3800</v>
      </c>
      <c r="E30" s="267" t="s">
        <v>584</v>
      </c>
      <c r="F30" s="380">
        <v>25600</v>
      </c>
      <c r="G30" s="266">
        <v>15.85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44209</v>
      </c>
      <c r="B31" s="266">
        <v>540190</v>
      </c>
      <c r="C31" s="267" t="s">
        <v>3797</v>
      </c>
      <c r="D31" s="267" t="s">
        <v>3801</v>
      </c>
      <c r="E31" s="267" t="s">
        <v>584</v>
      </c>
      <c r="F31" s="380">
        <v>25600</v>
      </c>
      <c r="G31" s="266">
        <v>15.85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44209</v>
      </c>
      <c r="B32" s="266">
        <v>540190</v>
      </c>
      <c r="C32" s="267" t="s">
        <v>3797</v>
      </c>
      <c r="D32" s="267" t="s">
        <v>3802</v>
      </c>
      <c r="E32" s="267" t="s">
        <v>584</v>
      </c>
      <c r="F32" s="380">
        <v>25600</v>
      </c>
      <c r="G32" s="266">
        <v>15.85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44209</v>
      </c>
      <c r="B33" s="266">
        <v>532015</v>
      </c>
      <c r="C33" s="267" t="s">
        <v>3803</v>
      </c>
      <c r="D33" s="267" t="s">
        <v>3731</v>
      </c>
      <c r="E33" s="267" t="s">
        <v>583</v>
      </c>
      <c r="F33" s="380">
        <v>50000</v>
      </c>
      <c r="G33" s="266">
        <v>1.63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44209</v>
      </c>
      <c r="B34" s="266">
        <v>590018</v>
      </c>
      <c r="C34" s="267" t="s">
        <v>3804</v>
      </c>
      <c r="D34" s="267" t="s">
        <v>3805</v>
      </c>
      <c r="E34" s="267" t="s">
        <v>583</v>
      </c>
      <c r="F34" s="380">
        <v>27000</v>
      </c>
      <c r="G34" s="266">
        <v>109.67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44209</v>
      </c>
      <c r="B35" s="266">
        <v>590018</v>
      </c>
      <c r="C35" s="267" t="s">
        <v>3804</v>
      </c>
      <c r="D35" s="267" t="s">
        <v>3805</v>
      </c>
      <c r="E35" s="267" t="s">
        <v>584</v>
      </c>
      <c r="F35" s="380">
        <v>16000</v>
      </c>
      <c r="G35" s="266">
        <v>108.35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44209</v>
      </c>
      <c r="B36" s="266">
        <v>590018</v>
      </c>
      <c r="C36" s="267" t="s">
        <v>3804</v>
      </c>
      <c r="D36" s="267" t="s">
        <v>3806</v>
      </c>
      <c r="E36" s="267" t="s">
        <v>583</v>
      </c>
      <c r="F36" s="380">
        <v>28180</v>
      </c>
      <c r="G36" s="266">
        <v>109.32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44209</v>
      </c>
      <c r="B37" s="266">
        <v>590018</v>
      </c>
      <c r="C37" s="267" t="s">
        <v>3804</v>
      </c>
      <c r="D37" s="267" t="s">
        <v>3806</v>
      </c>
      <c r="E37" s="267" t="s">
        <v>584</v>
      </c>
      <c r="F37" s="380">
        <v>1790</v>
      </c>
      <c r="G37" s="266">
        <v>109.7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44209</v>
      </c>
      <c r="B38" s="266">
        <v>539097</v>
      </c>
      <c r="C38" s="267" t="s">
        <v>3807</v>
      </c>
      <c r="D38" s="267" t="s">
        <v>3808</v>
      </c>
      <c r="E38" s="267" t="s">
        <v>584</v>
      </c>
      <c r="F38" s="380">
        <v>150000</v>
      </c>
      <c r="G38" s="266">
        <v>36.979999999999997</v>
      </c>
      <c r="H38" s="344" t="s">
        <v>314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44209</v>
      </c>
      <c r="B39" s="266">
        <v>542772</v>
      </c>
      <c r="C39" s="267" t="s">
        <v>1603</v>
      </c>
      <c r="D39" s="267" t="s">
        <v>3809</v>
      </c>
      <c r="E39" s="267" t="s">
        <v>583</v>
      </c>
      <c r="F39" s="380">
        <v>450000</v>
      </c>
      <c r="G39" s="266">
        <v>1050</v>
      </c>
      <c r="H39" s="344" t="s">
        <v>314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44209</v>
      </c>
      <c r="B40" s="266">
        <v>542772</v>
      </c>
      <c r="C40" s="267" t="s">
        <v>1603</v>
      </c>
      <c r="D40" s="267" t="s">
        <v>3810</v>
      </c>
      <c r="E40" s="267" t="s">
        <v>584</v>
      </c>
      <c r="F40" s="380">
        <v>997094</v>
      </c>
      <c r="G40" s="266">
        <v>1050</v>
      </c>
      <c r="H40" s="344" t="s">
        <v>314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44209</v>
      </c>
      <c r="B41" s="266">
        <v>539679</v>
      </c>
      <c r="C41" s="267" t="s">
        <v>3811</v>
      </c>
      <c r="D41" s="267" t="s">
        <v>3812</v>
      </c>
      <c r="E41" s="267" t="s">
        <v>583</v>
      </c>
      <c r="F41" s="380">
        <v>79469</v>
      </c>
      <c r="G41" s="266">
        <v>10</v>
      </c>
      <c r="H41" s="344" t="s">
        <v>314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44209</v>
      </c>
      <c r="B42" s="266">
        <v>539679</v>
      </c>
      <c r="C42" s="267" t="s">
        <v>3811</v>
      </c>
      <c r="D42" s="267" t="s">
        <v>3812</v>
      </c>
      <c r="E42" s="267" t="s">
        <v>584</v>
      </c>
      <c r="F42" s="380">
        <v>79469</v>
      </c>
      <c r="G42" s="266">
        <v>9.99</v>
      </c>
      <c r="H42" s="344" t="s">
        <v>314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44209</v>
      </c>
      <c r="B43" s="266">
        <v>539679</v>
      </c>
      <c r="C43" s="267" t="s">
        <v>3811</v>
      </c>
      <c r="D43" s="267" t="s">
        <v>3813</v>
      </c>
      <c r="E43" s="267" t="s">
        <v>583</v>
      </c>
      <c r="F43" s="380">
        <v>79469</v>
      </c>
      <c r="G43" s="266">
        <v>9.99</v>
      </c>
      <c r="H43" s="344" t="s">
        <v>314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44209</v>
      </c>
      <c r="B44" s="266">
        <v>539679</v>
      </c>
      <c r="C44" s="267" t="s">
        <v>3811</v>
      </c>
      <c r="D44" s="267" t="s">
        <v>3814</v>
      </c>
      <c r="E44" s="267" t="s">
        <v>584</v>
      </c>
      <c r="F44" s="380">
        <v>79374</v>
      </c>
      <c r="G44" s="266">
        <v>10</v>
      </c>
      <c r="H44" s="344" t="s">
        <v>314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44209</v>
      </c>
      <c r="B45" s="266">
        <v>539788</v>
      </c>
      <c r="C45" s="267" t="s">
        <v>3815</v>
      </c>
      <c r="D45" s="267" t="s">
        <v>3816</v>
      </c>
      <c r="E45" s="267" t="s">
        <v>583</v>
      </c>
      <c r="F45" s="380">
        <v>877200</v>
      </c>
      <c r="G45" s="266">
        <v>70</v>
      </c>
      <c r="H45" s="344" t="s">
        <v>314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44209</v>
      </c>
      <c r="B46" s="266">
        <v>539788</v>
      </c>
      <c r="C46" s="267" t="s">
        <v>3815</v>
      </c>
      <c r="D46" s="267" t="s">
        <v>3817</v>
      </c>
      <c r="E46" s="267" t="s">
        <v>584</v>
      </c>
      <c r="F46" s="380">
        <v>405600</v>
      </c>
      <c r="G46" s="266">
        <v>70</v>
      </c>
      <c r="H46" s="344" t="s">
        <v>314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44209</v>
      </c>
      <c r="B47" s="266">
        <v>539788</v>
      </c>
      <c r="C47" s="267" t="s">
        <v>3815</v>
      </c>
      <c r="D47" s="267" t="s">
        <v>3818</v>
      </c>
      <c r="E47" s="267" t="s">
        <v>584</v>
      </c>
      <c r="F47" s="380">
        <v>471600</v>
      </c>
      <c r="G47" s="266">
        <v>70</v>
      </c>
      <c r="H47" s="344" t="s">
        <v>314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44209</v>
      </c>
      <c r="B48" s="266">
        <v>531328</v>
      </c>
      <c r="C48" s="267" t="s">
        <v>3819</v>
      </c>
      <c r="D48" s="267" t="s">
        <v>3820</v>
      </c>
      <c r="E48" s="267" t="s">
        <v>583</v>
      </c>
      <c r="F48" s="380">
        <v>75000</v>
      </c>
      <c r="G48" s="266">
        <v>6.05</v>
      </c>
      <c r="H48" s="344" t="s">
        <v>314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44209</v>
      </c>
      <c r="B49" s="266">
        <v>539291</v>
      </c>
      <c r="C49" s="267" t="s">
        <v>3648</v>
      </c>
      <c r="D49" s="267" t="s">
        <v>3692</v>
      </c>
      <c r="E49" s="267" t="s">
        <v>583</v>
      </c>
      <c r="F49" s="380">
        <v>57523</v>
      </c>
      <c r="G49" s="266">
        <v>92.81</v>
      </c>
      <c r="H49" s="344" t="s">
        <v>314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44209</v>
      </c>
      <c r="B50" s="266">
        <v>539291</v>
      </c>
      <c r="C50" s="267" t="s">
        <v>3648</v>
      </c>
      <c r="D50" s="267" t="s">
        <v>3692</v>
      </c>
      <c r="E50" s="267" t="s">
        <v>584</v>
      </c>
      <c r="F50" s="380">
        <v>1600</v>
      </c>
      <c r="G50" s="266">
        <v>91.45</v>
      </c>
      <c r="H50" s="344" t="s">
        <v>314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44209</v>
      </c>
      <c r="B51" s="266">
        <v>532911</v>
      </c>
      <c r="C51" s="267" t="s">
        <v>3821</v>
      </c>
      <c r="D51" s="267" t="s">
        <v>3654</v>
      </c>
      <c r="E51" s="267" t="s">
        <v>583</v>
      </c>
      <c r="F51" s="380">
        <v>228936</v>
      </c>
      <c r="G51" s="266">
        <v>13.05</v>
      </c>
      <c r="H51" s="344" t="s">
        <v>314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44209</v>
      </c>
      <c r="B52" s="266">
        <v>532911</v>
      </c>
      <c r="C52" s="267" t="s">
        <v>3821</v>
      </c>
      <c r="D52" s="267" t="s">
        <v>3654</v>
      </c>
      <c r="E52" s="267" t="s">
        <v>584</v>
      </c>
      <c r="F52" s="380">
        <v>123725</v>
      </c>
      <c r="G52" s="266">
        <v>13.26</v>
      </c>
      <c r="H52" s="344" t="s">
        <v>314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44209</v>
      </c>
      <c r="B53" s="266">
        <v>511557</v>
      </c>
      <c r="C53" s="267" t="s">
        <v>3733</v>
      </c>
      <c r="D53" s="267" t="s">
        <v>3822</v>
      </c>
      <c r="E53" s="267" t="s">
        <v>584</v>
      </c>
      <c r="F53" s="380">
        <v>50000</v>
      </c>
      <c r="G53" s="266">
        <v>28.5</v>
      </c>
      <c r="H53" s="344" t="s">
        <v>314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44209</v>
      </c>
      <c r="B54" s="266">
        <v>511557</v>
      </c>
      <c r="C54" s="267" t="s">
        <v>3733</v>
      </c>
      <c r="D54" s="267" t="s">
        <v>3756</v>
      </c>
      <c r="E54" s="267" t="s">
        <v>583</v>
      </c>
      <c r="F54" s="380">
        <v>48900</v>
      </c>
      <c r="G54" s="266">
        <v>28.5</v>
      </c>
      <c r="H54" s="344" t="s">
        <v>314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44209</v>
      </c>
      <c r="B55" s="266">
        <v>540175</v>
      </c>
      <c r="C55" s="267" t="s">
        <v>3823</v>
      </c>
      <c r="D55" s="267" t="s">
        <v>3824</v>
      </c>
      <c r="E55" s="267" t="s">
        <v>583</v>
      </c>
      <c r="F55" s="380">
        <v>20000</v>
      </c>
      <c r="G55" s="266">
        <v>14.14</v>
      </c>
      <c r="H55" s="344" t="s">
        <v>314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44209</v>
      </c>
      <c r="B56" s="266">
        <v>532915</v>
      </c>
      <c r="C56" s="267" t="s">
        <v>2308</v>
      </c>
      <c r="D56" s="267" t="s">
        <v>3825</v>
      </c>
      <c r="E56" s="267" t="s">
        <v>583</v>
      </c>
      <c r="F56" s="380">
        <v>17638579</v>
      </c>
      <c r="G56" s="266">
        <v>66</v>
      </c>
      <c r="H56" s="344" t="s">
        <v>314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44209</v>
      </c>
      <c r="B57" s="266">
        <v>532915</v>
      </c>
      <c r="C57" s="267" t="s">
        <v>2308</v>
      </c>
      <c r="D57" s="267" t="s">
        <v>3826</v>
      </c>
      <c r="E57" s="267" t="s">
        <v>584</v>
      </c>
      <c r="F57" s="380">
        <v>17638579</v>
      </c>
      <c r="G57" s="266">
        <v>66</v>
      </c>
      <c r="H57" s="344" t="s">
        <v>314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44209</v>
      </c>
      <c r="B58" s="266">
        <v>542725</v>
      </c>
      <c r="C58" s="267" t="s">
        <v>3827</v>
      </c>
      <c r="D58" s="267" t="s">
        <v>3828</v>
      </c>
      <c r="E58" s="267" t="s">
        <v>583</v>
      </c>
      <c r="F58" s="380">
        <v>54000</v>
      </c>
      <c r="G58" s="266">
        <v>41.01</v>
      </c>
      <c r="H58" s="344" t="s">
        <v>314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44209</v>
      </c>
      <c r="B59" s="266">
        <v>519238</v>
      </c>
      <c r="C59" s="267" t="s">
        <v>3829</v>
      </c>
      <c r="D59" s="267" t="s">
        <v>3830</v>
      </c>
      <c r="E59" s="267" t="s">
        <v>584</v>
      </c>
      <c r="F59" s="380">
        <v>210000</v>
      </c>
      <c r="G59" s="266">
        <v>9.7200000000000006</v>
      </c>
      <c r="H59" s="344" t="s">
        <v>314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44209</v>
      </c>
      <c r="B60" s="266">
        <v>531668</v>
      </c>
      <c r="C60" s="267" t="s">
        <v>3831</v>
      </c>
      <c r="D60" s="267" t="s">
        <v>3832</v>
      </c>
      <c r="E60" s="267" t="s">
        <v>584</v>
      </c>
      <c r="F60" s="380">
        <v>100000</v>
      </c>
      <c r="G60" s="266">
        <v>0.93</v>
      </c>
      <c r="H60" s="344" t="s">
        <v>314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44209</v>
      </c>
      <c r="B61" s="266">
        <v>512064</v>
      </c>
      <c r="C61" s="267" t="s">
        <v>3833</v>
      </c>
      <c r="D61" s="267" t="s">
        <v>3834</v>
      </c>
      <c r="E61" s="267" t="s">
        <v>584</v>
      </c>
      <c r="F61" s="380">
        <v>2500</v>
      </c>
      <c r="G61" s="266">
        <v>37.5</v>
      </c>
      <c r="H61" s="344" t="s">
        <v>314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44209</v>
      </c>
      <c r="B62" s="266">
        <v>512064</v>
      </c>
      <c r="C62" s="267" t="s">
        <v>3833</v>
      </c>
      <c r="D62" s="267" t="s">
        <v>3835</v>
      </c>
      <c r="E62" s="267" t="s">
        <v>583</v>
      </c>
      <c r="F62" s="380">
        <v>2350</v>
      </c>
      <c r="G62" s="266">
        <v>37.5</v>
      </c>
      <c r="H62" s="344" t="s">
        <v>314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44209</v>
      </c>
      <c r="B63" s="266" t="s">
        <v>867</v>
      </c>
      <c r="C63" s="267" t="s">
        <v>3758</v>
      </c>
      <c r="D63" s="267" t="s">
        <v>3734</v>
      </c>
      <c r="E63" s="267" t="s">
        <v>583</v>
      </c>
      <c r="F63" s="380">
        <v>63869</v>
      </c>
      <c r="G63" s="266">
        <v>64.790000000000006</v>
      </c>
      <c r="H63" s="344" t="s">
        <v>2952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44209</v>
      </c>
      <c r="B64" s="266" t="s">
        <v>867</v>
      </c>
      <c r="C64" s="267" t="s">
        <v>3758</v>
      </c>
      <c r="D64" s="267" t="s">
        <v>3806</v>
      </c>
      <c r="E64" s="267" t="s">
        <v>583</v>
      </c>
      <c r="F64" s="380">
        <v>124529</v>
      </c>
      <c r="G64" s="266">
        <v>64.17</v>
      </c>
      <c r="H64" s="344" t="s">
        <v>2952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44209</v>
      </c>
      <c r="B65" s="266" t="s">
        <v>973</v>
      </c>
      <c r="C65" s="267" t="s">
        <v>3836</v>
      </c>
      <c r="D65" s="267" t="s">
        <v>3837</v>
      </c>
      <c r="E65" s="267" t="s">
        <v>583</v>
      </c>
      <c r="F65" s="380">
        <v>75010</v>
      </c>
      <c r="G65" s="266">
        <v>41.25</v>
      </c>
      <c r="H65" s="344" t="s">
        <v>2952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A66" s="243">
        <v>44209</v>
      </c>
      <c r="B66" s="266" t="s">
        <v>3231</v>
      </c>
      <c r="C66" s="267" t="s">
        <v>3838</v>
      </c>
      <c r="D66" s="267" t="s">
        <v>3654</v>
      </c>
      <c r="E66" s="267" t="s">
        <v>583</v>
      </c>
      <c r="F66" s="380">
        <v>170416</v>
      </c>
      <c r="G66" s="266">
        <v>148.4</v>
      </c>
      <c r="H66" s="344" t="s">
        <v>2952</v>
      </c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A67" s="243">
        <v>44209</v>
      </c>
      <c r="B67" s="266" t="s">
        <v>1142</v>
      </c>
      <c r="C67" s="267" t="s">
        <v>3839</v>
      </c>
      <c r="D67" s="267" t="s">
        <v>3840</v>
      </c>
      <c r="E67" s="267" t="s">
        <v>583</v>
      </c>
      <c r="F67" s="380">
        <v>192937</v>
      </c>
      <c r="G67" s="266">
        <v>47.03</v>
      </c>
      <c r="H67" s="344" t="s">
        <v>2952</v>
      </c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A68" s="243">
        <v>44209</v>
      </c>
      <c r="B68" s="266" t="s">
        <v>1142</v>
      </c>
      <c r="C68" s="267" t="s">
        <v>3839</v>
      </c>
      <c r="D68" s="267" t="s">
        <v>3841</v>
      </c>
      <c r="E68" s="267" t="s">
        <v>583</v>
      </c>
      <c r="F68" s="380">
        <v>300000</v>
      </c>
      <c r="G68" s="266">
        <v>49.27</v>
      </c>
      <c r="H68" s="344" t="s">
        <v>2952</v>
      </c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A69" s="243">
        <v>44209</v>
      </c>
      <c r="B69" s="266" t="s">
        <v>3842</v>
      </c>
      <c r="C69" s="267" t="s">
        <v>3843</v>
      </c>
      <c r="D69" s="267" t="s">
        <v>3844</v>
      </c>
      <c r="E69" s="267" t="s">
        <v>583</v>
      </c>
      <c r="F69" s="380">
        <v>186000</v>
      </c>
      <c r="G69" s="266">
        <v>7.75</v>
      </c>
      <c r="H69" s="344" t="s">
        <v>2952</v>
      </c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A70" s="243">
        <v>44209</v>
      </c>
      <c r="B70" s="266" t="s">
        <v>3842</v>
      </c>
      <c r="C70" s="267" t="s">
        <v>3843</v>
      </c>
      <c r="D70" s="267" t="s">
        <v>3845</v>
      </c>
      <c r="E70" s="267" t="s">
        <v>583</v>
      </c>
      <c r="F70" s="380">
        <v>48000</v>
      </c>
      <c r="G70" s="266">
        <v>7.75</v>
      </c>
      <c r="H70" s="344" t="s">
        <v>2952</v>
      </c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A71" s="243">
        <v>44209</v>
      </c>
      <c r="B71" s="266" t="s">
        <v>1421</v>
      </c>
      <c r="C71" s="267" t="s">
        <v>3846</v>
      </c>
      <c r="D71" s="267" t="s">
        <v>3841</v>
      </c>
      <c r="E71" s="267" t="s">
        <v>583</v>
      </c>
      <c r="F71" s="380">
        <v>181181</v>
      </c>
      <c r="G71" s="266">
        <v>81.099999999999994</v>
      </c>
      <c r="H71" s="344" t="s">
        <v>2952</v>
      </c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A72" s="243">
        <v>44209</v>
      </c>
      <c r="B72" s="266" t="s">
        <v>1421</v>
      </c>
      <c r="C72" s="267" t="s">
        <v>3846</v>
      </c>
      <c r="D72" s="267" t="s">
        <v>3840</v>
      </c>
      <c r="E72" s="267" t="s">
        <v>583</v>
      </c>
      <c r="F72" s="380">
        <v>194672</v>
      </c>
      <c r="G72" s="266">
        <v>80.92</v>
      </c>
      <c r="H72" s="344" t="s">
        <v>2952</v>
      </c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A73" s="243">
        <v>44209</v>
      </c>
      <c r="B73" s="266" t="s">
        <v>1421</v>
      </c>
      <c r="C73" s="267" t="s">
        <v>3846</v>
      </c>
      <c r="D73" s="267" t="s">
        <v>3847</v>
      </c>
      <c r="E73" s="267" t="s">
        <v>583</v>
      </c>
      <c r="F73" s="380">
        <v>135250</v>
      </c>
      <c r="G73" s="266">
        <v>80.8</v>
      </c>
      <c r="H73" s="344" t="s">
        <v>2952</v>
      </c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A74" s="243">
        <v>44209</v>
      </c>
      <c r="B74" s="266" t="s">
        <v>1421</v>
      </c>
      <c r="C74" s="267" t="s">
        <v>3846</v>
      </c>
      <c r="D74" s="267" t="s">
        <v>3734</v>
      </c>
      <c r="E74" s="267" t="s">
        <v>583</v>
      </c>
      <c r="F74" s="380">
        <v>142367</v>
      </c>
      <c r="G74" s="266">
        <v>80.3</v>
      </c>
      <c r="H74" s="344" t="s">
        <v>2952</v>
      </c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A75" s="243">
        <v>44209</v>
      </c>
      <c r="B75" s="266" t="s">
        <v>1525</v>
      </c>
      <c r="C75" s="267" t="s">
        <v>3848</v>
      </c>
      <c r="D75" s="267" t="s">
        <v>3760</v>
      </c>
      <c r="E75" s="267" t="s">
        <v>583</v>
      </c>
      <c r="F75" s="380">
        <v>90000</v>
      </c>
      <c r="G75" s="266">
        <v>108.75</v>
      </c>
      <c r="H75" s="344" t="s">
        <v>2952</v>
      </c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A76" s="243">
        <v>44209</v>
      </c>
      <c r="B76" s="266" t="s">
        <v>1525</v>
      </c>
      <c r="C76" s="267" t="s">
        <v>3848</v>
      </c>
      <c r="D76" s="267" t="s">
        <v>3806</v>
      </c>
      <c r="E76" s="267" t="s">
        <v>583</v>
      </c>
      <c r="F76" s="380">
        <v>148830</v>
      </c>
      <c r="G76" s="266">
        <v>104.45</v>
      </c>
      <c r="H76" s="344" t="s">
        <v>2952</v>
      </c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A77" s="243">
        <v>44209</v>
      </c>
      <c r="B77" s="266" t="s">
        <v>431</v>
      </c>
      <c r="C77" s="267" t="s">
        <v>3849</v>
      </c>
      <c r="D77" s="267" t="s">
        <v>3837</v>
      </c>
      <c r="E77" s="267" t="s">
        <v>583</v>
      </c>
      <c r="F77" s="380">
        <v>3905364</v>
      </c>
      <c r="G77" s="266">
        <v>30.55</v>
      </c>
      <c r="H77" s="344" t="s">
        <v>2952</v>
      </c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A78" s="243">
        <v>44209</v>
      </c>
      <c r="B78" s="266" t="s">
        <v>1891</v>
      </c>
      <c r="C78" s="267" t="s">
        <v>3850</v>
      </c>
      <c r="D78" s="267" t="s">
        <v>3851</v>
      </c>
      <c r="E78" s="267" t="s">
        <v>583</v>
      </c>
      <c r="F78" s="380">
        <v>45000</v>
      </c>
      <c r="G78" s="266">
        <v>56.38</v>
      </c>
      <c r="H78" s="344" t="s">
        <v>2952</v>
      </c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A79" s="243">
        <v>44209</v>
      </c>
      <c r="B79" s="266" t="s">
        <v>2201</v>
      </c>
      <c r="C79" s="267" t="s">
        <v>3852</v>
      </c>
      <c r="D79" s="267" t="s">
        <v>3853</v>
      </c>
      <c r="E79" s="267" t="s">
        <v>583</v>
      </c>
      <c r="F79" s="380">
        <v>1231947</v>
      </c>
      <c r="G79" s="266">
        <v>12.08</v>
      </c>
      <c r="H79" s="344" t="s">
        <v>2952</v>
      </c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A80" s="243">
        <v>44209</v>
      </c>
      <c r="B80" s="266" t="s">
        <v>586</v>
      </c>
      <c r="C80" s="267" t="s">
        <v>3716</v>
      </c>
      <c r="D80" s="267" t="s">
        <v>3717</v>
      </c>
      <c r="E80" s="267" t="s">
        <v>583</v>
      </c>
      <c r="F80" s="380">
        <v>90286</v>
      </c>
      <c r="G80" s="266">
        <v>16.510000000000002</v>
      </c>
      <c r="H80" s="344" t="s">
        <v>2952</v>
      </c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1:35">
      <c r="A81" s="243">
        <v>44209</v>
      </c>
      <c r="B81" s="266" t="s">
        <v>2606</v>
      </c>
      <c r="C81" s="267" t="s">
        <v>3854</v>
      </c>
      <c r="D81" s="267" t="s">
        <v>3759</v>
      </c>
      <c r="E81" s="267" t="s">
        <v>583</v>
      </c>
      <c r="F81" s="380">
        <v>83106</v>
      </c>
      <c r="G81" s="266">
        <v>58</v>
      </c>
      <c r="H81" s="344" t="s">
        <v>2952</v>
      </c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1:35">
      <c r="A82" s="243">
        <v>44209</v>
      </c>
      <c r="B82" s="266" t="s">
        <v>2606</v>
      </c>
      <c r="C82" s="267" t="s">
        <v>3854</v>
      </c>
      <c r="D82" s="267" t="s">
        <v>3855</v>
      </c>
      <c r="E82" s="267" t="s">
        <v>583</v>
      </c>
      <c r="F82" s="380">
        <v>86025</v>
      </c>
      <c r="G82" s="266">
        <v>58.06</v>
      </c>
      <c r="H82" s="344" t="s">
        <v>2952</v>
      </c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1:35">
      <c r="A83" s="243">
        <v>44209</v>
      </c>
      <c r="B83" s="266" t="s">
        <v>183</v>
      </c>
      <c r="C83" s="267" t="s">
        <v>3762</v>
      </c>
      <c r="D83" s="267" t="s">
        <v>3763</v>
      </c>
      <c r="E83" s="267" t="s">
        <v>583</v>
      </c>
      <c r="F83" s="380">
        <v>15569689</v>
      </c>
      <c r="G83" s="266">
        <v>243.55</v>
      </c>
      <c r="H83" s="344" t="s">
        <v>2952</v>
      </c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1:35">
      <c r="A84" s="243">
        <v>44209</v>
      </c>
      <c r="B84" s="266" t="s">
        <v>2921</v>
      </c>
      <c r="C84" s="267" t="s">
        <v>3856</v>
      </c>
      <c r="D84" s="267" t="s">
        <v>3654</v>
      </c>
      <c r="E84" s="267" t="s">
        <v>583</v>
      </c>
      <c r="F84" s="380">
        <v>52804</v>
      </c>
      <c r="G84" s="266">
        <v>50.06</v>
      </c>
      <c r="H84" s="344" t="s">
        <v>2952</v>
      </c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1:35">
      <c r="A85" s="243">
        <v>44209</v>
      </c>
      <c r="B85" s="266" t="s">
        <v>2791</v>
      </c>
      <c r="C85" s="267" t="s">
        <v>3857</v>
      </c>
      <c r="D85" s="267" t="s">
        <v>3654</v>
      </c>
      <c r="E85" s="267" t="s">
        <v>583</v>
      </c>
      <c r="F85" s="380">
        <v>1400037</v>
      </c>
      <c r="G85" s="266">
        <v>3.6</v>
      </c>
      <c r="H85" s="344" t="s">
        <v>2952</v>
      </c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1:35">
      <c r="A86" s="243">
        <v>44209</v>
      </c>
      <c r="B86" s="266" t="s">
        <v>2791</v>
      </c>
      <c r="C86" s="267" t="s">
        <v>3857</v>
      </c>
      <c r="D86" s="267" t="s">
        <v>3858</v>
      </c>
      <c r="E86" s="267" t="s">
        <v>583</v>
      </c>
      <c r="F86" s="380">
        <v>4900000</v>
      </c>
      <c r="G86" s="266">
        <v>3.6</v>
      </c>
      <c r="H86" s="344" t="s">
        <v>2952</v>
      </c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1:35">
      <c r="A87" s="243">
        <v>44209</v>
      </c>
      <c r="B87" s="266" t="s">
        <v>2791</v>
      </c>
      <c r="C87" s="267" t="s">
        <v>3857</v>
      </c>
      <c r="D87" s="267" t="s">
        <v>3761</v>
      </c>
      <c r="E87" s="267" t="s">
        <v>583</v>
      </c>
      <c r="F87" s="380">
        <v>5119735</v>
      </c>
      <c r="G87" s="266">
        <v>3.78</v>
      </c>
      <c r="H87" s="344" t="s">
        <v>2952</v>
      </c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1:35">
      <c r="A88" s="243">
        <v>44209</v>
      </c>
      <c r="B88" s="266" t="s">
        <v>2791</v>
      </c>
      <c r="C88" s="267" t="s">
        <v>3857</v>
      </c>
      <c r="D88" s="267" t="s">
        <v>3859</v>
      </c>
      <c r="E88" s="267" t="s">
        <v>583</v>
      </c>
      <c r="F88" s="380">
        <v>3986881</v>
      </c>
      <c r="G88" s="266">
        <v>3.6</v>
      </c>
      <c r="H88" s="344" t="s">
        <v>2952</v>
      </c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1:35">
      <c r="A89" s="243">
        <v>44209</v>
      </c>
      <c r="B89" s="266" t="s">
        <v>2816</v>
      </c>
      <c r="C89" s="267" t="s">
        <v>3860</v>
      </c>
      <c r="D89" s="267" t="s">
        <v>3761</v>
      </c>
      <c r="E89" s="267" t="s">
        <v>583</v>
      </c>
      <c r="F89" s="380">
        <v>46079</v>
      </c>
      <c r="G89" s="266">
        <v>1.65</v>
      </c>
      <c r="H89" s="344" t="s">
        <v>2952</v>
      </c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1:35">
      <c r="A90" s="243">
        <v>44209</v>
      </c>
      <c r="B90" s="266" t="s">
        <v>867</v>
      </c>
      <c r="C90" s="267" t="s">
        <v>3758</v>
      </c>
      <c r="D90" s="267" t="s">
        <v>3806</v>
      </c>
      <c r="E90" s="267" t="s">
        <v>584</v>
      </c>
      <c r="F90" s="380">
        <v>124529</v>
      </c>
      <c r="G90" s="266">
        <v>66.540000000000006</v>
      </c>
      <c r="H90" s="344" t="s">
        <v>2952</v>
      </c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1:35">
      <c r="A91" s="243">
        <v>44209</v>
      </c>
      <c r="B91" s="266" t="s">
        <v>867</v>
      </c>
      <c r="C91" s="267" t="s">
        <v>3758</v>
      </c>
      <c r="D91" s="267" t="s">
        <v>3734</v>
      </c>
      <c r="E91" s="267" t="s">
        <v>584</v>
      </c>
      <c r="F91" s="380">
        <v>63869</v>
      </c>
      <c r="G91" s="266">
        <v>64.73</v>
      </c>
      <c r="H91" s="344" t="s">
        <v>2952</v>
      </c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1:35">
      <c r="A92" s="243">
        <v>44209</v>
      </c>
      <c r="B92" s="266" t="s">
        <v>973</v>
      </c>
      <c r="C92" s="267" t="s">
        <v>3836</v>
      </c>
      <c r="D92" s="267" t="s">
        <v>3837</v>
      </c>
      <c r="E92" s="267" t="s">
        <v>584</v>
      </c>
      <c r="F92" s="380">
        <v>25010</v>
      </c>
      <c r="G92" s="266">
        <v>41.25</v>
      </c>
      <c r="H92" s="344" t="s">
        <v>2952</v>
      </c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1:35">
      <c r="A93" s="243">
        <v>44209</v>
      </c>
      <c r="B93" s="266" t="s">
        <v>3217</v>
      </c>
      <c r="C93" s="267" t="s">
        <v>3764</v>
      </c>
      <c r="D93" s="267" t="s">
        <v>3765</v>
      </c>
      <c r="E93" s="267" t="s">
        <v>584</v>
      </c>
      <c r="F93" s="380">
        <v>7963000</v>
      </c>
      <c r="G93" s="266">
        <v>1.1100000000000001</v>
      </c>
      <c r="H93" s="344" t="s">
        <v>2952</v>
      </c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1:35">
      <c r="A94" s="243">
        <v>44209</v>
      </c>
      <c r="B94" s="266" t="s">
        <v>3231</v>
      </c>
      <c r="C94" s="267" t="s">
        <v>3838</v>
      </c>
      <c r="D94" s="267" t="s">
        <v>3654</v>
      </c>
      <c r="E94" s="267" t="s">
        <v>584</v>
      </c>
      <c r="F94" s="380">
        <v>3</v>
      </c>
      <c r="G94" s="266">
        <v>164</v>
      </c>
      <c r="H94" s="344" t="s">
        <v>2952</v>
      </c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1:35">
      <c r="A95" s="243">
        <v>44209</v>
      </c>
      <c r="B95" s="266" t="s">
        <v>1142</v>
      </c>
      <c r="C95" s="267" t="s">
        <v>3839</v>
      </c>
      <c r="D95" s="267" t="s">
        <v>3841</v>
      </c>
      <c r="E95" s="267" t="s">
        <v>584</v>
      </c>
      <c r="F95" s="380">
        <v>300000</v>
      </c>
      <c r="G95" s="266">
        <v>46.89</v>
      </c>
      <c r="H95" s="344" t="s">
        <v>2952</v>
      </c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1:35">
      <c r="A96" s="243">
        <v>44209</v>
      </c>
      <c r="B96" s="266" t="s">
        <v>1142</v>
      </c>
      <c r="C96" s="267" t="s">
        <v>3839</v>
      </c>
      <c r="D96" s="267" t="s">
        <v>3840</v>
      </c>
      <c r="E96" s="267" t="s">
        <v>584</v>
      </c>
      <c r="F96" s="380">
        <v>194985</v>
      </c>
      <c r="G96" s="266">
        <v>47.1</v>
      </c>
      <c r="H96" s="344" t="s">
        <v>2952</v>
      </c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1:35">
      <c r="A97" s="243">
        <v>44209</v>
      </c>
      <c r="B97" s="266" t="s">
        <v>3842</v>
      </c>
      <c r="C97" s="267" t="s">
        <v>3843</v>
      </c>
      <c r="D97" s="267" t="s">
        <v>3845</v>
      </c>
      <c r="E97" s="267" t="s">
        <v>584</v>
      </c>
      <c r="F97" s="380">
        <v>12000</v>
      </c>
      <c r="G97" s="266">
        <v>7.75</v>
      </c>
      <c r="H97" s="344" t="s">
        <v>2952</v>
      </c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1:35">
      <c r="A98" s="243">
        <v>44209</v>
      </c>
      <c r="B98" s="266" t="s">
        <v>3842</v>
      </c>
      <c r="C98" s="267" t="s">
        <v>3843</v>
      </c>
      <c r="D98" s="267" t="s">
        <v>3861</v>
      </c>
      <c r="E98" s="267" t="s">
        <v>584</v>
      </c>
      <c r="F98" s="380">
        <v>216000</v>
      </c>
      <c r="G98" s="266">
        <v>7.75</v>
      </c>
      <c r="H98" s="344" t="s">
        <v>2952</v>
      </c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1:35">
      <c r="A99" s="243">
        <v>44209</v>
      </c>
      <c r="B99" s="266" t="s">
        <v>1421</v>
      </c>
      <c r="C99" s="267" t="s">
        <v>3846</v>
      </c>
      <c r="D99" s="267" t="s">
        <v>3840</v>
      </c>
      <c r="E99" s="267" t="s">
        <v>584</v>
      </c>
      <c r="F99" s="380">
        <v>194672</v>
      </c>
      <c r="G99" s="266">
        <v>80.989999999999995</v>
      </c>
      <c r="H99" s="344" t="s">
        <v>2952</v>
      </c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1:35">
      <c r="A100" s="243">
        <v>44209</v>
      </c>
      <c r="B100" s="266" t="s">
        <v>1421</v>
      </c>
      <c r="C100" s="267" t="s">
        <v>3846</v>
      </c>
      <c r="D100" s="267" t="s">
        <v>3847</v>
      </c>
      <c r="E100" s="267" t="s">
        <v>584</v>
      </c>
      <c r="F100" s="380">
        <v>134329</v>
      </c>
      <c r="G100" s="266">
        <v>81.010000000000005</v>
      </c>
      <c r="H100" s="344" t="s">
        <v>2952</v>
      </c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1:35">
      <c r="A101" s="243">
        <v>44209</v>
      </c>
      <c r="B101" s="266" t="s">
        <v>1421</v>
      </c>
      <c r="C101" s="267" t="s">
        <v>3846</v>
      </c>
      <c r="D101" s="267" t="s">
        <v>3734</v>
      </c>
      <c r="E101" s="267" t="s">
        <v>584</v>
      </c>
      <c r="F101" s="380">
        <v>142367</v>
      </c>
      <c r="G101" s="266">
        <v>80.3</v>
      </c>
      <c r="H101" s="344" t="s">
        <v>2952</v>
      </c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1:35">
      <c r="A102" s="243">
        <v>44209</v>
      </c>
      <c r="B102" s="266" t="s">
        <v>1421</v>
      </c>
      <c r="C102" s="267" t="s">
        <v>3846</v>
      </c>
      <c r="D102" s="267" t="s">
        <v>3841</v>
      </c>
      <c r="E102" s="267" t="s">
        <v>584</v>
      </c>
      <c r="F102" s="380">
        <v>181181</v>
      </c>
      <c r="G102" s="266">
        <v>81.93</v>
      </c>
      <c r="H102" s="344" t="s">
        <v>2952</v>
      </c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1:35">
      <c r="A103" s="243">
        <v>44209</v>
      </c>
      <c r="B103" s="266" t="s">
        <v>1466</v>
      </c>
      <c r="C103" s="267" t="s">
        <v>3862</v>
      </c>
      <c r="D103" s="267" t="s">
        <v>3863</v>
      </c>
      <c r="E103" s="267" t="s">
        <v>584</v>
      </c>
      <c r="F103" s="380">
        <v>60000</v>
      </c>
      <c r="G103" s="266">
        <v>496.92</v>
      </c>
      <c r="H103" s="344" t="s">
        <v>2952</v>
      </c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1:35">
      <c r="A104" s="243">
        <v>44209</v>
      </c>
      <c r="B104" s="266" t="s">
        <v>1525</v>
      </c>
      <c r="C104" s="267" t="s">
        <v>3848</v>
      </c>
      <c r="D104" s="267" t="s">
        <v>3760</v>
      </c>
      <c r="E104" s="267" t="s">
        <v>584</v>
      </c>
      <c r="F104" s="380">
        <v>90000</v>
      </c>
      <c r="G104" s="266">
        <v>108.5</v>
      </c>
      <c r="H104" s="344" t="s">
        <v>2952</v>
      </c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1:35">
      <c r="A105" s="243">
        <v>44209</v>
      </c>
      <c r="B105" s="266" t="s">
        <v>1525</v>
      </c>
      <c r="C105" s="267" t="s">
        <v>3848</v>
      </c>
      <c r="D105" s="267" t="s">
        <v>3806</v>
      </c>
      <c r="E105" s="267" t="s">
        <v>584</v>
      </c>
      <c r="F105" s="380">
        <v>175220</v>
      </c>
      <c r="G105" s="266">
        <v>108.75</v>
      </c>
      <c r="H105" s="344" t="s">
        <v>2952</v>
      </c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1:35">
      <c r="A106" s="243">
        <v>44209</v>
      </c>
      <c r="B106" s="266" t="s">
        <v>431</v>
      </c>
      <c r="C106" s="267" t="s">
        <v>3849</v>
      </c>
      <c r="D106" s="267" t="s">
        <v>3837</v>
      </c>
      <c r="E106" s="267" t="s">
        <v>584</v>
      </c>
      <c r="F106" s="380">
        <v>3684286</v>
      </c>
      <c r="G106" s="266">
        <v>30.49</v>
      </c>
      <c r="H106" s="344" t="s">
        <v>2952</v>
      </c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1:35">
      <c r="A107" s="243">
        <v>44209</v>
      </c>
      <c r="B107" s="266" t="s">
        <v>2201</v>
      </c>
      <c r="C107" s="267" t="s">
        <v>3852</v>
      </c>
      <c r="D107" s="267" t="s">
        <v>3853</v>
      </c>
      <c r="E107" s="267" t="s">
        <v>584</v>
      </c>
      <c r="F107" s="380">
        <v>4000</v>
      </c>
      <c r="G107" s="266">
        <v>11.7</v>
      </c>
      <c r="H107" s="344" t="s">
        <v>2952</v>
      </c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1:35">
      <c r="A108" s="243">
        <v>44209</v>
      </c>
      <c r="B108" s="266" t="s">
        <v>586</v>
      </c>
      <c r="C108" s="267" t="s">
        <v>3716</v>
      </c>
      <c r="D108" s="267" t="s">
        <v>3717</v>
      </c>
      <c r="E108" s="267" t="s">
        <v>584</v>
      </c>
      <c r="F108" s="380">
        <v>90286</v>
      </c>
      <c r="G108" s="266">
        <v>16.53</v>
      </c>
      <c r="H108" s="344" t="s">
        <v>2952</v>
      </c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1:35">
      <c r="A109" s="243">
        <v>44209</v>
      </c>
      <c r="B109" s="266" t="s">
        <v>2382</v>
      </c>
      <c r="C109" s="267" t="s">
        <v>3766</v>
      </c>
      <c r="D109" s="267" t="s">
        <v>3767</v>
      </c>
      <c r="E109" s="267" t="s">
        <v>584</v>
      </c>
      <c r="F109" s="380">
        <v>4903489</v>
      </c>
      <c r="G109" s="266">
        <v>1.1100000000000001</v>
      </c>
      <c r="H109" s="344" t="s">
        <v>2952</v>
      </c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1:35">
      <c r="A110" s="243">
        <v>44209</v>
      </c>
      <c r="B110" s="266" t="s">
        <v>2606</v>
      </c>
      <c r="C110" s="267" t="s">
        <v>3854</v>
      </c>
      <c r="D110" s="267" t="s">
        <v>3855</v>
      </c>
      <c r="E110" s="267" t="s">
        <v>584</v>
      </c>
      <c r="F110" s="380">
        <v>96025</v>
      </c>
      <c r="G110" s="266">
        <v>58.24</v>
      </c>
      <c r="H110" s="344" t="s">
        <v>2952</v>
      </c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1:35">
      <c r="A111" s="243">
        <v>44209</v>
      </c>
      <c r="B111" s="266" t="s">
        <v>2606</v>
      </c>
      <c r="C111" s="267" t="s">
        <v>3854</v>
      </c>
      <c r="D111" s="267" t="s">
        <v>3759</v>
      </c>
      <c r="E111" s="267" t="s">
        <v>584</v>
      </c>
      <c r="F111" s="380">
        <v>55659</v>
      </c>
      <c r="G111" s="266">
        <v>58.25</v>
      </c>
      <c r="H111" s="344" t="s">
        <v>2952</v>
      </c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1:35">
      <c r="A112" s="243">
        <v>44209</v>
      </c>
      <c r="B112" s="266" t="s">
        <v>183</v>
      </c>
      <c r="C112" s="267" t="s">
        <v>3762</v>
      </c>
      <c r="D112" s="267" t="s">
        <v>3763</v>
      </c>
      <c r="E112" s="267" t="s">
        <v>584</v>
      </c>
      <c r="F112" s="380">
        <v>15569689</v>
      </c>
      <c r="G112" s="266">
        <v>243.66</v>
      </c>
      <c r="H112" s="344" t="s">
        <v>2952</v>
      </c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1:35">
      <c r="A113" s="243">
        <v>44209</v>
      </c>
      <c r="B113" s="266" t="s">
        <v>2921</v>
      </c>
      <c r="C113" s="267" t="s">
        <v>3856</v>
      </c>
      <c r="D113" s="267" t="s">
        <v>3654</v>
      </c>
      <c r="E113" s="267" t="s">
        <v>584</v>
      </c>
      <c r="F113" s="380">
        <v>37965</v>
      </c>
      <c r="G113" s="266">
        <v>50.35</v>
      </c>
      <c r="H113" s="344" t="s">
        <v>2952</v>
      </c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1:35">
      <c r="A114" s="243">
        <v>44209</v>
      </c>
      <c r="B114" s="266" t="s">
        <v>2791</v>
      </c>
      <c r="C114" s="267" t="s">
        <v>3857</v>
      </c>
      <c r="D114" s="267" t="s">
        <v>3654</v>
      </c>
      <c r="E114" s="267" t="s">
        <v>584</v>
      </c>
      <c r="F114" s="380">
        <v>1320795</v>
      </c>
      <c r="G114" s="266">
        <v>3.74</v>
      </c>
      <c r="H114" s="344" t="s">
        <v>2952</v>
      </c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1:35">
      <c r="A115" s="243">
        <v>44209</v>
      </c>
      <c r="B115" s="266" t="s">
        <v>2791</v>
      </c>
      <c r="C115" s="267" t="s">
        <v>3857</v>
      </c>
      <c r="D115" s="267" t="s">
        <v>3864</v>
      </c>
      <c r="E115" s="267" t="s">
        <v>584</v>
      </c>
      <c r="F115" s="380">
        <v>20000000</v>
      </c>
      <c r="G115" s="266">
        <v>3.6</v>
      </c>
      <c r="H115" s="344" t="s">
        <v>2952</v>
      </c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1:35">
      <c r="A116" s="243">
        <v>44209</v>
      </c>
      <c r="B116" s="266" t="s">
        <v>2791</v>
      </c>
      <c r="C116" s="267" t="s">
        <v>3857</v>
      </c>
      <c r="D116" s="267" t="s">
        <v>3761</v>
      </c>
      <c r="E116" s="267" t="s">
        <v>584</v>
      </c>
      <c r="F116" s="380">
        <v>1062189</v>
      </c>
      <c r="G116" s="266">
        <v>3.77</v>
      </c>
      <c r="H116" s="344" t="s">
        <v>2952</v>
      </c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1:35">
      <c r="A117" s="243">
        <v>44209</v>
      </c>
      <c r="B117" s="266" t="s">
        <v>2791</v>
      </c>
      <c r="C117" s="267" t="s">
        <v>3857</v>
      </c>
      <c r="D117" s="267" t="s">
        <v>3859</v>
      </c>
      <c r="E117" s="267" t="s">
        <v>584</v>
      </c>
      <c r="F117" s="380">
        <v>86881</v>
      </c>
      <c r="G117" s="266">
        <v>3.9</v>
      </c>
      <c r="H117" s="344" t="s">
        <v>2952</v>
      </c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1:35">
      <c r="A118" s="243">
        <v>44209</v>
      </c>
      <c r="B118" s="266" t="s">
        <v>2816</v>
      </c>
      <c r="C118" s="267" t="s">
        <v>3860</v>
      </c>
      <c r="D118" s="267" t="s">
        <v>3761</v>
      </c>
      <c r="E118" s="267" t="s">
        <v>584</v>
      </c>
      <c r="F118" s="380">
        <v>2200000</v>
      </c>
      <c r="G118" s="266">
        <v>1.65</v>
      </c>
      <c r="H118" s="344" t="s">
        <v>2952</v>
      </c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1:35">
      <c r="A119" s="243">
        <v>44209</v>
      </c>
      <c r="B119" s="266" t="s">
        <v>3865</v>
      </c>
      <c r="C119" s="267" t="s">
        <v>3866</v>
      </c>
      <c r="D119" s="267" t="s">
        <v>3867</v>
      </c>
      <c r="E119" s="267" t="s">
        <v>584</v>
      </c>
      <c r="F119" s="380">
        <v>62400</v>
      </c>
      <c r="G119" s="266">
        <v>56</v>
      </c>
      <c r="H119" s="344" t="s">
        <v>2952</v>
      </c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1:35">
      <c r="B120" s="266"/>
      <c r="C120" s="267"/>
      <c r="D120" s="267"/>
      <c r="E120" s="267"/>
      <c r="F120" s="380"/>
      <c r="G120" s="266"/>
      <c r="H120" s="344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1:35">
      <c r="B121" s="266"/>
      <c r="C121" s="267"/>
      <c r="D121" s="267"/>
      <c r="E121" s="267"/>
      <c r="F121" s="380"/>
      <c r="G121" s="266"/>
      <c r="H121" s="344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1:35">
      <c r="B122" s="266"/>
      <c r="C122" s="267"/>
      <c r="D122" s="267"/>
      <c r="E122" s="267"/>
      <c r="F122" s="380"/>
      <c r="G122" s="266"/>
      <c r="H122" s="344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1:35">
      <c r="B123" s="266"/>
      <c r="C123" s="267"/>
      <c r="D123" s="267"/>
      <c r="E123" s="267"/>
      <c r="F123" s="380"/>
      <c r="G123" s="266"/>
      <c r="H123" s="344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1:35">
      <c r="B124" s="266"/>
      <c r="C124" s="267"/>
      <c r="D124" s="267"/>
      <c r="E124" s="267"/>
      <c r="F124" s="380"/>
      <c r="G124" s="266"/>
      <c r="H124" s="344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1:35">
      <c r="B125" s="266"/>
      <c r="C125" s="267"/>
      <c r="D125" s="267"/>
      <c r="E125" s="267"/>
      <c r="F125" s="380"/>
      <c r="G125" s="266"/>
      <c r="H125" s="344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1:35">
      <c r="B126" s="266"/>
      <c r="C126" s="267"/>
      <c r="D126" s="267"/>
      <c r="E126" s="267"/>
      <c r="F126" s="380"/>
      <c r="G126" s="266"/>
      <c r="H126" s="344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1:35">
      <c r="B127" s="266"/>
      <c r="C127" s="267"/>
      <c r="D127" s="267"/>
      <c r="E127" s="267"/>
      <c r="F127" s="380"/>
      <c r="G127" s="266"/>
      <c r="H127" s="344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1:35">
      <c r="B128" s="266"/>
      <c r="C128" s="267"/>
      <c r="D128" s="267"/>
      <c r="E128" s="267"/>
      <c r="F128" s="380"/>
      <c r="G128" s="266"/>
      <c r="H128" s="344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344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344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3"/>
  <sheetViews>
    <sheetView zoomScale="83" zoomScaleNormal="70" workbookViewId="0">
      <selection activeCell="I22" sqref="I22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3670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44210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91">
        <v>1</v>
      </c>
      <c r="B10" s="492">
        <v>44175</v>
      </c>
      <c r="C10" s="493"/>
      <c r="D10" s="494" t="s">
        <v>2931</v>
      </c>
      <c r="E10" s="495" t="s">
        <v>600</v>
      </c>
      <c r="F10" s="504">
        <v>1427.5</v>
      </c>
      <c r="G10" s="496">
        <v>1330</v>
      </c>
      <c r="H10" s="504">
        <v>1500</v>
      </c>
      <c r="I10" s="497" t="s">
        <v>3641</v>
      </c>
      <c r="J10" s="498" t="s">
        <v>3642</v>
      </c>
      <c r="K10" s="498">
        <f t="shared" ref="K10:K11" si="0">H10-F10</f>
        <v>72.5</v>
      </c>
      <c r="L10" s="499">
        <f>(F10*-0.07)/100</f>
        <v>-0.99925000000000008</v>
      </c>
      <c r="M10" s="500">
        <f t="shared" ref="M10:M11" si="1">(K10+L10)/F10</f>
        <v>5.008809106830122E-2</v>
      </c>
      <c r="N10" s="501" t="s">
        <v>599</v>
      </c>
      <c r="O10" s="502">
        <v>44175</v>
      </c>
      <c r="P10" s="405"/>
      <c r="Q10" s="64"/>
      <c r="R10" s="340" t="s">
        <v>602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91">
        <v>2</v>
      </c>
      <c r="B11" s="492">
        <v>44175</v>
      </c>
      <c r="C11" s="493"/>
      <c r="D11" s="494" t="s">
        <v>128</v>
      </c>
      <c r="E11" s="495" t="s">
        <v>600</v>
      </c>
      <c r="F11" s="504">
        <v>210</v>
      </c>
      <c r="G11" s="496">
        <v>197</v>
      </c>
      <c r="H11" s="504">
        <v>218.5</v>
      </c>
      <c r="I11" s="497" t="s">
        <v>3643</v>
      </c>
      <c r="J11" s="498" t="s">
        <v>3644</v>
      </c>
      <c r="K11" s="498">
        <f t="shared" si="0"/>
        <v>8.5</v>
      </c>
      <c r="L11" s="499">
        <f t="shared" ref="L11" si="2">(F11*-0.8)/100</f>
        <v>-1.68</v>
      </c>
      <c r="M11" s="500">
        <f t="shared" si="1"/>
        <v>3.2476190476190478E-2</v>
      </c>
      <c r="N11" s="501" t="s">
        <v>599</v>
      </c>
      <c r="O11" s="503">
        <v>44179</v>
      </c>
      <c r="P11" s="405"/>
      <c r="Q11" s="64"/>
      <c r="R11" s="340" t="s">
        <v>602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537">
        <v>3</v>
      </c>
      <c r="B12" s="538">
        <v>44188</v>
      </c>
      <c r="C12" s="539"/>
      <c r="D12" s="540" t="s">
        <v>191</v>
      </c>
      <c r="E12" s="541" t="s">
        <v>600</v>
      </c>
      <c r="F12" s="474">
        <v>316</v>
      </c>
      <c r="G12" s="542">
        <v>295</v>
      </c>
      <c r="H12" s="474">
        <v>334.5</v>
      </c>
      <c r="I12" s="543" t="s">
        <v>3651</v>
      </c>
      <c r="J12" s="521" t="s">
        <v>3707</v>
      </c>
      <c r="K12" s="521">
        <f t="shared" ref="K12" si="3">H12-F12</f>
        <v>18.5</v>
      </c>
      <c r="L12" s="467">
        <f t="shared" ref="L12" si="4">(F12*-0.8)/100</f>
        <v>-2.528</v>
      </c>
      <c r="M12" s="468">
        <f t="shared" ref="M12" si="5">(K12+L12)/F12</f>
        <v>5.0544303797468354E-2</v>
      </c>
      <c r="N12" s="476" t="s">
        <v>599</v>
      </c>
      <c r="O12" s="469">
        <v>44203</v>
      </c>
      <c r="P12" s="405"/>
      <c r="Q12" s="64"/>
      <c r="R12" s="340" t="s">
        <v>3186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40" customFormat="1" ht="14.25">
      <c r="A13" s="537">
        <v>4</v>
      </c>
      <c r="B13" s="538">
        <v>44188</v>
      </c>
      <c r="C13" s="539"/>
      <c r="D13" s="540" t="s">
        <v>86</v>
      </c>
      <c r="E13" s="541" t="s">
        <v>600</v>
      </c>
      <c r="F13" s="474">
        <v>387</v>
      </c>
      <c r="G13" s="542">
        <v>360</v>
      </c>
      <c r="H13" s="474">
        <v>411</v>
      </c>
      <c r="I13" s="543" t="s">
        <v>3652</v>
      </c>
      <c r="J13" s="521" t="s">
        <v>3682</v>
      </c>
      <c r="K13" s="521">
        <f t="shared" ref="K13" si="6">H13-F13</f>
        <v>24</v>
      </c>
      <c r="L13" s="467">
        <f t="shared" ref="L13" si="7">(F13*-0.8)/100</f>
        <v>-3.0960000000000001</v>
      </c>
      <c r="M13" s="468">
        <f t="shared" ref="M13" si="8">(K13+L13)/F13</f>
        <v>5.4015503875968991E-2</v>
      </c>
      <c r="N13" s="476" t="s">
        <v>599</v>
      </c>
      <c r="O13" s="469">
        <v>43834</v>
      </c>
      <c r="P13" s="505"/>
      <c r="Q13" s="7"/>
      <c r="R13" s="506" t="s">
        <v>3186</v>
      </c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s="40" customFormat="1" ht="14.25">
      <c r="A14" s="537">
        <v>5</v>
      </c>
      <c r="B14" s="538">
        <v>44189</v>
      </c>
      <c r="C14" s="539"/>
      <c r="D14" s="540" t="s">
        <v>272</v>
      </c>
      <c r="E14" s="541" t="s">
        <v>600</v>
      </c>
      <c r="F14" s="474">
        <v>3215</v>
      </c>
      <c r="G14" s="542">
        <v>2990</v>
      </c>
      <c r="H14" s="474">
        <v>3405</v>
      </c>
      <c r="I14" s="543" t="s">
        <v>3655</v>
      </c>
      <c r="J14" s="521" t="s">
        <v>3683</v>
      </c>
      <c r="K14" s="521">
        <f t="shared" ref="K14:K15" si="9">H14-F14</f>
        <v>190</v>
      </c>
      <c r="L14" s="467">
        <f t="shared" ref="L14:L15" si="10">(F14*-0.8)/100</f>
        <v>-25.72</v>
      </c>
      <c r="M14" s="468">
        <f t="shared" ref="M14:M15" si="11">(K14+L14)/F14</f>
        <v>5.109797822706065E-2</v>
      </c>
      <c r="N14" s="476" t="s">
        <v>599</v>
      </c>
      <c r="O14" s="469">
        <v>43835</v>
      </c>
      <c r="P14" s="505"/>
      <c r="Q14" s="7"/>
      <c r="R14" s="506" t="s">
        <v>602</v>
      </c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s="40" customFormat="1" ht="14.25">
      <c r="A15" s="537">
        <v>6</v>
      </c>
      <c r="B15" s="538">
        <v>44200</v>
      </c>
      <c r="C15" s="539"/>
      <c r="D15" s="540" t="s">
        <v>252</v>
      </c>
      <c r="E15" s="541" t="s">
        <v>600</v>
      </c>
      <c r="F15" s="474">
        <v>3010</v>
      </c>
      <c r="G15" s="542">
        <v>2770</v>
      </c>
      <c r="H15" s="474">
        <v>3195</v>
      </c>
      <c r="I15" s="543">
        <v>3500</v>
      </c>
      <c r="J15" s="521" t="s">
        <v>3718</v>
      </c>
      <c r="K15" s="521">
        <f t="shared" si="9"/>
        <v>185</v>
      </c>
      <c r="L15" s="467">
        <f t="shared" si="10"/>
        <v>-24.08</v>
      </c>
      <c r="M15" s="468">
        <f t="shared" si="11"/>
        <v>5.3461794019933562E-2</v>
      </c>
      <c r="N15" s="476" t="s">
        <v>599</v>
      </c>
      <c r="O15" s="469">
        <v>43841</v>
      </c>
      <c r="P15" s="505"/>
      <c r="Q15" s="7"/>
      <c r="R15" s="506" t="s">
        <v>3186</v>
      </c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s="40" customFormat="1" ht="14.25">
      <c r="A16" s="382">
        <v>7</v>
      </c>
      <c r="B16" s="397">
        <v>44201</v>
      </c>
      <c r="C16" s="398"/>
      <c r="D16" s="409" t="s">
        <v>75</v>
      </c>
      <c r="E16" s="402" t="s">
        <v>600</v>
      </c>
      <c r="F16" s="402" t="s">
        <v>3685</v>
      </c>
      <c r="G16" s="407">
        <v>3295</v>
      </c>
      <c r="H16" s="402"/>
      <c r="I16" s="399" t="s">
        <v>3686</v>
      </c>
      <c r="J16" s="404" t="s">
        <v>601</v>
      </c>
      <c r="K16" s="404"/>
      <c r="L16" s="413"/>
      <c r="M16" s="375"/>
      <c r="N16" s="385"/>
      <c r="O16" s="381"/>
      <c r="P16" s="505"/>
      <c r="Q16" s="7"/>
      <c r="R16" s="506" t="s">
        <v>602</v>
      </c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38" s="40" customFormat="1" ht="14.25">
      <c r="A17" s="382">
        <v>8</v>
      </c>
      <c r="B17" s="397">
        <v>44207</v>
      </c>
      <c r="C17" s="398"/>
      <c r="D17" s="409" t="s">
        <v>800</v>
      </c>
      <c r="E17" s="402" t="s">
        <v>600</v>
      </c>
      <c r="F17" s="402" t="s">
        <v>3724</v>
      </c>
      <c r="G17" s="407">
        <v>680</v>
      </c>
      <c r="H17" s="402"/>
      <c r="I17" s="399">
        <v>800</v>
      </c>
      <c r="J17" s="404" t="s">
        <v>601</v>
      </c>
      <c r="K17" s="404"/>
      <c r="L17" s="413"/>
      <c r="M17" s="375"/>
      <c r="N17" s="385"/>
      <c r="O17" s="381"/>
      <c r="P17" s="505"/>
      <c r="Q17" s="7"/>
      <c r="R17" s="506" t="s">
        <v>3186</v>
      </c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38" s="40" customFormat="1" ht="14.25">
      <c r="A18" s="382">
        <v>9</v>
      </c>
      <c r="B18" s="397">
        <v>44208</v>
      </c>
      <c r="C18" s="398"/>
      <c r="D18" s="409" t="s">
        <v>370</v>
      </c>
      <c r="E18" s="402" t="s">
        <v>600</v>
      </c>
      <c r="F18" s="402" t="s">
        <v>3739</v>
      </c>
      <c r="G18" s="407">
        <v>159</v>
      </c>
      <c r="H18" s="402"/>
      <c r="I18" s="399" t="s">
        <v>3740</v>
      </c>
      <c r="J18" s="404" t="s">
        <v>601</v>
      </c>
      <c r="K18" s="404"/>
      <c r="L18" s="413"/>
      <c r="M18" s="375"/>
      <c r="N18" s="385"/>
      <c r="O18" s="381"/>
      <c r="P18" s="505"/>
      <c r="Q18" s="7"/>
      <c r="R18" s="506" t="s">
        <v>602</v>
      </c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38" s="40" customFormat="1" ht="14.25">
      <c r="A19" s="382">
        <v>10</v>
      </c>
      <c r="B19" s="397">
        <v>44208</v>
      </c>
      <c r="C19" s="398"/>
      <c r="D19" s="409" t="s">
        <v>273</v>
      </c>
      <c r="E19" s="402" t="s">
        <v>600</v>
      </c>
      <c r="F19" s="402" t="s">
        <v>3746</v>
      </c>
      <c r="G19" s="407">
        <v>2135</v>
      </c>
      <c r="H19" s="402"/>
      <c r="I19" s="399" t="s">
        <v>3747</v>
      </c>
      <c r="J19" s="404" t="s">
        <v>601</v>
      </c>
      <c r="K19" s="404"/>
      <c r="L19" s="413"/>
      <c r="M19" s="375"/>
      <c r="N19" s="385"/>
      <c r="O19" s="381"/>
      <c r="P19" s="505"/>
      <c r="Q19" s="7"/>
      <c r="R19" s="506" t="s">
        <v>602</v>
      </c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38" s="5" customFormat="1" ht="14.25">
      <c r="A20" s="382"/>
      <c r="B20" s="397"/>
      <c r="C20" s="398"/>
      <c r="D20" s="409"/>
      <c r="E20" s="402"/>
      <c r="F20" s="402"/>
      <c r="G20" s="407"/>
      <c r="H20" s="402"/>
      <c r="I20" s="399"/>
      <c r="J20" s="404"/>
      <c r="K20" s="404"/>
      <c r="L20" s="413"/>
      <c r="M20" s="375"/>
      <c r="N20" s="385"/>
      <c r="O20" s="381"/>
      <c r="P20" s="405"/>
      <c r="Q20" s="64"/>
      <c r="R20" s="340"/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458"/>
      <c r="B21" s="459"/>
      <c r="C21" s="460"/>
      <c r="D21" s="461"/>
      <c r="E21" s="462"/>
      <c r="F21" s="462"/>
      <c r="G21" s="425"/>
      <c r="H21" s="462"/>
      <c r="I21" s="463"/>
      <c r="J21" s="426"/>
      <c r="K21" s="426"/>
      <c r="L21" s="464"/>
      <c r="M21" s="79"/>
      <c r="N21" s="465"/>
      <c r="O21" s="466"/>
      <c r="P21" s="405"/>
      <c r="Q21" s="64"/>
      <c r="R21" s="340"/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458"/>
      <c r="B22" s="459"/>
      <c r="C22" s="460"/>
      <c r="D22" s="461"/>
      <c r="E22" s="462"/>
      <c r="F22" s="462"/>
      <c r="G22" s="425"/>
      <c r="H22" s="462"/>
      <c r="I22" s="463"/>
      <c r="J22" s="426"/>
      <c r="K22" s="426"/>
      <c r="L22" s="464"/>
      <c r="M22" s="79"/>
      <c r="N22" s="465"/>
      <c r="O22" s="466"/>
      <c r="P22" s="405"/>
      <c r="Q22" s="64"/>
      <c r="R22" s="340"/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2" customHeight="1">
      <c r="A23" s="23" t="s">
        <v>603</v>
      </c>
      <c r="B23" s="24"/>
      <c r="C23" s="25"/>
      <c r="D23" s="26"/>
      <c r="E23" s="27"/>
      <c r="F23" s="28"/>
      <c r="G23" s="28"/>
      <c r="H23" s="28"/>
      <c r="I23" s="28"/>
      <c r="J23" s="65"/>
      <c r="K23" s="28"/>
      <c r="L23" s="414"/>
      <c r="M23" s="38"/>
      <c r="N23" s="65"/>
      <c r="O23" s="66"/>
      <c r="P23" s="8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s="5" customFormat="1" ht="12" customHeight="1">
      <c r="A24" s="29" t="s">
        <v>604</v>
      </c>
      <c r="B24" s="23"/>
      <c r="C24" s="23"/>
      <c r="D24" s="23"/>
      <c r="F24" s="30" t="s">
        <v>605</v>
      </c>
      <c r="G24" s="17"/>
      <c r="H24" s="31"/>
      <c r="I24" s="36"/>
      <c r="J24" s="67"/>
      <c r="K24" s="68"/>
      <c r="L24" s="415"/>
      <c r="M24" s="69"/>
      <c r="N24" s="16"/>
      <c r="O24" s="70"/>
      <c r="P24" s="8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1:38" s="5" customFormat="1" ht="12" customHeight="1">
      <c r="A25" s="23" t="s">
        <v>606</v>
      </c>
      <c r="B25" s="23"/>
      <c r="C25" s="23"/>
      <c r="D25" s="23"/>
      <c r="E25" s="32"/>
      <c r="F25" s="30" t="s">
        <v>607</v>
      </c>
      <c r="G25" s="17"/>
      <c r="H25" s="31"/>
      <c r="I25" s="36"/>
      <c r="J25" s="67"/>
      <c r="K25" s="68"/>
      <c r="L25" s="415"/>
      <c r="M25" s="69"/>
      <c r="N25" s="16"/>
      <c r="O25" s="70"/>
      <c r="P25" s="8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s="5" customFormat="1" ht="12" customHeight="1">
      <c r="A26" s="23"/>
      <c r="B26" s="23"/>
      <c r="C26" s="23"/>
      <c r="D26" s="23"/>
      <c r="E26" s="32"/>
      <c r="F26" s="17"/>
      <c r="G26" s="17"/>
      <c r="H26" s="31"/>
      <c r="I26" s="36"/>
      <c r="J26" s="71"/>
      <c r="K26" s="68"/>
      <c r="L26" s="415"/>
      <c r="M26" s="17"/>
      <c r="N26" s="72"/>
      <c r="O26" s="57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ht="15">
      <c r="A27" s="11"/>
      <c r="B27" s="33" t="s">
        <v>608</v>
      </c>
      <c r="C27" s="33"/>
      <c r="D27" s="33"/>
      <c r="E27" s="33"/>
      <c r="F27" s="34"/>
      <c r="G27" s="32"/>
      <c r="H27" s="32"/>
      <c r="I27" s="73"/>
      <c r="J27" s="74"/>
      <c r="K27" s="75"/>
      <c r="L27" s="416"/>
      <c r="M27" s="12"/>
      <c r="N27" s="11"/>
      <c r="O27" s="53"/>
      <c r="P27" s="7"/>
      <c r="R27" s="82"/>
      <c r="S27" s="16"/>
      <c r="T27" s="16"/>
      <c r="U27" s="16"/>
      <c r="V27" s="16"/>
      <c r="W27" s="16"/>
      <c r="X27" s="16"/>
      <c r="Y27" s="16"/>
      <c r="Z27" s="16"/>
    </row>
    <row r="28" spans="1:38" s="6" customFormat="1" ht="38.25">
      <c r="A28" s="20" t="s">
        <v>16</v>
      </c>
      <c r="B28" s="21" t="s">
        <v>575</v>
      </c>
      <c r="C28" s="21"/>
      <c r="D28" s="22" t="s">
        <v>588</v>
      </c>
      <c r="E28" s="21" t="s">
        <v>589</v>
      </c>
      <c r="F28" s="21" t="s">
        <v>590</v>
      </c>
      <c r="G28" s="21" t="s">
        <v>609</v>
      </c>
      <c r="H28" s="21" t="s">
        <v>592</v>
      </c>
      <c r="I28" s="21" t="s">
        <v>593</v>
      </c>
      <c r="J28" s="21" t="s">
        <v>594</v>
      </c>
      <c r="K28" s="62" t="s">
        <v>610</v>
      </c>
      <c r="L28" s="417" t="s">
        <v>3630</v>
      </c>
      <c r="M28" s="63" t="s">
        <v>3629</v>
      </c>
      <c r="N28" s="21" t="s">
        <v>597</v>
      </c>
      <c r="O28" s="78" t="s">
        <v>598</v>
      </c>
      <c r="P28" s="7"/>
      <c r="Q28" s="40"/>
      <c r="R28" s="38"/>
      <c r="S28" s="38"/>
      <c r="T28" s="38"/>
    </row>
    <row r="29" spans="1:38" s="393" customFormat="1" ht="15" customHeight="1">
      <c r="A29" s="470">
        <v>1</v>
      </c>
      <c r="B29" s="471">
        <v>44186</v>
      </c>
      <c r="C29" s="472"/>
      <c r="D29" s="473" t="s">
        <v>331</v>
      </c>
      <c r="E29" s="474" t="s">
        <v>600</v>
      </c>
      <c r="F29" s="474">
        <v>1898</v>
      </c>
      <c r="G29" s="475">
        <v>1845</v>
      </c>
      <c r="H29" s="475">
        <v>1950</v>
      </c>
      <c r="I29" s="474">
        <v>2000</v>
      </c>
      <c r="J29" s="521" t="s">
        <v>3665</v>
      </c>
      <c r="K29" s="521">
        <f t="shared" ref="K29" si="12">H29-F29</f>
        <v>52</v>
      </c>
      <c r="L29" s="467">
        <f t="shared" ref="L29:L37" si="13">(F29*-0.7)/100</f>
        <v>-13.286</v>
      </c>
      <c r="M29" s="468">
        <f t="shared" ref="M29" si="14">(K29+L29)/F29</f>
        <v>2.0397260273972602E-2</v>
      </c>
      <c r="N29" s="476" t="s">
        <v>599</v>
      </c>
      <c r="O29" s="469">
        <v>43831</v>
      </c>
      <c r="P29" s="7"/>
      <c r="Q29" s="7"/>
      <c r="R29" s="343" t="s">
        <v>602</v>
      </c>
      <c r="S29" s="40"/>
      <c r="T29" s="40"/>
      <c r="U29" s="40"/>
      <c r="V29" s="40"/>
      <c r="W29" s="40"/>
      <c r="X29" s="40"/>
      <c r="Y29" s="40"/>
      <c r="Z29" s="40"/>
      <c r="AA29" s="40"/>
    </row>
    <row r="30" spans="1:38" s="393" customFormat="1" ht="15" customHeight="1">
      <c r="A30" s="470">
        <v>2</v>
      </c>
      <c r="B30" s="471">
        <v>44189</v>
      </c>
      <c r="C30" s="472"/>
      <c r="D30" s="473" t="s">
        <v>141</v>
      </c>
      <c r="E30" s="474" t="s">
        <v>600</v>
      </c>
      <c r="F30" s="474">
        <v>401</v>
      </c>
      <c r="G30" s="475">
        <v>388</v>
      </c>
      <c r="H30" s="475">
        <v>412.5</v>
      </c>
      <c r="I30" s="474" t="s">
        <v>3653</v>
      </c>
      <c r="J30" s="521" t="s">
        <v>3671</v>
      </c>
      <c r="K30" s="521">
        <f t="shared" ref="K30" si="15">H30-F30</f>
        <v>11.5</v>
      </c>
      <c r="L30" s="467">
        <f t="shared" si="13"/>
        <v>-2.8069999999999999</v>
      </c>
      <c r="M30" s="468">
        <f t="shared" ref="M30" si="16">(K30+L30)/F30</f>
        <v>2.1678304239401494E-2</v>
      </c>
      <c r="N30" s="476" t="s">
        <v>599</v>
      </c>
      <c r="O30" s="469">
        <v>43834</v>
      </c>
      <c r="P30" s="7"/>
      <c r="Q30" s="7"/>
      <c r="R30" s="343" t="s">
        <v>602</v>
      </c>
      <c r="S30" s="40"/>
      <c r="T30" s="40"/>
      <c r="U30" s="40"/>
      <c r="V30" s="40"/>
      <c r="W30" s="40"/>
      <c r="X30" s="40"/>
      <c r="Y30" s="40"/>
      <c r="Z30" s="40"/>
      <c r="AA30" s="40"/>
    </row>
    <row r="31" spans="1:38" s="393" customFormat="1" ht="15" customHeight="1">
      <c r="A31" s="470">
        <v>3</v>
      </c>
      <c r="B31" s="471">
        <v>44193</v>
      </c>
      <c r="C31" s="472"/>
      <c r="D31" s="473" t="s">
        <v>496</v>
      </c>
      <c r="E31" s="474" t="s">
        <v>600</v>
      </c>
      <c r="F31" s="474">
        <v>451</v>
      </c>
      <c r="G31" s="475">
        <v>437</v>
      </c>
      <c r="H31" s="475">
        <v>463.5</v>
      </c>
      <c r="I31" s="474" t="s">
        <v>3656</v>
      </c>
      <c r="J31" s="521" t="s">
        <v>3693</v>
      </c>
      <c r="K31" s="521">
        <f t="shared" ref="K31" si="17">H31-F31</f>
        <v>12.5</v>
      </c>
      <c r="L31" s="467">
        <f t="shared" si="13"/>
        <v>-3.157</v>
      </c>
      <c r="M31" s="468">
        <f t="shared" ref="M31" si="18">(K31+L31)/F31</f>
        <v>2.0716186252771617E-2</v>
      </c>
      <c r="N31" s="476" t="s">
        <v>599</v>
      </c>
      <c r="O31" s="469">
        <v>43834</v>
      </c>
      <c r="P31" s="7"/>
      <c r="Q31" s="7"/>
      <c r="R31" s="343" t="s">
        <v>602</v>
      </c>
      <c r="S31" s="40"/>
      <c r="T31" s="40"/>
      <c r="U31" s="40"/>
      <c r="V31" s="40"/>
      <c r="W31" s="40"/>
      <c r="X31" s="40"/>
      <c r="Y31" s="40"/>
      <c r="Z31" s="40"/>
      <c r="AA31" s="40"/>
    </row>
    <row r="32" spans="1:38" s="393" customFormat="1" ht="15" customHeight="1">
      <c r="A32" s="470">
        <v>4</v>
      </c>
      <c r="B32" s="471">
        <v>44193</v>
      </c>
      <c r="C32" s="472"/>
      <c r="D32" s="473" t="s">
        <v>76</v>
      </c>
      <c r="E32" s="474" t="s">
        <v>600</v>
      </c>
      <c r="F32" s="474">
        <v>485</v>
      </c>
      <c r="G32" s="475">
        <v>477</v>
      </c>
      <c r="H32" s="475">
        <v>495.5</v>
      </c>
      <c r="I32" s="474">
        <v>505</v>
      </c>
      <c r="J32" s="521" t="s">
        <v>3723</v>
      </c>
      <c r="K32" s="521">
        <f t="shared" ref="K32" si="19">H32-F32</f>
        <v>10.5</v>
      </c>
      <c r="L32" s="467">
        <f t="shared" si="13"/>
        <v>-3.395</v>
      </c>
      <c r="M32" s="468">
        <f t="shared" ref="M32" si="20">(K32+L32)/F32</f>
        <v>1.4649484536082474E-2</v>
      </c>
      <c r="N32" s="476" t="s">
        <v>599</v>
      </c>
      <c r="O32" s="469">
        <v>43842</v>
      </c>
      <c r="P32" s="7"/>
      <c r="Q32" s="7"/>
      <c r="R32" s="343" t="s">
        <v>602</v>
      </c>
      <c r="S32" s="40"/>
      <c r="T32" s="40"/>
      <c r="U32" s="40"/>
      <c r="V32" s="40"/>
      <c r="W32" s="40"/>
      <c r="X32" s="40"/>
      <c r="Y32" s="40"/>
      <c r="Z32" s="40"/>
      <c r="AA32" s="40"/>
    </row>
    <row r="33" spans="1:27" s="393" customFormat="1" ht="15" customHeight="1">
      <c r="A33" s="470">
        <v>5</v>
      </c>
      <c r="B33" s="471">
        <v>44194</v>
      </c>
      <c r="C33" s="472"/>
      <c r="D33" s="473" t="s">
        <v>83</v>
      </c>
      <c r="E33" s="474" t="s">
        <v>600</v>
      </c>
      <c r="F33" s="474">
        <v>822.5</v>
      </c>
      <c r="G33" s="475">
        <v>799</v>
      </c>
      <c r="H33" s="475">
        <v>845</v>
      </c>
      <c r="I33" s="474" t="s">
        <v>3659</v>
      </c>
      <c r="J33" s="521" t="s">
        <v>3710</v>
      </c>
      <c r="K33" s="521">
        <f t="shared" ref="K33" si="21">H33-F33</f>
        <v>22.5</v>
      </c>
      <c r="L33" s="467">
        <f t="shared" si="13"/>
        <v>-5.7575000000000003</v>
      </c>
      <c r="M33" s="468">
        <f t="shared" ref="M33" si="22">(K33+L33)/F33</f>
        <v>2.0355623100303952E-2</v>
      </c>
      <c r="N33" s="476" t="s">
        <v>599</v>
      </c>
      <c r="O33" s="469">
        <v>43838</v>
      </c>
      <c r="P33" s="7"/>
      <c r="Q33" s="7"/>
      <c r="R33" s="343" t="s">
        <v>602</v>
      </c>
      <c r="S33" s="40"/>
      <c r="T33" s="40"/>
      <c r="U33" s="40"/>
      <c r="V33" s="40"/>
      <c r="W33" s="40"/>
      <c r="X33" s="40"/>
      <c r="Y33" s="40"/>
      <c r="Z33" s="40"/>
      <c r="AA33" s="40"/>
    </row>
    <row r="34" spans="1:27" s="393" customFormat="1" ht="15" customHeight="1">
      <c r="A34" s="470">
        <v>6</v>
      </c>
      <c r="B34" s="471">
        <v>44194</v>
      </c>
      <c r="C34" s="472"/>
      <c r="D34" s="473" t="s">
        <v>802</v>
      </c>
      <c r="E34" s="474" t="s">
        <v>600</v>
      </c>
      <c r="F34" s="474">
        <v>1232.5</v>
      </c>
      <c r="G34" s="475">
        <v>1195</v>
      </c>
      <c r="H34" s="475">
        <v>1272.5</v>
      </c>
      <c r="I34" s="474">
        <v>1290</v>
      </c>
      <c r="J34" s="521" t="s">
        <v>636</v>
      </c>
      <c r="K34" s="521">
        <f t="shared" ref="K34" si="23">H34-F34</f>
        <v>40</v>
      </c>
      <c r="L34" s="467">
        <f t="shared" si="13"/>
        <v>-8.6274999999999995</v>
      </c>
      <c r="M34" s="468">
        <f t="shared" ref="M34" si="24">(K34+L34)/F34</f>
        <v>2.5454361054766735E-2</v>
      </c>
      <c r="N34" s="476" t="s">
        <v>599</v>
      </c>
      <c r="O34" s="469">
        <v>43831</v>
      </c>
      <c r="P34" s="7"/>
      <c r="Q34" s="7"/>
      <c r="R34" s="343" t="s">
        <v>3186</v>
      </c>
      <c r="S34" s="40"/>
      <c r="T34" s="40"/>
      <c r="U34" s="40"/>
      <c r="V34" s="40"/>
      <c r="W34" s="40"/>
      <c r="X34" s="40"/>
      <c r="Y34" s="40"/>
      <c r="Z34" s="40"/>
      <c r="AA34" s="40"/>
    </row>
    <row r="35" spans="1:27" s="393" customFormat="1" ht="15" customHeight="1">
      <c r="A35" s="470">
        <v>7</v>
      </c>
      <c r="B35" s="471">
        <v>44195</v>
      </c>
      <c r="C35" s="472"/>
      <c r="D35" s="473" t="s">
        <v>236</v>
      </c>
      <c r="E35" s="474" t="s">
        <v>600</v>
      </c>
      <c r="F35" s="474">
        <v>804.5</v>
      </c>
      <c r="G35" s="475">
        <v>788</v>
      </c>
      <c r="H35" s="475">
        <v>825</v>
      </c>
      <c r="I35" s="474">
        <v>840</v>
      </c>
      <c r="J35" s="521" t="s">
        <v>3650</v>
      </c>
      <c r="K35" s="521">
        <f t="shared" ref="K35:K36" si="25">H35-F35</f>
        <v>20.5</v>
      </c>
      <c r="L35" s="467">
        <f t="shared" si="13"/>
        <v>-5.6315</v>
      </c>
      <c r="M35" s="468">
        <f t="shared" ref="M35:M36" si="26">(K35+L35)/F35</f>
        <v>1.8481665630826601E-2</v>
      </c>
      <c r="N35" s="476" t="s">
        <v>599</v>
      </c>
      <c r="O35" s="469">
        <v>43831</v>
      </c>
      <c r="P35" s="7"/>
      <c r="Q35" s="7"/>
      <c r="R35" s="343" t="s">
        <v>602</v>
      </c>
      <c r="S35" s="40"/>
      <c r="T35" s="40"/>
      <c r="U35" s="40"/>
      <c r="V35" s="40"/>
      <c r="W35" s="40"/>
      <c r="X35" s="40"/>
      <c r="Y35" s="40"/>
      <c r="Z35" s="40"/>
      <c r="AA35" s="40"/>
    </row>
    <row r="36" spans="1:27" s="393" customFormat="1" ht="15" customHeight="1">
      <c r="A36" s="470">
        <v>8</v>
      </c>
      <c r="B36" s="471">
        <v>44197</v>
      </c>
      <c r="C36" s="472"/>
      <c r="D36" s="473" t="s">
        <v>1220</v>
      </c>
      <c r="E36" s="474" t="s">
        <v>600</v>
      </c>
      <c r="F36" s="474">
        <v>792</v>
      </c>
      <c r="G36" s="475">
        <v>768</v>
      </c>
      <c r="H36" s="475">
        <v>811.5</v>
      </c>
      <c r="I36" s="474" t="s">
        <v>3668</v>
      </c>
      <c r="J36" s="521" t="s">
        <v>3698</v>
      </c>
      <c r="K36" s="521">
        <f t="shared" si="25"/>
        <v>19.5</v>
      </c>
      <c r="L36" s="467">
        <f t="shared" si="13"/>
        <v>-5.5439999999999996</v>
      </c>
      <c r="M36" s="468">
        <f t="shared" si="26"/>
        <v>1.7621212121212121E-2</v>
      </c>
      <c r="N36" s="476" t="s">
        <v>599</v>
      </c>
      <c r="O36" s="469">
        <v>43836</v>
      </c>
      <c r="P36" s="7"/>
      <c r="Q36" s="7"/>
      <c r="R36" s="343" t="s">
        <v>3186</v>
      </c>
      <c r="S36" s="40"/>
      <c r="T36" s="40"/>
      <c r="U36" s="40"/>
      <c r="V36" s="40"/>
      <c r="W36" s="40"/>
      <c r="X36" s="40"/>
      <c r="Y36" s="40"/>
      <c r="Z36" s="40"/>
      <c r="AA36" s="40"/>
    </row>
    <row r="37" spans="1:27" s="393" customFormat="1" ht="15" customHeight="1">
      <c r="A37" s="470">
        <v>9</v>
      </c>
      <c r="B37" s="471">
        <v>44197</v>
      </c>
      <c r="C37" s="472"/>
      <c r="D37" s="473" t="s">
        <v>527</v>
      </c>
      <c r="E37" s="474" t="s">
        <v>600</v>
      </c>
      <c r="F37" s="474">
        <v>196</v>
      </c>
      <c r="G37" s="475">
        <v>190</v>
      </c>
      <c r="H37" s="475">
        <v>203</v>
      </c>
      <c r="I37" s="474">
        <v>205</v>
      </c>
      <c r="J37" s="521" t="s">
        <v>3672</v>
      </c>
      <c r="K37" s="521">
        <f t="shared" ref="K37" si="27">H37-F37</f>
        <v>7</v>
      </c>
      <c r="L37" s="467">
        <f t="shared" si="13"/>
        <v>-1.3719999999999999</v>
      </c>
      <c r="M37" s="468">
        <f t="shared" ref="M37" si="28">(K37+L37)/F37</f>
        <v>2.8714285714285716E-2</v>
      </c>
      <c r="N37" s="476" t="s">
        <v>599</v>
      </c>
      <c r="O37" s="469">
        <v>43834</v>
      </c>
      <c r="P37" s="7"/>
      <c r="Q37" s="7"/>
      <c r="R37" s="343" t="s">
        <v>602</v>
      </c>
      <c r="S37" s="40"/>
      <c r="T37" s="40"/>
      <c r="U37" s="40"/>
      <c r="V37" s="40"/>
      <c r="W37" s="40"/>
      <c r="X37" s="40"/>
      <c r="Y37" s="40"/>
      <c r="Z37" s="40"/>
      <c r="AA37" s="40"/>
    </row>
    <row r="38" spans="1:27" s="393" customFormat="1" ht="15" customHeight="1">
      <c r="A38" s="419">
        <v>10</v>
      </c>
      <c r="B38" s="508">
        <v>44200</v>
      </c>
      <c r="C38" s="446"/>
      <c r="D38" s="411" t="s">
        <v>299</v>
      </c>
      <c r="E38" s="412" t="s">
        <v>600</v>
      </c>
      <c r="F38" s="412" t="s">
        <v>3677</v>
      </c>
      <c r="G38" s="447">
        <v>320</v>
      </c>
      <c r="H38" s="447"/>
      <c r="I38" s="412">
        <v>345</v>
      </c>
      <c r="J38" s="518" t="s">
        <v>601</v>
      </c>
      <c r="K38" s="518"/>
      <c r="L38" s="431"/>
      <c r="M38" s="427"/>
      <c r="N38" s="432"/>
      <c r="O38" s="418"/>
      <c r="P38" s="7"/>
      <c r="Q38" s="7"/>
      <c r="R38" s="343" t="s">
        <v>3186</v>
      </c>
      <c r="S38" s="40"/>
      <c r="T38" s="40"/>
      <c r="U38" s="40"/>
      <c r="V38" s="40"/>
      <c r="W38" s="40"/>
      <c r="X38" s="40"/>
      <c r="Y38" s="40"/>
      <c r="Z38" s="40"/>
      <c r="AA38" s="40"/>
    </row>
    <row r="39" spans="1:27" s="393" customFormat="1" ht="15" customHeight="1">
      <c r="A39" s="470">
        <v>11</v>
      </c>
      <c r="B39" s="471">
        <v>44204</v>
      </c>
      <c r="C39" s="472"/>
      <c r="D39" s="473" t="s">
        <v>143</v>
      </c>
      <c r="E39" s="474" t="s">
        <v>600</v>
      </c>
      <c r="F39" s="474">
        <v>614.5</v>
      </c>
      <c r="G39" s="475">
        <v>595</v>
      </c>
      <c r="H39" s="475">
        <v>628</v>
      </c>
      <c r="I39" s="474">
        <v>650</v>
      </c>
      <c r="J39" s="521" t="s">
        <v>3679</v>
      </c>
      <c r="K39" s="521">
        <f t="shared" ref="K39:K40" si="29">H39-F39</f>
        <v>13.5</v>
      </c>
      <c r="L39" s="467">
        <f>(F39*-0.07)/100</f>
        <v>-0.43015000000000003</v>
      </c>
      <c r="M39" s="468">
        <f t="shared" ref="M39:M40" si="30">(K39+L39)/F39</f>
        <v>2.1269080553295364E-2</v>
      </c>
      <c r="N39" s="476" t="s">
        <v>599</v>
      </c>
      <c r="O39" s="536">
        <v>43838</v>
      </c>
      <c r="P39" s="7"/>
      <c r="Q39" s="7"/>
      <c r="R39" s="343" t="s">
        <v>602</v>
      </c>
      <c r="S39" s="40"/>
      <c r="T39" s="40"/>
      <c r="U39" s="40"/>
      <c r="V39" s="40"/>
      <c r="W39" s="40"/>
      <c r="X39" s="40"/>
      <c r="Y39" s="40"/>
      <c r="Z39" s="40"/>
      <c r="AA39" s="40"/>
    </row>
    <row r="40" spans="1:27" s="393" customFormat="1" ht="15" customHeight="1">
      <c r="A40" s="470">
        <v>12</v>
      </c>
      <c r="B40" s="471">
        <v>44204</v>
      </c>
      <c r="C40" s="472"/>
      <c r="D40" s="473" t="s">
        <v>411</v>
      </c>
      <c r="E40" s="474" t="s">
        <v>600</v>
      </c>
      <c r="F40" s="474">
        <v>128.25</v>
      </c>
      <c r="G40" s="475">
        <v>124</v>
      </c>
      <c r="H40" s="475">
        <v>131.5</v>
      </c>
      <c r="I40" s="474" t="s">
        <v>3714</v>
      </c>
      <c r="J40" s="521" t="s">
        <v>3771</v>
      </c>
      <c r="K40" s="521">
        <f t="shared" si="29"/>
        <v>3.25</v>
      </c>
      <c r="L40" s="467">
        <f t="shared" ref="L40" si="31">(F40*-0.7)/100</f>
        <v>-0.89774999999999994</v>
      </c>
      <c r="M40" s="468">
        <f t="shared" si="30"/>
        <v>1.8341130604288502E-2</v>
      </c>
      <c r="N40" s="476" t="s">
        <v>599</v>
      </c>
      <c r="O40" s="469">
        <v>43843</v>
      </c>
      <c r="P40" s="7"/>
      <c r="Q40" s="7"/>
      <c r="R40" s="343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27" s="393" customFormat="1" ht="15" customHeight="1">
      <c r="A41" s="470">
        <v>13</v>
      </c>
      <c r="B41" s="471">
        <v>44207</v>
      </c>
      <c r="C41" s="472"/>
      <c r="D41" s="473" t="s">
        <v>179</v>
      </c>
      <c r="E41" s="474" t="s">
        <v>600</v>
      </c>
      <c r="F41" s="474">
        <v>524.5</v>
      </c>
      <c r="G41" s="475">
        <v>509</v>
      </c>
      <c r="H41" s="475">
        <v>539</v>
      </c>
      <c r="I41" s="474" t="s">
        <v>3719</v>
      </c>
      <c r="J41" s="521" t="s">
        <v>3770</v>
      </c>
      <c r="K41" s="521">
        <f t="shared" ref="K41" si="32">H41-F41</f>
        <v>14.5</v>
      </c>
      <c r="L41" s="467">
        <f t="shared" ref="L41" si="33">(F41*-0.7)/100</f>
        <v>-3.6715</v>
      </c>
      <c r="M41" s="468">
        <f t="shared" ref="M41" si="34">(K41+L41)/F41</f>
        <v>2.0645376549094374E-2</v>
      </c>
      <c r="N41" s="476" t="s">
        <v>599</v>
      </c>
      <c r="O41" s="469">
        <v>43843</v>
      </c>
      <c r="P41" s="7"/>
      <c r="Q41" s="7"/>
      <c r="R41" s="343" t="s">
        <v>602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27" s="393" customFormat="1" ht="15" customHeight="1">
      <c r="A42" s="419">
        <v>14</v>
      </c>
      <c r="B42" s="443">
        <v>44207</v>
      </c>
      <c r="C42" s="446"/>
      <c r="D42" s="411" t="s">
        <v>110</v>
      </c>
      <c r="E42" s="412" t="s">
        <v>600</v>
      </c>
      <c r="F42" s="412" t="s">
        <v>3725</v>
      </c>
      <c r="G42" s="447">
        <v>1395</v>
      </c>
      <c r="H42" s="447"/>
      <c r="I42" s="412" t="s">
        <v>3726</v>
      </c>
      <c r="J42" s="518" t="s">
        <v>601</v>
      </c>
      <c r="K42" s="518"/>
      <c r="L42" s="431"/>
      <c r="M42" s="427"/>
      <c r="N42" s="432"/>
      <c r="O42" s="418"/>
      <c r="P42" s="7"/>
      <c r="Q42" s="7"/>
      <c r="R42" s="343" t="s">
        <v>602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27" s="393" customFormat="1" ht="15" customHeight="1">
      <c r="A43" s="470">
        <v>15</v>
      </c>
      <c r="B43" s="471">
        <v>44208</v>
      </c>
      <c r="C43" s="472"/>
      <c r="D43" s="473" t="s">
        <v>300</v>
      </c>
      <c r="E43" s="474" t="s">
        <v>600</v>
      </c>
      <c r="F43" s="474">
        <v>261</v>
      </c>
      <c r="G43" s="475">
        <v>252</v>
      </c>
      <c r="H43" s="475">
        <v>267</v>
      </c>
      <c r="I43" s="474">
        <v>280</v>
      </c>
      <c r="J43" s="521" t="s">
        <v>3720</v>
      </c>
      <c r="K43" s="521">
        <f t="shared" ref="K43" si="35">H43-F43</f>
        <v>6</v>
      </c>
      <c r="L43" s="467">
        <f>(F43*-0.07)/100</f>
        <v>-0.18270000000000003</v>
      </c>
      <c r="M43" s="468">
        <f t="shared" ref="M43" si="36">(K43+L43)/F43</f>
        <v>2.2288505747126437E-2</v>
      </c>
      <c r="N43" s="476" t="s">
        <v>599</v>
      </c>
      <c r="O43" s="536">
        <v>43842</v>
      </c>
      <c r="P43" s="7"/>
      <c r="Q43" s="7"/>
      <c r="R43" s="343" t="s">
        <v>602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27" s="393" customFormat="1" ht="15" customHeight="1">
      <c r="A44" s="419">
        <v>16</v>
      </c>
      <c r="B44" s="443">
        <v>44208</v>
      </c>
      <c r="C44" s="446"/>
      <c r="D44" s="411" t="s">
        <v>565</v>
      </c>
      <c r="E44" s="412" t="s">
        <v>600</v>
      </c>
      <c r="F44" s="412" t="s">
        <v>3737</v>
      </c>
      <c r="G44" s="447">
        <v>1270</v>
      </c>
      <c r="H44" s="447"/>
      <c r="I44" s="412" t="s">
        <v>3738</v>
      </c>
      <c r="J44" s="518" t="s">
        <v>601</v>
      </c>
      <c r="K44" s="518"/>
      <c r="L44" s="431"/>
      <c r="M44" s="427"/>
      <c r="N44" s="432"/>
      <c r="O44" s="418"/>
      <c r="P44" s="7"/>
      <c r="Q44" s="7"/>
      <c r="R44" s="343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27" s="393" customFormat="1" ht="15" customHeight="1">
      <c r="A45" s="419">
        <v>17</v>
      </c>
      <c r="B45" s="443">
        <v>44208</v>
      </c>
      <c r="C45" s="446"/>
      <c r="D45" s="411" t="s">
        <v>331</v>
      </c>
      <c r="E45" s="412" t="s">
        <v>600</v>
      </c>
      <c r="F45" s="412" t="s">
        <v>3744</v>
      </c>
      <c r="G45" s="447">
        <v>1870</v>
      </c>
      <c r="H45" s="447"/>
      <c r="I45" s="412" t="s">
        <v>3745</v>
      </c>
      <c r="J45" s="518" t="s">
        <v>601</v>
      </c>
      <c r="K45" s="518"/>
      <c r="L45" s="431"/>
      <c r="M45" s="427"/>
      <c r="N45" s="432"/>
      <c r="O45" s="418"/>
      <c r="P45" s="7"/>
      <c r="Q45" s="7"/>
      <c r="R45" s="343" t="s">
        <v>602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27" s="393" customFormat="1" ht="15" customHeight="1">
      <c r="A46" s="470">
        <v>18</v>
      </c>
      <c r="B46" s="471">
        <v>44208</v>
      </c>
      <c r="C46" s="472"/>
      <c r="D46" s="473" t="s">
        <v>300</v>
      </c>
      <c r="E46" s="474" t="s">
        <v>600</v>
      </c>
      <c r="F46" s="474">
        <v>261</v>
      </c>
      <c r="G46" s="475">
        <v>252</v>
      </c>
      <c r="H46" s="475">
        <v>269</v>
      </c>
      <c r="I46" s="474">
        <v>280</v>
      </c>
      <c r="J46" s="521" t="s">
        <v>3669</v>
      </c>
      <c r="K46" s="521">
        <f t="shared" ref="K46" si="37">H46-F46</f>
        <v>8</v>
      </c>
      <c r="L46" s="467">
        <f t="shared" ref="L46" si="38">(F46*-0.7)/100</f>
        <v>-1.827</v>
      </c>
      <c r="M46" s="468">
        <f t="shared" ref="M46" si="39">(K46+L46)/F46</f>
        <v>2.3651340996168582E-2</v>
      </c>
      <c r="N46" s="476" t="s">
        <v>599</v>
      </c>
      <c r="O46" s="469">
        <v>43843</v>
      </c>
      <c r="P46" s="7"/>
      <c r="Q46" s="7"/>
      <c r="R46" s="343" t="s">
        <v>602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27" s="393" customFormat="1" ht="15" customHeight="1">
      <c r="A47" s="470">
        <v>19</v>
      </c>
      <c r="B47" s="471">
        <v>44208</v>
      </c>
      <c r="C47" s="472"/>
      <c r="D47" s="473" t="s">
        <v>276</v>
      </c>
      <c r="E47" s="474" t="s">
        <v>600</v>
      </c>
      <c r="F47" s="474">
        <v>300</v>
      </c>
      <c r="G47" s="475">
        <v>290</v>
      </c>
      <c r="H47" s="475">
        <v>305</v>
      </c>
      <c r="I47" s="474">
        <v>320</v>
      </c>
      <c r="J47" s="521" t="s">
        <v>3749</v>
      </c>
      <c r="K47" s="521">
        <f t="shared" ref="K47" si="40">H47-F47</f>
        <v>5</v>
      </c>
      <c r="L47" s="467">
        <f>(F47*-0.07)/100</f>
        <v>-0.21000000000000005</v>
      </c>
      <c r="M47" s="468">
        <f t="shared" ref="M47" si="41">(K47+L47)/F47</f>
        <v>1.5966666666666667E-2</v>
      </c>
      <c r="N47" s="476" t="s">
        <v>599</v>
      </c>
      <c r="O47" s="536">
        <v>43842</v>
      </c>
      <c r="P47" s="7"/>
      <c r="Q47" s="7"/>
      <c r="R47" s="343" t="s">
        <v>3186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27" s="393" customFormat="1" ht="15" customHeight="1">
      <c r="A48" s="419">
        <v>20</v>
      </c>
      <c r="B48" s="443">
        <v>44208</v>
      </c>
      <c r="C48" s="446"/>
      <c r="D48" s="411" t="s">
        <v>276</v>
      </c>
      <c r="E48" s="412" t="s">
        <v>600</v>
      </c>
      <c r="F48" s="412" t="s">
        <v>3748</v>
      </c>
      <c r="G48" s="447">
        <v>287</v>
      </c>
      <c r="H48" s="447"/>
      <c r="I48" s="412">
        <v>318</v>
      </c>
      <c r="J48" s="518" t="s">
        <v>601</v>
      </c>
      <c r="K48" s="518"/>
      <c r="L48" s="431"/>
      <c r="M48" s="427"/>
      <c r="N48" s="432"/>
      <c r="O48" s="418"/>
      <c r="P48" s="7"/>
      <c r="Q48" s="7"/>
      <c r="R48" s="343" t="s">
        <v>3186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34" s="393" customFormat="1" ht="15" customHeight="1">
      <c r="A49" s="419">
        <v>21</v>
      </c>
      <c r="B49" s="443">
        <v>44209</v>
      </c>
      <c r="C49" s="446"/>
      <c r="D49" s="411" t="s">
        <v>1220</v>
      </c>
      <c r="E49" s="412" t="s">
        <v>600</v>
      </c>
      <c r="F49" s="412" t="s">
        <v>3773</v>
      </c>
      <c r="G49" s="447">
        <v>768</v>
      </c>
      <c r="H49" s="447"/>
      <c r="I49" s="412">
        <v>840</v>
      </c>
      <c r="J49" s="518" t="s">
        <v>601</v>
      </c>
      <c r="K49" s="518"/>
      <c r="L49" s="431"/>
      <c r="M49" s="427"/>
      <c r="N49" s="432"/>
      <c r="O49" s="418"/>
      <c r="P49" s="7"/>
      <c r="Q49" s="7"/>
      <c r="R49" s="343" t="s">
        <v>3186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34" s="393" customFormat="1" ht="15" customHeight="1">
      <c r="A50" s="419">
        <v>22</v>
      </c>
      <c r="B50" s="443">
        <v>44209</v>
      </c>
      <c r="C50" s="446"/>
      <c r="D50" s="411" t="s">
        <v>448</v>
      </c>
      <c r="E50" s="412" t="s">
        <v>600</v>
      </c>
      <c r="F50" s="412" t="s">
        <v>3774</v>
      </c>
      <c r="G50" s="447">
        <v>537</v>
      </c>
      <c r="H50" s="447"/>
      <c r="I50" s="412" t="s">
        <v>3775</v>
      </c>
      <c r="J50" s="518" t="s">
        <v>601</v>
      </c>
      <c r="K50" s="518"/>
      <c r="L50" s="431"/>
      <c r="M50" s="427"/>
      <c r="N50" s="432"/>
      <c r="O50" s="418"/>
      <c r="P50" s="7"/>
      <c r="Q50" s="7"/>
      <c r="R50" s="343" t="s">
        <v>602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34" s="393" customFormat="1" ht="15" customHeight="1">
      <c r="A51" s="419"/>
      <c r="B51" s="443"/>
      <c r="C51" s="446"/>
      <c r="D51" s="411"/>
      <c r="E51" s="412"/>
      <c r="F51" s="412"/>
      <c r="G51" s="447"/>
      <c r="H51" s="447"/>
      <c r="I51" s="412"/>
      <c r="J51" s="518"/>
      <c r="K51" s="518"/>
      <c r="L51" s="431"/>
      <c r="M51" s="427"/>
      <c r="N51" s="432"/>
      <c r="O51" s="418"/>
      <c r="P51" s="7"/>
      <c r="Q51" s="7"/>
      <c r="R51" s="343"/>
      <c r="S51" s="40"/>
      <c r="T51" s="40"/>
      <c r="U51" s="40"/>
      <c r="V51" s="40"/>
      <c r="W51" s="40"/>
      <c r="X51" s="40"/>
      <c r="Y51" s="40"/>
      <c r="Z51" s="40"/>
      <c r="AA51" s="40"/>
    </row>
    <row r="52" spans="1:34" s="393" customFormat="1" ht="15" customHeight="1">
      <c r="A52" s="419"/>
      <c r="B52" s="443"/>
      <c r="C52" s="446"/>
      <c r="D52" s="411"/>
      <c r="E52" s="412"/>
      <c r="F52" s="412"/>
      <c r="G52" s="447"/>
      <c r="H52" s="447"/>
      <c r="I52" s="412"/>
      <c r="J52" s="518"/>
      <c r="K52" s="518"/>
      <c r="L52" s="431"/>
      <c r="M52" s="427"/>
      <c r="N52" s="432"/>
      <c r="O52" s="418"/>
      <c r="P52" s="7"/>
      <c r="Q52" s="7"/>
      <c r="R52" s="343"/>
      <c r="S52" s="40"/>
      <c r="T52" s="40"/>
      <c r="U52" s="40"/>
      <c r="V52" s="40"/>
      <c r="W52" s="40"/>
      <c r="X52" s="40"/>
      <c r="Y52" s="40"/>
      <c r="Z52" s="40"/>
      <c r="AA52" s="40"/>
    </row>
    <row r="53" spans="1:34" s="393" customFormat="1" ht="15" customHeight="1">
      <c r="A53" s="419"/>
      <c r="B53" s="443"/>
      <c r="C53" s="446"/>
      <c r="D53" s="411"/>
      <c r="E53" s="412"/>
      <c r="F53" s="412"/>
      <c r="G53" s="447"/>
      <c r="H53" s="447"/>
      <c r="I53" s="412"/>
      <c r="J53" s="518"/>
      <c r="K53" s="518"/>
      <c r="L53" s="431"/>
      <c r="M53" s="427"/>
      <c r="N53" s="432"/>
      <c r="O53" s="418"/>
      <c r="P53" s="7"/>
      <c r="Q53" s="7"/>
      <c r="R53" s="343"/>
      <c r="S53" s="40"/>
      <c r="T53" s="40"/>
      <c r="U53" s="40"/>
      <c r="V53" s="40"/>
      <c r="W53" s="40"/>
      <c r="X53" s="40"/>
      <c r="Y53" s="40"/>
      <c r="Z53" s="40"/>
      <c r="AA53" s="40"/>
    </row>
    <row r="54" spans="1:34" s="393" customFormat="1" ht="15" customHeight="1">
      <c r="A54" s="419"/>
      <c r="B54" s="443"/>
      <c r="C54" s="446"/>
      <c r="D54" s="410"/>
      <c r="E54" s="412"/>
      <c r="F54" s="412"/>
      <c r="G54" s="447"/>
      <c r="H54" s="447"/>
      <c r="I54" s="412"/>
      <c r="J54" s="376"/>
      <c r="K54" s="376"/>
      <c r="L54" s="429"/>
      <c r="M54" s="427"/>
      <c r="N54" s="404"/>
      <c r="O54" s="418"/>
      <c r="P54" s="7"/>
      <c r="Q54" s="7"/>
      <c r="R54" s="343"/>
      <c r="S54" s="40"/>
      <c r="T54" s="40"/>
      <c r="U54" s="40"/>
      <c r="V54" s="40"/>
      <c r="W54" s="40"/>
      <c r="X54" s="40"/>
      <c r="Y54" s="40"/>
      <c r="Z54" s="40"/>
      <c r="AA54" s="40"/>
    </row>
    <row r="55" spans="1:34" ht="44.25" customHeight="1">
      <c r="A55" s="23" t="s">
        <v>603</v>
      </c>
      <c r="B55" s="39"/>
      <c r="C55" s="39"/>
      <c r="D55" s="40"/>
      <c r="E55" s="36"/>
      <c r="F55" s="36"/>
      <c r="G55" s="35"/>
      <c r="H55" s="35" t="s">
        <v>3632</v>
      </c>
      <c r="I55" s="36"/>
      <c r="J55" s="17"/>
      <c r="K55" s="79"/>
      <c r="L55" s="80"/>
      <c r="M55" s="79"/>
      <c r="N55" s="81"/>
      <c r="O55" s="79"/>
      <c r="P55" s="7"/>
      <c r="Q55" s="435"/>
      <c r="R55" s="448"/>
      <c r="S55" s="435"/>
      <c r="T55" s="435"/>
      <c r="U55" s="435"/>
      <c r="V55" s="435"/>
      <c r="W55" s="435"/>
      <c r="X55" s="435"/>
      <c r="Y55" s="435"/>
      <c r="Z55" s="40"/>
      <c r="AA55" s="40"/>
      <c r="AB55" s="40"/>
    </row>
    <row r="56" spans="1:34" s="6" customFormat="1">
      <c r="A56" s="29" t="s">
        <v>604</v>
      </c>
      <c r="B56" s="23"/>
      <c r="C56" s="23"/>
      <c r="D56" s="23"/>
      <c r="E56" s="5"/>
      <c r="F56" s="30" t="s">
        <v>605</v>
      </c>
      <c r="G56" s="41"/>
      <c r="H56" s="42"/>
      <c r="I56" s="82"/>
      <c r="J56" s="17"/>
      <c r="K56" s="83"/>
      <c r="L56" s="84"/>
      <c r="M56" s="85"/>
      <c r="N56" s="86"/>
      <c r="O56" s="87"/>
      <c r="P56" s="5"/>
      <c r="Q56" s="4"/>
      <c r="R56" s="12"/>
      <c r="Z56" s="9"/>
      <c r="AA56" s="9"/>
      <c r="AB56" s="9"/>
      <c r="AC56" s="9"/>
      <c r="AD56" s="9"/>
      <c r="AE56" s="9"/>
      <c r="AF56" s="9"/>
      <c r="AG56" s="9"/>
      <c r="AH56" s="9"/>
    </row>
    <row r="57" spans="1:34" s="9" customFormat="1" ht="14.25" customHeight="1">
      <c r="A57" s="29"/>
      <c r="B57" s="23"/>
      <c r="C57" s="23"/>
      <c r="D57" s="23"/>
      <c r="E57" s="32"/>
      <c r="F57" s="30" t="s">
        <v>607</v>
      </c>
      <c r="G57" s="41"/>
      <c r="H57" s="42"/>
      <c r="I57" s="82"/>
      <c r="J57" s="17"/>
      <c r="K57" s="83"/>
      <c r="L57" s="84"/>
      <c r="M57" s="85"/>
      <c r="N57" s="86"/>
      <c r="O57" s="87"/>
      <c r="P57" s="5"/>
      <c r="Q57" s="4"/>
      <c r="R57" s="12"/>
      <c r="S57" s="6"/>
      <c r="Y57" s="6"/>
      <c r="Z57" s="6"/>
    </row>
    <row r="58" spans="1:34" s="9" customFormat="1" ht="14.25" customHeight="1">
      <c r="A58" s="23"/>
      <c r="B58" s="23"/>
      <c r="C58" s="23"/>
      <c r="D58" s="23"/>
      <c r="E58" s="32"/>
      <c r="F58" s="17"/>
      <c r="G58" s="17"/>
      <c r="H58" s="31"/>
      <c r="I58" s="36"/>
      <c r="J58" s="71"/>
      <c r="K58" s="68"/>
      <c r="L58" s="69"/>
      <c r="M58" s="17"/>
      <c r="N58" s="72"/>
      <c r="O58" s="57"/>
      <c r="P58" s="8"/>
      <c r="Q58" s="4"/>
      <c r="R58" s="12"/>
      <c r="S58" s="6"/>
      <c r="Y58" s="6"/>
      <c r="Z58" s="6"/>
    </row>
    <row r="59" spans="1:34" s="9" customFormat="1" ht="15">
      <c r="A59" s="43" t="s">
        <v>614</v>
      </c>
      <c r="B59" s="43"/>
      <c r="C59" s="43"/>
      <c r="D59" s="43"/>
      <c r="E59" s="32"/>
      <c r="F59" s="17"/>
      <c r="G59" s="12"/>
      <c r="H59" s="17"/>
      <c r="I59" s="12"/>
      <c r="J59" s="88"/>
      <c r="K59" s="12"/>
      <c r="L59" s="12"/>
      <c r="M59" s="12"/>
      <c r="N59" s="12"/>
      <c r="O59" s="89"/>
      <c r="P59"/>
      <c r="Q59" s="4"/>
      <c r="R59" s="12"/>
      <c r="S59" s="6"/>
      <c r="Y59" s="6"/>
      <c r="Z59" s="6"/>
    </row>
    <row r="60" spans="1:34" s="9" customFormat="1" ht="38.25">
      <c r="A60" s="21" t="s">
        <v>16</v>
      </c>
      <c r="B60" s="21" t="s">
        <v>575</v>
      </c>
      <c r="C60" s="21"/>
      <c r="D60" s="22" t="s">
        <v>588</v>
      </c>
      <c r="E60" s="21" t="s">
        <v>589</v>
      </c>
      <c r="F60" s="21" t="s">
        <v>590</v>
      </c>
      <c r="G60" s="21" t="s">
        <v>609</v>
      </c>
      <c r="H60" s="21" t="s">
        <v>592</v>
      </c>
      <c r="I60" s="21" t="s">
        <v>593</v>
      </c>
      <c r="J60" s="20" t="s">
        <v>594</v>
      </c>
      <c r="K60" s="77" t="s">
        <v>615</v>
      </c>
      <c r="L60" s="63" t="s">
        <v>3630</v>
      </c>
      <c r="M60" s="77" t="s">
        <v>611</v>
      </c>
      <c r="N60" s="21" t="s">
        <v>612</v>
      </c>
      <c r="O60" s="20" t="s">
        <v>597</v>
      </c>
      <c r="P60" s="90" t="s">
        <v>598</v>
      </c>
      <c r="Q60" s="4"/>
      <c r="R60" s="17"/>
      <c r="S60" s="6"/>
      <c r="Y60" s="6"/>
      <c r="Z60" s="6"/>
    </row>
    <row r="61" spans="1:34" s="393" customFormat="1" ht="13.9" customHeight="1">
      <c r="A61" s="522">
        <v>1</v>
      </c>
      <c r="B61" s="519">
        <v>44196</v>
      </c>
      <c r="C61" s="481"/>
      <c r="D61" s="479" t="s">
        <v>3660</v>
      </c>
      <c r="E61" s="480" t="s">
        <v>600</v>
      </c>
      <c r="F61" s="474">
        <v>739</v>
      </c>
      <c r="G61" s="523">
        <v>725</v>
      </c>
      <c r="H61" s="474">
        <v>747</v>
      </c>
      <c r="I61" s="520" t="s">
        <v>3661</v>
      </c>
      <c r="J61" s="477" t="s">
        <v>3669</v>
      </c>
      <c r="K61" s="521">
        <f t="shared" ref="K61" si="42">H61-F61</f>
        <v>8</v>
      </c>
      <c r="L61" s="467">
        <f t="shared" ref="L61" si="43">(H61*N61)*0.035%</f>
        <v>261.45000000000005</v>
      </c>
      <c r="M61" s="482">
        <f t="shared" ref="M61" si="44">(K61*N61)-L61</f>
        <v>7738.55</v>
      </c>
      <c r="N61" s="477">
        <v>1000</v>
      </c>
      <c r="O61" s="478" t="s">
        <v>599</v>
      </c>
      <c r="P61" s="469">
        <v>43831</v>
      </c>
      <c r="Q61" s="387"/>
      <c r="R61" s="343" t="s">
        <v>3186</v>
      </c>
      <c r="S61" s="40"/>
      <c r="Y61" s="40"/>
      <c r="Z61" s="40"/>
    </row>
    <row r="62" spans="1:34" s="393" customFormat="1" ht="13.9" customHeight="1">
      <c r="A62" s="522">
        <v>2</v>
      </c>
      <c r="B62" s="519">
        <v>44196</v>
      </c>
      <c r="C62" s="481"/>
      <c r="D62" s="479" t="s">
        <v>3662</v>
      </c>
      <c r="E62" s="480" t="s">
        <v>600</v>
      </c>
      <c r="F62" s="474">
        <v>597.5</v>
      </c>
      <c r="G62" s="523">
        <v>588</v>
      </c>
      <c r="H62" s="474">
        <v>607.5</v>
      </c>
      <c r="I62" s="520" t="s">
        <v>3663</v>
      </c>
      <c r="J62" s="477" t="s">
        <v>3645</v>
      </c>
      <c r="K62" s="521">
        <f t="shared" ref="K62" si="45">H62-F62</f>
        <v>10</v>
      </c>
      <c r="L62" s="467">
        <f t="shared" ref="L62" si="46">(H62*N62)*0.035%</f>
        <v>287.04375000000005</v>
      </c>
      <c r="M62" s="482">
        <f t="shared" ref="M62" si="47">(K62*N62)-L62</f>
        <v>13212.956249999999</v>
      </c>
      <c r="N62" s="477">
        <v>1350</v>
      </c>
      <c r="O62" s="478" t="s">
        <v>599</v>
      </c>
      <c r="P62" s="469">
        <v>43831</v>
      </c>
      <c r="Q62" s="387"/>
      <c r="R62" s="343" t="s">
        <v>602</v>
      </c>
      <c r="S62" s="40"/>
      <c r="Y62" s="40"/>
      <c r="Z62" s="40"/>
    </row>
    <row r="63" spans="1:34" s="393" customFormat="1" ht="13.9" customHeight="1">
      <c r="A63" s="522">
        <v>3</v>
      </c>
      <c r="B63" s="519">
        <v>44196</v>
      </c>
      <c r="C63" s="481"/>
      <c r="D63" s="479" t="s">
        <v>3664</v>
      </c>
      <c r="E63" s="480" t="s">
        <v>600</v>
      </c>
      <c r="F63" s="474">
        <v>981</v>
      </c>
      <c r="G63" s="523">
        <v>966</v>
      </c>
      <c r="H63" s="474">
        <v>992</v>
      </c>
      <c r="I63" s="520">
        <v>1010</v>
      </c>
      <c r="J63" s="477" t="s">
        <v>3646</v>
      </c>
      <c r="K63" s="521">
        <f t="shared" ref="K63" si="48">H63-F63</f>
        <v>11</v>
      </c>
      <c r="L63" s="467">
        <f t="shared" ref="L63" si="49">(H63*N63)*0.035%</f>
        <v>295.12000000000006</v>
      </c>
      <c r="M63" s="482">
        <f t="shared" ref="M63" si="50">(K63*N63)-L63</f>
        <v>9054.8799999999992</v>
      </c>
      <c r="N63" s="477">
        <v>850</v>
      </c>
      <c r="O63" s="478" t="s">
        <v>599</v>
      </c>
      <c r="P63" s="469">
        <v>43831</v>
      </c>
      <c r="Q63" s="387"/>
      <c r="R63" s="343" t="s">
        <v>3186</v>
      </c>
      <c r="S63" s="40"/>
      <c r="Y63" s="40"/>
      <c r="Z63" s="40"/>
    </row>
    <row r="64" spans="1:34" s="393" customFormat="1" ht="13.9" customHeight="1">
      <c r="A64" s="524">
        <v>4</v>
      </c>
      <c r="B64" s="525">
        <v>44197</v>
      </c>
      <c r="C64" s="526"/>
      <c r="D64" s="527" t="s">
        <v>3658</v>
      </c>
      <c r="E64" s="528" t="s">
        <v>3627</v>
      </c>
      <c r="F64" s="529">
        <v>14035</v>
      </c>
      <c r="G64" s="529">
        <v>14160</v>
      </c>
      <c r="H64" s="529">
        <v>14160</v>
      </c>
      <c r="I64" s="530">
        <v>13800</v>
      </c>
      <c r="J64" s="530" t="s">
        <v>3674</v>
      </c>
      <c r="K64" s="531">
        <f>F64-H64</f>
        <v>-125</v>
      </c>
      <c r="L64" s="532">
        <f t="shared" ref="L64" si="51">(H64*N64)*0.035%</f>
        <v>371.70000000000005</v>
      </c>
      <c r="M64" s="533">
        <f t="shared" ref="M64" si="52">(K64*N64)-L64</f>
        <v>-9746.7000000000007</v>
      </c>
      <c r="N64" s="530">
        <v>75</v>
      </c>
      <c r="O64" s="534" t="s">
        <v>663</v>
      </c>
      <c r="P64" s="535">
        <v>43834</v>
      </c>
      <c r="Q64" s="387"/>
      <c r="R64" s="343" t="s">
        <v>602</v>
      </c>
      <c r="S64" s="40"/>
      <c r="Y64" s="40"/>
      <c r="Z64" s="40"/>
    </row>
    <row r="65" spans="1:26" s="393" customFormat="1" ht="13.9" customHeight="1">
      <c r="A65" s="522">
        <v>5</v>
      </c>
      <c r="B65" s="519">
        <v>44197</v>
      </c>
      <c r="C65" s="481"/>
      <c r="D65" s="479" t="s">
        <v>3657</v>
      </c>
      <c r="E65" s="480" t="s">
        <v>600</v>
      </c>
      <c r="F65" s="474">
        <v>575</v>
      </c>
      <c r="G65" s="523">
        <v>564</v>
      </c>
      <c r="H65" s="474">
        <v>584.5</v>
      </c>
      <c r="I65" s="520">
        <v>595</v>
      </c>
      <c r="J65" s="477" t="s">
        <v>3640</v>
      </c>
      <c r="K65" s="521">
        <f t="shared" ref="K65" si="53">H65-F65</f>
        <v>9.5</v>
      </c>
      <c r="L65" s="467">
        <f t="shared" ref="L65" si="54">(H65*N65)*0.035%</f>
        <v>245.49000000000004</v>
      </c>
      <c r="M65" s="482">
        <f t="shared" ref="M65" si="55">(K65*N65)-L65</f>
        <v>11154.51</v>
      </c>
      <c r="N65" s="477">
        <v>1200</v>
      </c>
      <c r="O65" s="478" t="s">
        <v>599</v>
      </c>
      <c r="P65" s="536">
        <v>43831</v>
      </c>
      <c r="Q65" s="387"/>
      <c r="R65" s="343" t="s">
        <v>3186</v>
      </c>
      <c r="S65" s="40"/>
      <c r="Y65" s="40"/>
      <c r="Z65" s="40"/>
    </row>
    <row r="66" spans="1:26" s="393" customFormat="1" ht="13.9" customHeight="1">
      <c r="A66" s="522">
        <v>6</v>
      </c>
      <c r="B66" s="519">
        <v>44197</v>
      </c>
      <c r="C66" s="481"/>
      <c r="D66" s="479" t="s">
        <v>3666</v>
      </c>
      <c r="E66" s="480" t="s">
        <v>600</v>
      </c>
      <c r="F66" s="474">
        <v>2397.5</v>
      </c>
      <c r="G66" s="523">
        <v>2345</v>
      </c>
      <c r="H66" s="474">
        <v>2423.5</v>
      </c>
      <c r="I66" s="520" t="s">
        <v>3667</v>
      </c>
      <c r="J66" s="477" t="s">
        <v>3673</v>
      </c>
      <c r="K66" s="521">
        <f t="shared" ref="K66:K68" si="56">H66-F66</f>
        <v>26</v>
      </c>
      <c r="L66" s="467">
        <f t="shared" ref="L66:L67" si="57">(H66*N66)*0.035%</f>
        <v>254.46750000000003</v>
      </c>
      <c r="M66" s="482">
        <f t="shared" ref="M66:M67" si="58">(K66*N66)-L66</f>
        <v>7545.5325000000003</v>
      </c>
      <c r="N66" s="477">
        <v>300</v>
      </c>
      <c r="O66" s="478" t="s">
        <v>599</v>
      </c>
      <c r="P66" s="469">
        <v>43834</v>
      </c>
      <c r="Q66" s="387"/>
      <c r="R66" s="343" t="s">
        <v>602</v>
      </c>
      <c r="S66" s="40"/>
      <c r="Y66" s="40"/>
      <c r="Z66" s="40"/>
    </row>
    <row r="67" spans="1:26" s="393" customFormat="1" ht="13.9" customHeight="1">
      <c r="A67" s="522">
        <v>7</v>
      </c>
      <c r="B67" s="519">
        <v>44200</v>
      </c>
      <c r="C67" s="481"/>
      <c r="D67" s="479" t="s">
        <v>3675</v>
      </c>
      <c r="E67" s="480" t="s">
        <v>600</v>
      </c>
      <c r="F67" s="474">
        <v>466.5</v>
      </c>
      <c r="G67" s="523">
        <v>460</v>
      </c>
      <c r="H67" s="474">
        <v>470.5</v>
      </c>
      <c r="I67" s="520">
        <v>480</v>
      </c>
      <c r="J67" s="477" t="s">
        <v>3680</v>
      </c>
      <c r="K67" s="521">
        <f t="shared" ref="K67" si="59">H67-F67</f>
        <v>4</v>
      </c>
      <c r="L67" s="467">
        <f t="shared" si="57"/>
        <v>362.28500000000003</v>
      </c>
      <c r="M67" s="482">
        <f t="shared" si="58"/>
        <v>8437.7150000000001</v>
      </c>
      <c r="N67" s="477">
        <v>2200</v>
      </c>
      <c r="O67" s="478" t="s">
        <v>599</v>
      </c>
      <c r="P67" s="536">
        <v>43834</v>
      </c>
      <c r="Q67" s="387"/>
      <c r="R67" s="343" t="s">
        <v>3186</v>
      </c>
      <c r="S67" s="40"/>
      <c r="Y67" s="40"/>
      <c r="Z67" s="40"/>
    </row>
    <row r="68" spans="1:26" s="393" customFormat="1" ht="13.9" customHeight="1">
      <c r="A68" s="522">
        <v>8</v>
      </c>
      <c r="B68" s="519">
        <v>44200</v>
      </c>
      <c r="C68" s="481"/>
      <c r="D68" s="479" t="s">
        <v>3676</v>
      </c>
      <c r="E68" s="480" t="s">
        <v>600</v>
      </c>
      <c r="F68" s="474">
        <v>593.5</v>
      </c>
      <c r="G68" s="523">
        <v>583</v>
      </c>
      <c r="H68" s="474">
        <v>601.5</v>
      </c>
      <c r="I68" s="520">
        <v>615</v>
      </c>
      <c r="J68" s="477" t="s">
        <v>3640</v>
      </c>
      <c r="K68" s="521">
        <f t="shared" si="56"/>
        <v>8</v>
      </c>
      <c r="L68" s="467">
        <f t="shared" ref="L68" si="60">(H68*N68)*0.035%</f>
        <v>252.63000000000002</v>
      </c>
      <c r="M68" s="482">
        <f t="shared" ref="M68" si="61">(K68*N68)-L68</f>
        <v>9347.3700000000008</v>
      </c>
      <c r="N68" s="477">
        <v>1200</v>
      </c>
      <c r="O68" s="478" t="s">
        <v>599</v>
      </c>
      <c r="P68" s="536">
        <v>43834</v>
      </c>
      <c r="Q68" s="387"/>
      <c r="R68" s="343" t="s">
        <v>3186</v>
      </c>
      <c r="S68" s="40"/>
      <c r="Y68" s="40"/>
      <c r="Z68" s="40"/>
    </row>
    <row r="69" spans="1:26" s="393" customFormat="1" ht="13.9" customHeight="1">
      <c r="A69" s="522">
        <v>9</v>
      </c>
      <c r="B69" s="519">
        <v>44200</v>
      </c>
      <c r="C69" s="481"/>
      <c r="D69" s="479" t="s">
        <v>3678</v>
      </c>
      <c r="E69" s="480" t="s">
        <v>600</v>
      </c>
      <c r="F69" s="474">
        <v>904</v>
      </c>
      <c r="G69" s="523">
        <v>885</v>
      </c>
      <c r="H69" s="474">
        <v>917.5</v>
      </c>
      <c r="I69" s="520">
        <v>930</v>
      </c>
      <c r="J69" s="477" t="s">
        <v>3679</v>
      </c>
      <c r="K69" s="521">
        <f t="shared" ref="K69:K70" si="62">H69-F69</f>
        <v>13.5</v>
      </c>
      <c r="L69" s="467">
        <f t="shared" ref="L69:L70" si="63">(H69*N69)*0.035%</f>
        <v>240.84375000000003</v>
      </c>
      <c r="M69" s="482">
        <f t="shared" ref="M69:M70" si="64">(K69*N69)-L69</f>
        <v>9884.15625</v>
      </c>
      <c r="N69" s="477">
        <v>750</v>
      </c>
      <c r="O69" s="478" t="s">
        <v>599</v>
      </c>
      <c r="P69" s="536">
        <v>43834</v>
      </c>
      <c r="Q69" s="387"/>
      <c r="R69" s="343" t="s">
        <v>3186</v>
      </c>
      <c r="S69" s="40"/>
      <c r="Y69" s="40"/>
      <c r="Z69" s="40"/>
    </row>
    <row r="70" spans="1:26" s="393" customFormat="1" ht="13.9" customHeight="1">
      <c r="A70" s="524">
        <v>10</v>
      </c>
      <c r="B70" s="525">
        <v>44200</v>
      </c>
      <c r="C70" s="526"/>
      <c r="D70" s="527" t="s">
        <v>3681</v>
      </c>
      <c r="E70" s="528" t="s">
        <v>600</v>
      </c>
      <c r="F70" s="529">
        <v>544.5</v>
      </c>
      <c r="G70" s="529">
        <v>534</v>
      </c>
      <c r="H70" s="529">
        <v>534</v>
      </c>
      <c r="I70" s="530">
        <v>565</v>
      </c>
      <c r="J70" s="530" t="s">
        <v>3695</v>
      </c>
      <c r="K70" s="531">
        <f t="shared" si="62"/>
        <v>-10.5</v>
      </c>
      <c r="L70" s="532">
        <f t="shared" si="63"/>
        <v>224.28000000000003</v>
      </c>
      <c r="M70" s="533">
        <f t="shared" si="64"/>
        <v>-12824.28</v>
      </c>
      <c r="N70" s="530">
        <v>1200</v>
      </c>
      <c r="O70" s="534" t="s">
        <v>663</v>
      </c>
      <c r="P70" s="535">
        <v>43836</v>
      </c>
      <c r="Q70" s="387"/>
      <c r="R70" s="343" t="s">
        <v>602</v>
      </c>
      <c r="S70" s="40"/>
      <c r="Y70" s="40"/>
      <c r="Z70" s="40"/>
    </row>
    <row r="71" spans="1:26" s="393" customFormat="1" ht="13.9" customHeight="1">
      <c r="A71" s="524">
        <v>11</v>
      </c>
      <c r="B71" s="525">
        <v>44201</v>
      </c>
      <c r="C71" s="526"/>
      <c r="D71" s="527" t="s">
        <v>3658</v>
      </c>
      <c r="E71" s="528" t="s">
        <v>3627</v>
      </c>
      <c r="F71" s="529">
        <v>14115</v>
      </c>
      <c r="G71" s="529">
        <v>14220</v>
      </c>
      <c r="H71" s="529">
        <v>14195</v>
      </c>
      <c r="I71" s="530">
        <v>13800</v>
      </c>
      <c r="J71" s="530" t="s">
        <v>3684</v>
      </c>
      <c r="K71" s="531">
        <f>F71-H71</f>
        <v>-80</v>
      </c>
      <c r="L71" s="532">
        <f t="shared" ref="L71:L73" si="65">(H71*N71)*0.035%</f>
        <v>372.61875000000003</v>
      </c>
      <c r="M71" s="533">
        <f t="shared" ref="M71:M73" si="66">(K71*N71)-L71</f>
        <v>-6372.6187499999996</v>
      </c>
      <c r="N71" s="530">
        <v>75</v>
      </c>
      <c r="O71" s="534" t="s">
        <v>663</v>
      </c>
      <c r="P71" s="544">
        <v>43835</v>
      </c>
      <c r="Q71" s="387"/>
      <c r="R71" s="343" t="s">
        <v>602</v>
      </c>
      <c r="S71" s="40"/>
      <c r="Y71" s="40"/>
      <c r="Z71" s="40"/>
    </row>
    <row r="72" spans="1:26" s="393" customFormat="1" ht="13.9" customHeight="1">
      <c r="A72" s="522">
        <v>12</v>
      </c>
      <c r="B72" s="519">
        <v>44201</v>
      </c>
      <c r="C72" s="481"/>
      <c r="D72" s="479" t="s">
        <v>3675</v>
      </c>
      <c r="E72" s="480" t="s">
        <v>600</v>
      </c>
      <c r="F72" s="474">
        <v>464.5</v>
      </c>
      <c r="G72" s="523">
        <v>458</v>
      </c>
      <c r="H72" s="474">
        <v>468.5</v>
      </c>
      <c r="I72" s="520">
        <v>480</v>
      </c>
      <c r="J72" s="477" t="s">
        <v>3680</v>
      </c>
      <c r="K72" s="521">
        <f t="shared" ref="K72:K73" si="67">H72-F72</f>
        <v>4</v>
      </c>
      <c r="L72" s="467">
        <f t="shared" si="65"/>
        <v>360.74500000000006</v>
      </c>
      <c r="M72" s="482">
        <f t="shared" si="66"/>
        <v>8439.2549999999992</v>
      </c>
      <c r="N72" s="477">
        <v>2200</v>
      </c>
      <c r="O72" s="478" t="s">
        <v>599</v>
      </c>
      <c r="P72" s="536">
        <v>43835</v>
      </c>
      <c r="Q72" s="387"/>
      <c r="R72" s="343" t="s">
        <v>3186</v>
      </c>
      <c r="S72" s="40"/>
      <c r="Y72" s="40"/>
      <c r="Z72" s="40"/>
    </row>
    <row r="73" spans="1:26" s="393" customFormat="1" ht="13.9" customHeight="1">
      <c r="A73" s="522">
        <v>13</v>
      </c>
      <c r="B73" s="519">
        <v>44201</v>
      </c>
      <c r="C73" s="481"/>
      <c r="D73" s="479" t="s">
        <v>3678</v>
      </c>
      <c r="E73" s="480" t="s">
        <v>600</v>
      </c>
      <c r="F73" s="474">
        <v>906</v>
      </c>
      <c r="G73" s="523">
        <v>888</v>
      </c>
      <c r="H73" s="474">
        <v>916</v>
      </c>
      <c r="I73" s="520" t="s">
        <v>3687</v>
      </c>
      <c r="J73" s="477" t="s">
        <v>3645</v>
      </c>
      <c r="K73" s="521">
        <f t="shared" si="67"/>
        <v>10</v>
      </c>
      <c r="L73" s="467">
        <f t="shared" si="65"/>
        <v>240.45000000000005</v>
      </c>
      <c r="M73" s="482">
        <f t="shared" si="66"/>
        <v>7259.55</v>
      </c>
      <c r="N73" s="477">
        <v>750</v>
      </c>
      <c r="O73" s="478" t="s">
        <v>599</v>
      </c>
      <c r="P73" s="469">
        <v>43836</v>
      </c>
      <c r="Q73" s="387"/>
      <c r="R73" s="343" t="s">
        <v>3186</v>
      </c>
      <c r="S73" s="40"/>
      <c r="Y73" s="40"/>
      <c r="Z73" s="40"/>
    </row>
    <row r="74" spans="1:26" s="393" customFormat="1" ht="13.9" customHeight="1">
      <c r="A74" s="522">
        <v>14</v>
      </c>
      <c r="B74" s="519">
        <v>44201</v>
      </c>
      <c r="C74" s="481"/>
      <c r="D74" s="479" t="s">
        <v>3688</v>
      </c>
      <c r="E74" s="480" t="s">
        <v>600</v>
      </c>
      <c r="F74" s="474">
        <v>508.5</v>
      </c>
      <c r="G74" s="523">
        <v>500</v>
      </c>
      <c r="H74" s="474">
        <v>515.5</v>
      </c>
      <c r="I74" s="520">
        <v>525</v>
      </c>
      <c r="J74" s="477" t="s">
        <v>3672</v>
      </c>
      <c r="K74" s="521">
        <f t="shared" ref="K74:K75" si="68">H74-F74</f>
        <v>7</v>
      </c>
      <c r="L74" s="467">
        <f t="shared" ref="L74:L75" si="69">(H74*N74)*0.035%</f>
        <v>270.63750000000005</v>
      </c>
      <c r="M74" s="482">
        <f t="shared" ref="M74:M75" si="70">(K74*N74)-L74</f>
        <v>10229.362499999999</v>
      </c>
      <c r="N74" s="477">
        <v>1500</v>
      </c>
      <c r="O74" s="478" t="s">
        <v>599</v>
      </c>
      <c r="P74" s="469">
        <v>43836</v>
      </c>
      <c r="Q74" s="387"/>
      <c r="R74" s="343" t="s">
        <v>602</v>
      </c>
      <c r="S74" s="40"/>
      <c r="Y74" s="40"/>
      <c r="Z74" s="40"/>
    </row>
    <row r="75" spans="1:26" s="393" customFormat="1" ht="13.9" customHeight="1">
      <c r="A75" s="524">
        <v>15</v>
      </c>
      <c r="B75" s="525">
        <v>44202</v>
      </c>
      <c r="C75" s="526"/>
      <c r="D75" s="527" t="s">
        <v>3660</v>
      </c>
      <c r="E75" s="528" t="s">
        <v>600</v>
      </c>
      <c r="F75" s="529">
        <v>753.5</v>
      </c>
      <c r="G75" s="529">
        <v>743</v>
      </c>
      <c r="H75" s="529">
        <v>741</v>
      </c>
      <c r="I75" s="530">
        <v>773</v>
      </c>
      <c r="J75" s="530" t="s">
        <v>3701</v>
      </c>
      <c r="K75" s="531">
        <f t="shared" si="68"/>
        <v>-12.5</v>
      </c>
      <c r="L75" s="532">
        <f t="shared" si="69"/>
        <v>259.35000000000002</v>
      </c>
      <c r="M75" s="533">
        <f t="shared" si="70"/>
        <v>-12759.35</v>
      </c>
      <c r="N75" s="530">
        <v>1000</v>
      </c>
      <c r="O75" s="534" t="s">
        <v>663</v>
      </c>
      <c r="P75" s="535">
        <v>43837</v>
      </c>
      <c r="Q75" s="387"/>
      <c r="R75" s="343" t="s">
        <v>3186</v>
      </c>
      <c r="S75" s="40"/>
      <c r="Y75" s="40"/>
      <c r="Z75" s="40"/>
    </row>
    <row r="76" spans="1:26" s="393" customFormat="1" ht="13.9" customHeight="1">
      <c r="A76" s="524">
        <v>16</v>
      </c>
      <c r="B76" s="525">
        <v>44202</v>
      </c>
      <c r="C76" s="526"/>
      <c r="D76" s="527" t="s">
        <v>3675</v>
      </c>
      <c r="E76" s="528" t="s">
        <v>600</v>
      </c>
      <c r="F76" s="529">
        <v>462.5</v>
      </c>
      <c r="G76" s="529">
        <v>456</v>
      </c>
      <c r="H76" s="529">
        <v>456</v>
      </c>
      <c r="I76" s="530">
        <v>475</v>
      </c>
      <c r="J76" s="530" t="s">
        <v>3696</v>
      </c>
      <c r="K76" s="531">
        <f t="shared" ref="K76:K77" si="71">H76-F76</f>
        <v>-6.5</v>
      </c>
      <c r="L76" s="532">
        <f t="shared" ref="L76:L78" si="72">(H76*N76)*0.035%</f>
        <v>351.12000000000006</v>
      </c>
      <c r="M76" s="533">
        <f t="shared" ref="M76:M78" si="73">(K76*N76)-L76</f>
        <v>-14651.12</v>
      </c>
      <c r="N76" s="530">
        <v>2200</v>
      </c>
      <c r="O76" s="534" t="s">
        <v>663</v>
      </c>
      <c r="P76" s="544">
        <v>43836</v>
      </c>
      <c r="Q76" s="387"/>
      <c r="R76" s="343" t="s">
        <v>3186</v>
      </c>
      <c r="S76" s="40"/>
      <c r="Y76" s="40"/>
      <c r="Z76" s="40"/>
    </row>
    <row r="77" spans="1:26" s="393" customFormat="1" ht="13.9" customHeight="1">
      <c r="A77" s="522">
        <v>17</v>
      </c>
      <c r="B77" s="519">
        <v>44202</v>
      </c>
      <c r="C77" s="481"/>
      <c r="D77" s="479" t="s">
        <v>3697</v>
      </c>
      <c r="E77" s="480" t="s">
        <v>600</v>
      </c>
      <c r="F77" s="474">
        <v>1600.5</v>
      </c>
      <c r="G77" s="523">
        <v>1583</v>
      </c>
      <c r="H77" s="474">
        <v>1613.5</v>
      </c>
      <c r="I77" s="520">
        <v>1640</v>
      </c>
      <c r="J77" s="477" t="s">
        <v>3702</v>
      </c>
      <c r="K77" s="521">
        <f t="shared" si="71"/>
        <v>13</v>
      </c>
      <c r="L77" s="467">
        <f t="shared" si="72"/>
        <v>395.30750000000006</v>
      </c>
      <c r="M77" s="482">
        <f t="shared" si="73"/>
        <v>8704.6924999999992</v>
      </c>
      <c r="N77" s="477">
        <v>700</v>
      </c>
      <c r="O77" s="478" t="s">
        <v>599</v>
      </c>
      <c r="P77" s="469">
        <v>43837</v>
      </c>
      <c r="Q77" s="387"/>
      <c r="R77" s="343" t="s">
        <v>3186</v>
      </c>
      <c r="S77" s="40"/>
      <c r="Y77" s="40"/>
      <c r="Z77" s="40"/>
    </row>
    <row r="78" spans="1:26" s="393" customFormat="1" ht="13.9" customHeight="1">
      <c r="A78" s="522">
        <v>18</v>
      </c>
      <c r="B78" s="519">
        <v>44203</v>
      </c>
      <c r="C78" s="481"/>
      <c r="D78" s="479" t="s">
        <v>3730</v>
      </c>
      <c r="E78" s="480" t="s">
        <v>3627</v>
      </c>
      <c r="F78" s="474">
        <v>14255</v>
      </c>
      <c r="G78" s="523">
        <v>14370</v>
      </c>
      <c r="H78" s="474">
        <v>14195</v>
      </c>
      <c r="I78" s="520">
        <v>14000</v>
      </c>
      <c r="J78" s="477" t="s">
        <v>3147</v>
      </c>
      <c r="K78" s="521">
        <f>F78-H78</f>
        <v>60</v>
      </c>
      <c r="L78" s="467">
        <f t="shared" si="72"/>
        <v>372.61875000000003</v>
      </c>
      <c r="M78" s="482">
        <f t="shared" si="73"/>
        <v>4127.3812500000004</v>
      </c>
      <c r="N78" s="477">
        <v>75</v>
      </c>
      <c r="O78" s="478" t="s">
        <v>599</v>
      </c>
      <c r="P78" s="536">
        <v>43837</v>
      </c>
      <c r="Q78" s="387"/>
      <c r="R78" s="343" t="s">
        <v>602</v>
      </c>
      <c r="S78" s="40"/>
      <c r="Y78" s="40"/>
      <c r="Z78" s="40"/>
    </row>
    <row r="79" spans="1:26" s="393" customFormat="1" ht="13.9" customHeight="1">
      <c r="A79" s="522">
        <v>19</v>
      </c>
      <c r="B79" s="519">
        <v>44203</v>
      </c>
      <c r="C79" s="481"/>
      <c r="D79" s="479" t="s">
        <v>3666</v>
      </c>
      <c r="E79" s="480" t="s">
        <v>600</v>
      </c>
      <c r="F79" s="474">
        <v>2381</v>
      </c>
      <c r="G79" s="523">
        <v>2345</v>
      </c>
      <c r="H79" s="474">
        <v>2404.5</v>
      </c>
      <c r="I79" s="520">
        <v>2450</v>
      </c>
      <c r="J79" s="477" t="s">
        <v>3713</v>
      </c>
      <c r="K79" s="521">
        <f t="shared" ref="K79" si="74">H79-F79</f>
        <v>23.5</v>
      </c>
      <c r="L79" s="467">
        <f t="shared" ref="L79" si="75">(H79*N79)*0.035%</f>
        <v>252.47250000000003</v>
      </c>
      <c r="M79" s="482">
        <f t="shared" ref="M79" si="76">(K79*N79)-L79</f>
        <v>6797.5275000000001</v>
      </c>
      <c r="N79" s="477">
        <v>300</v>
      </c>
      <c r="O79" s="478" t="s">
        <v>599</v>
      </c>
      <c r="P79" s="469">
        <v>43837</v>
      </c>
      <c r="Q79" s="387"/>
      <c r="R79" s="343" t="s">
        <v>602</v>
      </c>
      <c r="S79" s="40"/>
      <c r="Y79" s="40"/>
      <c r="Z79" s="40"/>
    </row>
    <row r="80" spans="1:26" s="393" customFormat="1" ht="13.9" customHeight="1">
      <c r="A80" s="522">
        <v>20</v>
      </c>
      <c r="B80" s="519">
        <v>44204</v>
      </c>
      <c r="C80" s="481"/>
      <c r="D80" s="479" t="s">
        <v>3711</v>
      </c>
      <c r="E80" s="480" t="s">
        <v>600</v>
      </c>
      <c r="F80" s="474">
        <v>506.5</v>
      </c>
      <c r="G80" s="523">
        <v>497</v>
      </c>
      <c r="H80" s="474">
        <v>512</v>
      </c>
      <c r="I80" s="520">
        <v>525</v>
      </c>
      <c r="J80" s="477" t="s">
        <v>3712</v>
      </c>
      <c r="K80" s="521">
        <f t="shared" ref="K80" si="77">H80-F80</f>
        <v>5.5</v>
      </c>
      <c r="L80" s="467">
        <f t="shared" ref="L80:L82" si="78">(H80*N80)*0.035%</f>
        <v>268.8</v>
      </c>
      <c r="M80" s="482">
        <f t="shared" ref="M80:M82" si="79">(K80*N80)-L80</f>
        <v>7981.2</v>
      </c>
      <c r="N80" s="477">
        <v>1500</v>
      </c>
      <c r="O80" s="478" t="s">
        <v>599</v>
      </c>
      <c r="P80" s="536">
        <v>43838</v>
      </c>
      <c r="Q80" s="387"/>
      <c r="R80" s="343" t="s">
        <v>3186</v>
      </c>
      <c r="S80" s="40"/>
      <c r="Y80" s="40"/>
      <c r="Z80" s="40"/>
    </row>
    <row r="81" spans="1:34" s="393" customFormat="1" ht="13.9" customHeight="1">
      <c r="A81" s="524">
        <v>21</v>
      </c>
      <c r="B81" s="525">
        <v>44204</v>
      </c>
      <c r="C81" s="526"/>
      <c r="D81" s="527" t="s">
        <v>3658</v>
      </c>
      <c r="E81" s="528" t="s">
        <v>3627</v>
      </c>
      <c r="F81" s="529">
        <v>14315</v>
      </c>
      <c r="G81" s="529">
        <v>14410</v>
      </c>
      <c r="H81" s="529">
        <v>14425</v>
      </c>
      <c r="I81" s="530">
        <v>14050</v>
      </c>
      <c r="J81" s="530" t="s">
        <v>3729</v>
      </c>
      <c r="K81" s="531">
        <f>F81-H81</f>
        <v>-110</v>
      </c>
      <c r="L81" s="532">
        <f t="shared" si="78"/>
        <v>378.65625000000006</v>
      </c>
      <c r="M81" s="533">
        <f t="shared" si="79"/>
        <v>-8628.65625</v>
      </c>
      <c r="N81" s="530">
        <v>75</v>
      </c>
      <c r="O81" s="534" t="s">
        <v>663</v>
      </c>
      <c r="P81" s="535">
        <v>43841</v>
      </c>
      <c r="Q81" s="387"/>
      <c r="R81" s="343" t="s">
        <v>602</v>
      </c>
      <c r="S81" s="40"/>
      <c r="Y81" s="40"/>
      <c r="Z81" s="40"/>
    </row>
    <row r="82" spans="1:34" s="393" customFormat="1" ht="13.9" customHeight="1">
      <c r="A82" s="524">
        <v>22</v>
      </c>
      <c r="B82" s="525">
        <v>44204</v>
      </c>
      <c r="C82" s="526"/>
      <c r="D82" s="527" t="s">
        <v>3676</v>
      </c>
      <c r="E82" s="528" t="s">
        <v>600</v>
      </c>
      <c r="F82" s="529">
        <v>636</v>
      </c>
      <c r="G82" s="529">
        <v>625</v>
      </c>
      <c r="H82" s="529">
        <v>625</v>
      </c>
      <c r="I82" s="530">
        <v>655</v>
      </c>
      <c r="J82" s="530" t="s">
        <v>3701</v>
      </c>
      <c r="K82" s="531">
        <f t="shared" ref="K82" si="80">H82-F82</f>
        <v>-11</v>
      </c>
      <c r="L82" s="532">
        <f t="shared" si="78"/>
        <v>262.50000000000006</v>
      </c>
      <c r="M82" s="533">
        <f t="shared" si="79"/>
        <v>-13462.5</v>
      </c>
      <c r="N82" s="530">
        <v>1200</v>
      </c>
      <c r="O82" s="534" t="s">
        <v>663</v>
      </c>
      <c r="P82" s="535">
        <v>43841</v>
      </c>
      <c r="Q82" s="387"/>
      <c r="R82" s="343" t="s">
        <v>3186</v>
      </c>
      <c r="S82" s="40"/>
      <c r="Y82" s="40"/>
      <c r="Z82" s="40"/>
    </row>
    <row r="83" spans="1:34" s="393" customFormat="1" ht="13.9" customHeight="1">
      <c r="A83" s="522">
        <v>23</v>
      </c>
      <c r="B83" s="519">
        <v>44207</v>
      </c>
      <c r="C83" s="481"/>
      <c r="D83" s="479" t="s">
        <v>3688</v>
      </c>
      <c r="E83" s="480" t="s">
        <v>600</v>
      </c>
      <c r="F83" s="474">
        <v>529.5</v>
      </c>
      <c r="G83" s="523">
        <v>521</v>
      </c>
      <c r="H83" s="474">
        <v>535.5</v>
      </c>
      <c r="I83" s="520">
        <v>545</v>
      </c>
      <c r="J83" s="477" t="s">
        <v>3720</v>
      </c>
      <c r="K83" s="521">
        <f t="shared" ref="K83" si="81">H83-F83</f>
        <v>6</v>
      </c>
      <c r="L83" s="467">
        <f t="shared" ref="L83" si="82">(H83*N83)*0.035%</f>
        <v>281.13750000000005</v>
      </c>
      <c r="M83" s="482">
        <f t="shared" ref="M83" si="83">(K83*N83)-L83</f>
        <v>8718.8624999999993</v>
      </c>
      <c r="N83" s="477">
        <v>1500</v>
      </c>
      <c r="O83" s="478" t="s">
        <v>599</v>
      </c>
      <c r="P83" s="536">
        <v>43841</v>
      </c>
      <c r="Q83" s="387"/>
      <c r="R83" s="343" t="s">
        <v>3186</v>
      </c>
      <c r="S83" s="40"/>
      <c r="Y83" s="40"/>
      <c r="Z83" s="40"/>
    </row>
    <row r="84" spans="1:34" s="393" customFormat="1" ht="13.9" customHeight="1">
      <c r="A84" s="522">
        <v>24</v>
      </c>
      <c r="B84" s="519">
        <v>44207</v>
      </c>
      <c r="C84" s="481"/>
      <c r="D84" s="479" t="s">
        <v>3678</v>
      </c>
      <c r="E84" s="480" t="s">
        <v>600</v>
      </c>
      <c r="F84" s="474">
        <v>937</v>
      </c>
      <c r="G84" s="523">
        <v>920</v>
      </c>
      <c r="H84" s="474">
        <v>947.5</v>
      </c>
      <c r="I84" s="520">
        <v>970</v>
      </c>
      <c r="J84" s="477" t="s">
        <v>3723</v>
      </c>
      <c r="K84" s="521">
        <f t="shared" ref="K84" si="84">H84-F84</f>
        <v>10.5</v>
      </c>
      <c r="L84" s="467">
        <f t="shared" ref="L84" si="85">(H84*N84)*0.035%</f>
        <v>248.71875000000003</v>
      </c>
      <c r="M84" s="482">
        <f t="shared" ref="M84" si="86">(K84*N84)-L84</f>
        <v>7626.28125</v>
      </c>
      <c r="N84" s="477">
        <v>750</v>
      </c>
      <c r="O84" s="478" t="s">
        <v>599</v>
      </c>
      <c r="P84" s="536">
        <v>43841</v>
      </c>
      <c r="Q84" s="387"/>
      <c r="R84" s="343" t="s">
        <v>3186</v>
      </c>
      <c r="S84" s="40"/>
      <c r="Y84" s="40"/>
      <c r="Z84" s="40"/>
    </row>
    <row r="85" spans="1:34" s="393" customFormat="1" ht="13.9" customHeight="1">
      <c r="A85" s="522">
        <v>25</v>
      </c>
      <c r="B85" s="519">
        <v>44207</v>
      </c>
      <c r="C85" s="481"/>
      <c r="D85" s="479" t="s">
        <v>3727</v>
      </c>
      <c r="E85" s="480" t="s">
        <v>600</v>
      </c>
      <c r="F85" s="474">
        <v>907</v>
      </c>
      <c r="G85" s="523">
        <v>895</v>
      </c>
      <c r="H85" s="474">
        <v>917</v>
      </c>
      <c r="I85" s="520" t="s">
        <v>3728</v>
      </c>
      <c r="J85" s="477" t="s">
        <v>3645</v>
      </c>
      <c r="K85" s="521">
        <f t="shared" ref="K85:K87" si="87">H85-F85</f>
        <v>10</v>
      </c>
      <c r="L85" s="467">
        <f t="shared" ref="L85:L87" si="88">(H85*N85)*0.035%</f>
        <v>320.95000000000005</v>
      </c>
      <c r="M85" s="482">
        <f t="shared" ref="M85:M87" si="89">(K85*N85)-L85</f>
        <v>9679.0499999999993</v>
      </c>
      <c r="N85" s="477">
        <v>1000</v>
      </c>
      <c r="O85" s="478" t="s">
        <v>599</v>
      </c>
      <c r="P85" s="536">
        <v>43841</v>
      </c>
      <c r="Q85" s="387"/>
      <c r="R85" s="343" t="s">
        <v>3186</v>
      </c>
      <c r="S85" s="40"/>
      <c r="Y85" s="40"/>
      <c r="Z85" s="40"/>
    </row>
    <row r="86" spans="1:34" s="393" customFormat="1" ht="13.9" customHeight="1">
      <c r="A86" s="522">
        <v>26</v>
      </c>
      <c r="B86" s="519">
        <v>44207</v>
      </c>
      <c r="C86" s="481"/>
      <c r="D86" s="479" t="s">
        <v>3678</v>
      </c>
      <c r="E86" s="480" t="s">
        <v>600</v>
      </c>
      <c r="F86" s="474">
        <v>937</v>
      </c>
      <c r="G86" s="523">
        <v>920</v>
      </c>
      <c r="H86" s="474">
        <v>948.5</v>
      </c>
      <c r="I86" s="520">
        <v>970</v>
      </c>
      <c r="J86" s="477" t="s">
        <v>3671</v>
      </c>
      <c r="K86" s="521">
        <f t="shared" si="87"/>
        <v>11.5</v>
      </c>
      <c r="L86" s="467">
        <f t="shared" si="88"/>
        <v>248.98125000000005</v>
      </c>
      <c r="M86" s="482">
        <f t="shared" si="89"/>
        <v>8376.0187499999993</v>
      </c>
      <c r="N86" s="477">
        <v>750</v>
      </c>
      <c r="O86" s="478" t="s">
        <v>599</v>
      </c>
      <c r="P86" s="469">
        <v>43843</v>
      </c>
      <c r="Q86" s="387"/>
      <c r="R86" s="343" t="s">
        <v>602</v>
      </c>
      <c r="S86" s="40"/>
      <c r="Y86" s="40"/>
      <c r="Z86" s="40"/>
    </row>
    <row r="87" spans="1:34" s="393" customFormat="1" ht="13.9" customHeight="1">
      <c r="A87" s="524">
        <v>27</v>
      </c>
      <c r="B87" s="525">
        <v>44207</v>
      </c>
      <c r="C87" s="526"/>
      <c r="D87" s="527" t="s">
        <v>3688</v>
      </c>
      <c r="E87" s="528" t="s">
        <v>600</v>
      </c>
      <c r="F87" s="529">
        <v>526.5</v>
      </c>
      <c r="G87" s="529">
        <v>518</v>
      </c>
      <c r="H87" s="529">
        <v>518</v>
      </c>
      <c r="I87" s="530">
        <v>544</v>
      </c>
      <c r="J87" s="530" t="s">
        <v>3769</v>
      </c>
      <c r="K87" s="531">
        <f t="shared" si="87"/>
        <v>-8.5</v>
      </c>
      <c r="L87" s="532">
        <f t="shared" si="88"/>
        <v>271.95000000000005</v>
      </c>
      <c r="M87" s="533">
        <f t="shared" si="89"/>
        <v>-13021.95</v>
      </c>
      <c r="N87" s="530">
        <v>1500</v>
      </c>
      <c r="O87" s="534" t="s">
        <v>663</v>
      </c>
      <c r="P87" s="535">
        <v>43843</v>
      </c>
      <c r="Q87" s="387"/>
      <c r="R87" s="343" t="s">
        <v>3186</v>
      </c>
      <c r="S87" s="40"/>
      <c r="Y87" s="40"/>
      <c r="Z87" s="40"/>
    </row>
    <row r="88" spans="1:34" s="393" customFormat="1" ht="13.9" customHeight="1">
      <c r="A88" s="522">
        <v>28</v>
      </c>
      <c r="B88" s="519">
        <v>44208</v>
      </c>
      <c r="C88" s="481"/>
      <c r="D88" s="479" t="s">
        <v>3752</v>
      </c>
      <c r="E88" s="480" t="s">
        <v>600</v>
      </c>
      <c r="F88" s="474">
        <v>294</v>
      </c>
      <c r="G88" s="523">
        <v>289</v>
      </c>
      <c r="H88" s="474">
        <v>297.5</v>
      </c>
      <c r="I88" s="520">
        <v>304</v>
      </c>
      <c r="J88" s="477" t="s">
        <v>3768</v>
      </c>
      <c r="K88" s="521">
        <f t="shared" ref="K88" si="90">H88-F88</f>
        <v>3.5</v>
      </c>
      <c r="L88" s="467">
        <f t="shared" ref="L88" si="91">(H88*N88)*0.035%</f>
        <v>312.37500000000006</v>
      </c>
      <c r="M88" s="482">
        <f t="shared" ref="M88" si="92">(K88*N88)-L88</f>
        <v>10187.625</v>
      </c>
      <c r="N88" s="477">
        <v>3000</v>
      </c>
      <c r="O88" s="478" t="s">
        <v>599</v>
      </c>
      <c r="P88" s="469">
        <v>43843</v>
      </c>
      <c r="Q88" s="387"/>
      <c r="R88" s="343" t="s">
        <v>602</v>
      </c>
      <c r="S88" s="40"/>
      <c r="Y88" s="40"/>
      <c r="Z88" s="40"/>
    </row>
    <row r="89" spans="1:34" s="393" customFormat="1" ht="13.9" customHeight="1">
      <c r="A89" s="507">
        <v>29</v>
      </c>
      <c r="B89" s="508">
        <v>44209</v>
      </c>
      <c r="C89" s="444"/>
      <c r="D89" s="437" t="s">
        <v>3666</v>
      </c>
      <c r="E89" s="438" t="s">
        <v>600</v>
      </c>
      <c r="F89" s="412" t="s">
        <v>3783</v>
      </c>
      <c r="G89" s="552">
        <v>2335</v>
      </c>
      <c r="H89" s="412"/>
      <c r="I89" s="553" t="s">
        <v>3784</v>
      </c>
      <c r="J89" s="509" t="s">
        <v>601</v>
      </c>
      <c r="K89" s="513"/>
      <c r="L89" s="514"/>
      <c r="M89" s="510"/>
      <c r="N89" s="509"/>
      <c r="O89" s="511"/>
      <c r="P89" s="512"/>
      <c r="Q89" s="387"/>
      <c r="R89" s="343" t="s">
        <v>3186</v>
      </c>
      <c r="S89" s="40"/>
      <c r="Y89" s="40"/>
      <c r="Z89" s="40"/>
    </row>
    <row r="90" spans="1:34" s="393" customFormat="1" ht="13.9" customHeight="1">
      <c r="A90" s="507"/>
      <c r="B90" s="508"/>
      <c r="C90" s="444"/>
      <c r="D90" s="437"/>
      <c r="E90" s="438"/>
      <c r="F90" s="412"/>
      <c r="G90" s="412"/>
      <c r="H90" s="412"/>
      <c r="I90" s="376"/>
      <c r="J90" s="509"/>
      <c r="K90" s="513"/>
      <c r="L90" s="514"/>
      <c r="M90" s="510"/>
      <c r="N90" s="509"/>
      <c r="O90" s="511"/>
      <c r="P90" s="512"/>
      <c r="Q90" s="387"/>
      <c r="R90" s="343"/>
      <c r="S90" s="40"/>
      <c r="Y90" s="40"/>
      <c r="Z90" s="40"/>
    </row>
    <row r="91" spans="1:34" s="393" customFormat="1" ht="13.9" customHeight="1">
      <c r="A91" s="507"/>
      <c r="B91" s="508"/>
      <c r="C91" s="444"/>
      <c r="D91" s="437"/>
      <c r="E91" s="438"/>
      <c r="F91" s="412"/>
      <c r="G91" s="412"/>
      <c r="H91" s="412"/>
      <c r="I91" s="376"/>
      <c r="J91" s="509"/>
      <c r="K91" s="513"/>
      <c r="L91" s="514"/>
      <c r="M91" s="510"/>
      <c r="N91" s="509"/>
      <c r="O91" s="511"/>
      <c r="P91" s="512"/>
      <c r="Q91" s="387"/>
      <c r="R91" s="343"/>
      <c r="S91" s="40"/>
      <c r="Y91" s="40"/>
      <c r="Z91" s="40"/>
    </row>
    <row r="92" spans="1:34" s="393" customFormat="1" ht="13.9" customHeight="1">
      <c r="A92" s="445"/>
      <c r="B92" s="443"/>
      <c r="C92" s="444"/>
      <c r="D92" s="437"/>
      <c r="E92" s="438"/>
      <c r="F92" s="412"/>
      <c r="G92" s="412"/>
      <c r="H92" s="412"/>
      <c r="I92" s="376"/>
      <c r="J92" s="376"/>
      <c r="K92" s="376"/>
      <c r="L92" s="376"/>
      <c r="M92" s="376"/>
      <c r="N92" s="376"/>
      <c r="O92" s="376"/>
      <c r="P92" s="376"/>
      <c r="Q92" s="387"/>
      <c r="R92" s="343"/>
      <c r="S92" s="40"/>
      <c r="Y92" s="40"/>
      <c r="Z92" s="40"/>
    </row>
    <row r="93" spans="1:34" s="393" customFormat="1" ht="13.9" customHeight="1">
      <c r="A93" s="455"/>
      <c r="B93" s="449"/>
      <c r="C93" s="456"/>
      <c r="D93" s="457"/>
      <c r="E93" s="377"/>
      <c r="F93" s="424"/>
      <c r="G93" s="424"/>
      <c r="H93" s="424"/>
      <c r="I93" s="420"/>
      <c r="J93" s="420"/>
      <c r="K93" s="420"/>
      <c r="L93" s="420"/>
      <c r="M93" s="420"/>
      <c r="N93" s="420"/>
      <c r="O93" s="420"/>
      <c r="P93" s="420"/>
      <c r="Q93" s="387"/>
      <c r="R93" s="343"/>
      <c r="S93" s="40"/>
      <c r="Y93" s="40"/>
      <c r="Z93" s="40"/>
    </row>
    <row r="94" spans="1:34" s="6" customFormat="1">
      <c r="A94" s="44"/>
      <c r="B94" s="45"/>
      <c r="C94" s="46"/>
      <c r="D94" s="47"/>
      <c r="E94" s="48"/>
      <c r="F94" s="49"/>
      <c r="G94" s="49"/>
      <c r="H94" s="49"/>
      <c r="I94" s="49"/>
      <c r="J94" s="17"/>
      <c r="K94" s="91"/>
      <c r="L94" s="91"/>
      <c r="M94" s="17"/>
      <c r="N94" s="16"/>
      <c r="O94" s="92"/>
      <c r="P94" s="5"/>
      <c r="Q94" s="4"/>
      <c r="R94" s="17"/>
      <c r="Z94" s="9"/>
      <c r="AA94" s="9"/>
      <c r="AB94" s="9"/>
      <c r="AC94" s="9"/>
      <c r="AD94" s="9"/>
      <c r="AE94" s="9"/>
      <c r="AF94" s="9"/>
      <c r="AG94" s="9"/>
      <c r="AH94" s="9"/>
    </row>
    <row r="95" spans="1:34" s="6" customFormat="1" ht="15">
      <c r="A95" s="50" t="s">
        <v>616</v>
      </c>
      <c r="B95" s="50"/>
      <c r="C95" s="50"/>
      <c r="D95" s="50"/>
      <c r="E95" s="51"/>
      <c r="F95" s="49"/>
      <c r="G95" s="49"/>
      <c r="H95" s="49"/>
      <c r="I95" s="49"/>
      <c r="J95" s="53"/>
      <c r="K95" s="12"/>
      <c r="L95" s="12"/>
      <c r="M95" s="12"/>
      <c r="N95" s="11"/>
      <c r="O95" s="53"/>
      <c r="P95" s="5"/>
      <c r="Q95" s="4"/>
      <c r="R95" s="17"/>
      <c r="Z95" s="9"/>
      <c r="AA95" s="9"/>
      <c r="AB95" s="9"/>
      <c r="AC95" s="9"/>
      <c r="AD95" s="9"/>
      <c r="AE95" s="9"/>
      <c r="AF95" s="9"/>
      <c r="AG95" s="9"/>
      <c r="AH95" s="9"/>
    </row>
    <row r="96" spans="1:34" s="6" customFormat="1" ht="38.25">
      <c r="A96" s="21" t="s">
        <v>16</v>
      </c>
      <c r="B96" s="21" t="s">
        <v>575</v>
      </c>
      <c r="C96" s="21"/>
      <c r="D96" s="22" t="s">
        <v>588</v>
      </c>
      <c r="E96" s="21" t="s">
        <v>589</v>
      </c>
      <c r="F96" s="21" t="s">
        <v>590</v>
      </c>
      <c r="G96" s="52" t="s">
        <v>609</v>
      </c>
      <c r="H96" s="21" t="s">
        <v>592</v>
      </c>
      <c r="I96" s="21" t="s">
        <v>593</v>
      </c>
      <c r="J96" s="20" t="s">
        <v>594</v>
      </c>
      <c r="K96" s="20" t="s">
        <v>617</v>
      </c>
      <c r="L96" s="63" t="s">
        <v>3630</v>
      </c>
      <c r="M96" s="77" t="s">
        <v>611</v>
      </c>
      <c r="N96" s="21" t="s">
        <v>612</v>
      </c>
      <c r="O96" s="21" t="s">
        <v>597</v>
      </c>
      <c r="P96" s="22" t="s">
        <v>598</v>
      </c>
      <c r="Q96" s="4"/>
      <c r="R96" s="17"/>
      <c r="Z96" s="9"/>
      <c r="AA96" s="9"/>
      <c r="AB96" s="9"/>
      <c r="AC96" s="9"/>
      <c r="AD96" s="9"/>
      <c r="AE96" s="9"/>
      <c r="AF96" s="9"/>
      <c r="AG96" s="9"/>
      <c r="AH96" s="9"/>
    </row>
    <row r="97" spans="1:34" s="40" customFormat="1" ht="14.25">
      <c r="A97" s="522">
        <v>1</v>
      </c>
      <c r="B97" s="471">
        <v>44201</v>
      </c>
      <c r="C97" s="481"/>
      <c r="D97" s="479" t="s">
        <v>3690</v>
      </c>
      <c r="E97" s="480" t="s">
        <v>600</v>
      </c>
      <c r="F97" s="474">
        <v>74</v>
      </c>
      <c r="G97" s="474">
        <v>30</v>
      </c>
      <c r="H97" s="474">
        <v>89</v>
      </c>
      <c r="I97" s="477">
        <v>140</v>
      </c>
      <c r="J97" s="477" t="s">
        <v>3691</v>
      </c>
      <c r="K97" s="477">
        <f>H97-F97</f>
        <v>15</v>
      </c>
      <c r="L97" s="546">
        <v>100</v>
      </c>
      <c r="M97" s="477">
        <f>(K97*N97)-L97</f>
        <v>1025</v>
      </c>
      <c r="N97" s="477">
        <v>75</v>
      </c>
      <c r="O97" s="478" t="s">
        <v>599</v>
      </c>
      <c r="P97" s="536">
        <v>43835</v>
      </c>
      <c r="Q97" s="387"/>
      <c r="R97" s="343" t="s">
        <v>3186</v>
      </c>
      <c r="Z97" s="393"/>
      <c r="AA97" s="393"/>
      <c r="AB97" s="393"/>
      <c r="AC97" s="393"/>
      <c r="AD97" s="393"/>
      <c r="AE97" s="393"/>
      <c r="AF97" s="393"/>
      <c r="AG97" s="393"/>
      <c r="AH97" s="393"/>
    </row>
    <row r="98" spans="1:34" s="40" customFormat="1" ht="14.25">
      <c r="A98" s="524">
        <v>2</v>
      </c>
      <c r="B98" s="525">
        <v>44201</v>
      </c>
      <c r="C98" s="526"/>
      <c r="D98" s="527" t="s">
        <v>3690</v>
      </c>
      <c r="E98" s="528" t="s">
        <v>600</v>
      </c>
      <c r="F98" s="529">
        <v>61</v>
      </c>
      <c r="G98" s="529">
        <v>30</v>
      </c>
      <c r="H98" s="529">
        <v>30</v>
      </c>
      <c r="I98" s="530">
        <v>120</v>
      </c>
      <c r="J98" s="530" t="s">
        <v>3694</v>
      </c>
      <c r="K98" s="530">
        <f>H98-F98</f>
        <v>-31</v>
      </c>
      <c r="L98" s="547">
        <v>100</v>
      </c>
      <c r="M98" s="533">
        <f>(K98*N98)-L98</f>
        <v>-2425</v>
      </c>
      <c r="N98" s="530">
        <v>75</v>
      </c>
      <c r="O98" s="534" t="s">
        <v>663</v>
      </c>
      <c r="P98" s="535">
        <v>43836</v>
      </c>
      <c r="Q98" s="387"/>
      <c r="R98" s="343" t="s">
        <v>3186</v>
      </c>
      <c r="Z98" s="393"/>
      <c r="AA98" s="393"/>
      <c r="AB98" s="393"/>
      <c r="AC98" s="393"/>
      <c r="AD98" s="393"/>
      <c r="AE98" s="393"/>
      <c r="AF98" s="393"/>
      <c r="AG98" s="393"/>
      <c r="AH98" s="393"/>
    </row>
    <row r="99" spans="1:34" s="40" customFormat="1" ht="14.25">
      <c r="A99" s="522">
        <v>3</v>
      </c>
      <c r="B99" s="471">
        <v>44203</v>
      </c>
      <c r="C99" s="481"/>
      <c r="D99" s="479" t="s">
        <v>3703</v>
      </c>
      <c r="E99" s="480" t="s">
        <v>600</v>
      </c>
      <c r="F99" s="474">
        <v>51</v>
      </c>
      <c r="G99" s="474">
        <v>35</v>
      </c>
      <c r="H99" s="474">
        <v>57</v>
      </c>
      <c r="I99" s="477" t="s">
        <v>3704</v>
      </c>
      <c r="J99" s="477" t="s">
        <v>3720</v>
      </c>
      <c r="K99" s="477">
        <f>H99-F99</f>
        <v>6</v>
      </c>
      <c r="L99" s="546">
        <v>100</v>
      </c>
      <c r="M99" s="477">
        <f>(K99*N99)-L99</f>
        <v>1700</v>
      </c>
      <c r="N99" s="477">
        <v>300</v>
      </c>
      <c r="O99" s="478" t="s">
        <v>599</v>
      </c>
      <c r="P99" s="469">
        <v>43841</v>
      </c>
      <c r="Q99" s="387"/>
      <c r="R99" s="343" t="s">
        <v>3186</v>
      </c>
      <c r="Z99" s="393"/>
      <c r="AA99" s="393"/>
      <c r="AB99" s="393"/>
      <c r="AC99" s="393"/>
      <c r="AD99" s="393"/>
      <c r="AE99" s="393"/>
      <c r="AF99" s="393"/>
      <c r="AG99" s="393"/>
      <c r="AH99" s="393"/>
    </row>
    <row r="100" spans="1:34" s="40" customFormat="1" ht="14.25">
      <c r="A100" s="549">
        <v>4</v>
      </c>
      <c r="B100" s="471">
        <v>44203</v>
      </c>
      <c r="C100" s="481"/>
      <c r="D100" s="479" t="s">
        <v>3705</v>
      </c>
      <c r="E100" s="480" t="s">
        <v>600</v>
      </c>
      <c r="F100" s="474">
        <v>17</v>
      </c>
      <c r="G100" s="474"/>
      <c r="H100" s="474">
        <v>33.5</v>
      </c>
      <c r="I100" s="477">
        <v>50</v>
      </c>
      <c r="J100" s="477" t="s">
        <v>3706</v>
      </c>
      <c r="K100" s="477">
        <f>H100-F100</f>
        <v>16.5</v>
      </c>
      <c r="L100" s="546">
        <v>100</v>
      </c>
      <c r="M100" s="477">
        <f>(K100*N100)-L100</f>
        <v>1137.5</v>
      </c>
      <c r="N100" s="477">
        <v>75</v>
      </c>
      <c r="O100" s="478" t="s">
        <v>599</v>
      </c>
      <c r="P100" s="536">
        <v>43837</v>
      </c>
      <c r="Q100" s="387"/>
      <c r="R100" s="343" t="s">
        <v>3186</v>
      </c>
      <c r="Z100" s="393"/>
      <c r="AA100" s="393"/>
      <c r="AB100" s="393"/>
      <c r="AC100" s="393"/>
      <c r="AD100" s="393"/>
      <c r="AE100" s="393"/>
      <c r="AF100" s="393"/>
      <c r="AG100" s="393"/>
      <c r="AH100" s="393"/>
    </row>
    <row r="101" spans="1:34" s="40" customFormat="1" ht="14.25">
      <c r="A101" s="549">
        <v>5</v>
      </c>
      <c r="B101" s="471">
        <v>44207</v>
      </c>
      <c r="C101" s="481"/>
      <c r="D101" s="479" t="s">
        <v>3721</v>
      </c>
      <c r="E101" s="480" t="s">
        <v>600</v>
      </c>
      <c r="F101" s="474">
        <v>13.25</v>
      </c>
      <c r="G101" s="474">
        <v>9</v>
      </c>
      <c r="H101" s="474">
        <v>15</v>
      </c>
      <c r="I101" s="477" t="s">
        <v>3722</v>
      </c>
      <c r="J101" s="477" t="s">
        <v>3736</v>
      </c>
      <c r="K101" s="477">
        <f>H101-F101</f>
        <v>1.75</v>
      </c>
      <c r="L101" s="546">
        <v>100</v>
      </c>
      <c r="M101" s="477">
        <f>(K101*N101)-L101</f>
        <v>2000</v>
      </c>
      <c r="N101" s="477">
        <v>1200</v>
      </c>
      <c r="O101" s="478" t="s">
        <v>599</v>
      </c>
      <c r="P101" s="469">
        <v>43842</v>
      </c>
      <c r="Q101" s="387"/>
      <c r="R101" s="343" t="s">
        <v>602</v>
      </c>
      <c r="Z101" s="393"/>
      <c r="AA101" s="393"/>
      <c r="AB101" s="393"/>
      <c r="AC101" s="393"/>
      <c r="AD101" s="393"/>
      <c r="AE101" s="393"/>
      <c r="AF101" s="393"/>
      <c r="AG101" s="393"/>
      <c r="AH101" s="393"/>
    </row>
    <row r="102" spans="1:34" s="40" customFormat="1" ht="14.25">
      <c r="A102" s="445">
        <v>6</v>
      </c>
      <c r="B102" s="443">
        <v>44208</v>
      </c>
      <c r="C102" s="444"/>
      <c r="D102" s="437" t="s">
        <v>3741</v>
      </c>
      <c r="E102" s="438" t="s">
        <v>600</v>
      </c>
      <c r="F102" s="412" t="s">
        <v>3742</v>
      </c>
      <c r="G102" s="412">
        <v>29</v>
      </c>
      <c r="H102" s="412"/>
      <c r="I102" s="376">
        <v>70</v>
      </c>
      <c r="J102" s="376" t="s">
        <v>601</v>
      </c>
      <c r="K102" s="376"/>
      <c r="L102" s="429"/>
      <c r="M102" s="376"/>
      <c r="N102" s="376"/>
      <c r="O102" s="404"/>
      <c r="P102" s="418"/>
      <c r="Q102" s="387"/>
      <c r="R102" s="343" t="s">
        <v>3186</v>
      </c>
      <c r="Z102" s="393"/>
      <c r="AA102" s="393"/>
      <c r="AB102" s="393"/>
      <c r="AC102" s="393"/>
      <c r="AD102" s="393"/>
      <c r="AE102" s="393"/>
      <c r="AF102" s="393"/>
      <c r="AG102" s="393"/>
      <c r="AH102" s="393"/>
    </row>
    <row r="103" spans="1:34" s="40" customFormat="1" ht="14.25">
      <c r="A103" s="445">
        <v>7</v>
      </c>
      <c r="B103" s="443">
        <v>44208</v>
      </c>
      <c r="C103" s="444"/>
      <c r="D103" s="437" t="s">
        <v>3721</v>
      </c>
      <c r="E103" s="438" t="s">
        <v>600</v>
      </c>
      <c r="F103" s="412" t="s">
        <v>3735</v>
      </c>
      <c r="G103" s="412">
        <v>8</v>
      </c>
      <c r="H103" s="412"/>
      <c r="I103" s="376" t="s">
        <v>3722</v>
      </c>
      <c r="J103" s="376" t="s">
        <v>601</v>
      </c>
      <c r="K103" s="376"/>
      <c r="L103" s="429"/>
      <c r="M103" s="376"/>
      <c r="N103" s="376"/>
      <c r="O103" s="404"/>
      <c r="P103" s="418"/>
      <c r="Q103" s="387"/>
      <c r="R103" s="343" t="s">
        <v>602</v>
      </c>
      <c r="Z103" s="393"/>
      <c r="AA103" s="393"/>
      <c r="AB103" s="393"/>
      <c r="AC103" s="393"/>
      <c r="AD103" s="393"/>
      <c r="AE103" s="393"/>
      <c r="AF103" s="393"/>
      <c r="AG103" s="393"/>
      <c r="AH103" s="393"/>
    </row>
    <row r="104" spans="1:34" s="40" customFormat="1" ht="14.25">
      <c r="A104" s="524">
        <v>8</v>
      </c>
      <c r="B104" s="525">
        <v>44208</v>
      </c>
      <c r="C104" s="526"/>
      <c r="D104" s="527" t="s">
        <v>3743</v>
      </c>
      <c r="E104" s="528" t="s">
        <v>600</v>
      </c>
      <c r="F104" s="529">
        <v>76.5</v>
      </c>
      <c r="G104" s="529">
        <v>30</v>
      </c>
      <c r="H104" s="529">
        <v>26</v>
      </c>
      <c r="I104" s="530">
        <v>150</v>
      </c>
      <c r="J104" s="530" t="s">
        <v>3772</v>
      </c>
      <c r="K104" s="530">
        <f>H104-F104</f>
        <v>-50.5</v>
      </c>
      <c r="L104" s="547">
        <v>100</v>
      </c>
      <c r="M104" s="533">
        <f>(K104*N104)-L104</f>
        <v>-3887.5</v>
      </c>
      <c r="N104" s="530">
        <v>75</v>
      </c>
      <c r="O104" s="534" t="s">
        <v>663</v>
      </c>
      <c r="P104" s="535">
        <v>43843</v>
      </c>
      <c r="Q104" s="387"/>
      <c r="R104" s="343" t="s">
        <v>602</v>
      </c>
      <c r="Z104" s="393"/>
      <c r="AA104" s="393"/>
      <c r="AB104" s="393"/>
      <c r="AC104" s="393"/>
      <c r="AD104" s="393"/>
      <c r="AE104" s="393"/>
      <c r="AF104" s="393"/>
      <c r="AG104" s="393"/>
      <c r="AH104" s="393"/>
    </row>
    <row r="105" spans="1:34" s="40" customFormat="1" ht="14.25">
      <c r="A105" s="549">
        <v>9</v>
      </c>
      <c r="B105" s="471">
        <v>44208</v>
      </c>
      <c r="C105" s="481"/>
      <c r="D105" s="479" t="s">
        <v>3750</v>
      </c>
      <c r="E105" s="480" t="s">
        <v>600</v>
      </c>
      <c r="F105" s="474">
        <v>7.2</v>
      </c>
      <c r="G105" s="474">
        <v>5.7</v>
      </c>
      <c r="H105" s="474">
        <v>8.1</v>
      </c>
      <c r="I105" s="477">
        <v>12</v>
      </c>
      <c r="J105" s="477" t="s">
        <v>3751</v>
      </c>
      <c r="K105" s="477">
        <f>H105-F105</f>
        <v>0.89999999999999947</v>
      </c>
      <c r="L105" s="546">
        <v>100</v>
      </c>
      <c r="M105" s="477">
        <f>(K105*N105)-L105</f>
        <v>2599.9999999999982</v>
      </c>
      <c r="N105" s="477">
        <v>3000</v>
      </c>
      <c r="O105" s="478" t="s">
        <v>599</v>
      </c>
      <c r="P105" s="536">
        <v>43842</v>
      </c>
      <c r="Q105" s="387"/>
      <c r="R105" s="343" t="s">
        <v>3186</v>
      </c>
      <c r="Z105" s="393"/>
      <c r="AA105" s="393"/>
      <c r="AB105" s="393"/>
      <c r="AC105" s="393"/>
      <c r="AD105" s="393"/>
      <c r="AE105" s="393"/>
      <c r="AF105" s="393"/>
      <c r="AG105" s="393"/>
      <c r="AH105" s="393"/>
    </row>
    <row r="106" spans="1:34" s="40" customFormat="1" ht="14.25">
      <c r="A106" s="549">
        <v>10</v>
      </c>
      <c r="B106" s="471">
        <v>44209</v>
      </c>
      <c r="C106" s="481"/>
      <c r="D106" s="479" t="s">
        <v>3776</v>
      </c>
      <c r="E106" s="480" t="s">
        <v>600</v>
      </c>
      <c r="F106" s="474">
        <v>63.5</v>
      </c>
      <c r="G106" s="474">
        <v>20</v>
      </c>
      <c r="H106" s="474">
        <v>81</v>
      </c>
      <c r="I106" s="477">
        <v>140</v>
      </c>
      <c r="J106" s="477" t="s">
        <v>3777</v>
      </c>
      <c r="K106" s="477">
        <f>H106-F106</f>
        <v>17.5</v>
      </c>
      <c r="L106" s="546">
        <v>100</v>
      </c>
      <c r="M106" s="477">
        <f>(K106*N106)-L106</f>
        <v>1212.5</v>
      </c>
      <c r="N106" s="477">
        <v>75</v>
      </c>
      <c r="O106" s="478" t="s">
        <v>599</v>
      </c>
      <c r="P106" s="536">
        <v>43843</v>
      </c>
      <c r="Q106" s="387"/>
      <c r="R106" s="343" t="s">
        <v>3186</v>
      </c>
      <c r="Z106" s="393"/>
      <c r="AA106" s="393"/>
      <c r="AB106" s="393"/>
      <c r="AC106" s="393"/>
      <c r="AD106" s="393"/>
      <c r="AE106" s="393"/>
      <c r="AF106" s="393"/>
      <c r="AG106" s="393"/>
      <c r="AH106" s="393"/>
    </row>
    <row r="107" spans="1:34" s="40" customFormat="1" ht="14.25">
      <c r="A107" s="445">
        <v>11</v>
      </c>
      <c r="B107" s="443">
        <v>44209</v>
      </c>
      <c r="C107" s="444"/>
      <c r="D107" s="437" t="s">
        <v>3778</v>
      </c>
      <c r="E107" s="438" t="s">
        <v>600</v>
      </c>
      <c r="F107" s="412" t="s">
        <v>3779</v>
      </c>
      <c r="G107" s="412">
        <v>23</v>
      </c>
      <c r="H107" s="412"/>
      <c r="I107" s="376" t="s">
        <v>3780</v>
      </c>
      <c r="J107" s="376" t="s">
        <v>601</v>
      </c>
      <c r="K107" s="376"/>
      <c r="L107" s="429"/>
      <c r="M107" s="376"/>
      <c r="N107" s="376"/>
      <c r="O107" s="404"/>
      <c r="P107" s="418"/>
      <c r="Q107" s="387"/>
      <c r="R107" s="343" t="s">
        <v>602</v>
      </c>
      <c r="Z107" s="393"/>
      <c r="AA107" s="393"/>
      <c r="AB107" s="393"/>
      <c r="AC107" s="393"/>
      <c r="AD107" s="393"/>
      <c r="AE107" s="393"/>
      <c r="AF107" s="393"/>
      <c r="AG107" s="393"/>
      <c r="AH107" s="393"/>
    </row>
    <row r="108" spans="1:34" s="40" customFormat="1" ht="14.25">
      <c r="A108" s="549">
        <v>12</v>
      </c>
      <c r="B108" s="471">
        <v>44209</v>
      </c>
      <c r="C108" s="481"/>
      <c r="D108" s="479" t="s">
        <v>3781</v>
      </c>
      <c r="E108" s="480" t="s">
        <v>600</v>
      </c>
      <c r="F108" s="474">
        <v>51</v>
      </c>
      <c r="G108" s="474">
        <v>18</v>
      </c>
      <c r="H108" s="474">
        <v>68</v>
      </c>
      <c r="I108" s="477">
        <v>100</v>
      </c>
      <c r="J108" s="477" t="s">
        <v>3782</v>
      </c>
      <c r="K108" s="477">
        <f>H108-F108</f>
        <v>17</v>
      </c>
      <c r="L108" s="546">
        <v>100</v>
      </c>
      <c r="M108" s="477">
        <f>(K108*N108)-L108</f>
        <v>1175</v>
      </c>
      <c r="N108" s="477">
        <v>75</v>
      </c>
      <c r="O108" s="478" t="s">
        <v>599</v>
      </c>
      <c r="P108" s="536">
        <v>43843</v>
      </c>
      <c r="Q108" s="387"/>
      <c r="R108" s="343" t="s">
        <v>602</v>
      </c>
      <c r="Z108" s="393"/>
      <c r="AA108" s="393"/>
      <c r="AB108" s="393"/>
      <c r="AC108" s="393"/>
      <c r="AD108" s="393"/>
      <c r="AE108" s="393"/>
      <c r="AF108" s="393"/>
      <c r="AG108" s="393"/>
      <c r="AH108" s="393"/>
    </row>
    <row r="109" spans="1:34" s="40" customFormat="1" ht="14.25">
      <c r="A109" s="445"/>
      <c r="B109" s="443"/>
      <c r="C109" s="444"/>
      <c r="D109" s="437"/>
      <c r="E109" s="438"/>
      <c r="F109" s="412"/>
      <c r="G109" s="412"/>
      <c r="H109" s="412"/>
      <c r="I109" s="376"/>
      <c r="J109" s="376"/>
      <c r="K109" s="376"/>
      <c r="L109" s="429"/>
      <c r="M109" s="376"/>
      <c r="N109" s="376"/>
      <c r="O109" s="404"/>
      <c r="P109" s="418"/>
      <c r="Q109" s="387"/>
      <c r="R109" s="343"/>
      <c r="Z109" s="393"/>
      <c r="AA109" s="393"/>
      <c r="AB109" s="393"/>
      <c r="AC109" s="393"/>
      <c r="AD109" s="393"/>
      <c r="AE109" s="393"/>
      <c r="AF109" s="393"/>
      <c r="AG109" s="393"/>
      <c r="AH109" s="393"/>
    </row>
    <row r="110" spans="1:34" s="40" customFormat="1" ht="14.25">
      <c r="A110" s="445"/>
      <c r="B110" s="443"/>
      <c r="C110" s="444"/>
      <c r="D110" s="437"/>
      <c r="E110" s="438"/>
      <c r="F110" s="412"/>
      <c r="G110" s="412"/>
      <c r="H110" s="412"/>
      <c r="I110" s="376"/>
      <c r="J110" s="376"/>
      <c r="K110" s="376"/>
      <c r="L110" s="429"/>
      <c r="M110" s="548"/>
      <c r="N110" s="376"/>
      <c r="O110" s="404"/>
      <c r="P110" s="418"/>
      <c r="Q110" s="387"/>
      <c r="R110" s="343"/>
      <c r="Z110" s="393"/>
      <c r="AA110" s="393"/>
      <c r="AB110" s="393"/>
      <c r="AC110" s="393"/>
      <c r="AD110" s="393"/>
      <c r="AE110" s="393"/>
      <c r="AF110" s="393"/>
      <c r="AG110" s="393"/>
      <c r="AH110" s="393"/>
    </row>
    <row r="111" spans="1:34" s="40" customFormat="1" ht="14.25">
      <c r="A111" s="36"/>
      <c r="B111" s="422"/>
      <c r="C111" s="422"/>
      <c r="D111" s="423"/>
      <c r="E111" s="424"/>
      <c r="F111" s="424"/>
      <c r="G111" s="425"/>
      <c r="H111" s="425"/>
      <c r="I111" s="424"/>
      <c r="J111" s="420"/>
      <c r="K111" s="420"/>
      <c r="L111" s="420"/>
      <c r="M111" s="420"/>
      <c r="N111" s="420"/>
      <c r="O111" s="420"/>
      <c r="P111" s="420"/>
      <c r="Q111" s="387"/>
      <c r="R111" s="343"/>
      <c r="Z111" s="393"/>
      <c r="AA111" s="393"/>
      <c r="AB111" s="393"/>
      <c r="AC111" s="393"/>
      <c r="AD111" s="393"/>
      <c r="AE111" s="393"/>
      <c r="AF111" s="393"/>
      <c r="AG111" s="393"/>
      <c r="AH111" s="393"/>
    </row>
    <row r="112" spans="1:34" s="40" customFormat="1" ht="14.25">
      <c r="A112" s="36"/>
      <c r="B112" s="422"/>
      <c r="C112" s="422"/>
      <c r="D112" s="423"/>
      <c r="E112" s="424"/>
      <c r="F112" s="424"/>
      <c r="G112" s="425"/>
      <c r="H112" s="425"/>
      <c r="I112" s="424"/>
      <c r="J112" s="420"/>
      <c r="K112" s="420"/>
      <c r="L112" s="420"/>
      <c r="M112" s="420"/>
      <c r="N112" s="420"/>
      <c r="O112" s="420"/>
      <c r="P112" s="420"/>
      <c r="Q112" s="387"/>
      <c r="R112" s="343"/>
      <c r="Z112" s="393"/>
      <c r="AA112" s="393"/>
      <c r="AB112" s="393"/>
      <c r="AC112" s="393"/>
      <c r="AD112" s="393"/>
      <c r="AE112" s="393"/>
      <c r="AF112" s="393"/>
      <c r="AG112" s="393"/>
      <c r="AH112" s="393"/>
    </row>
    <row r="113" spans="1:34" s="40" customFormat="1" ht="14.25">
      <c r="A113" s="36"/>
      <c r="B113" s="422"/>
      <c r="C113" s="422"/>
      <c r="D113" s="423"/>
      <c r="E113" s="424"/>
      <c r="F113" s="424"/>
      <c r="G113" s="425"/>
      <c r="H113" s="425"/>
      <c r="I113" s="424"/>
      <c r="J113" s="420"/>
      <c r="K113" s="420"/>
      <c r="L113" s="420"/>
      <c r="M113" s="420"/>
      <c r="N113" s="420"/>
      <c r="O113" s="426"/>
      <c r="P113" s="420"/>
      <c r="Q113" s="387"/>
      <c r="R113" s="343"/>
      <c r="Z113" s="393"/>
      <c r="AA113" s="393"/>
      <c r="AB113" s="393"/>
      <c r="AC113" s="393"/>
      <c r="AD113" s="393"/>
      <c r="AE113" s="393"/>
      <c r="AF113" s="393"/>
      <c r="AG113" s="393"/>
      <c r="AH113" s="393"/>
    </row>
    <row r="114" spans="1:34" s="40" customFormat="1" ht="14.25">
      <c r="A114" s="377"/>
      <c r="B114" s="378"/>
      <c r="C114" s="378"/>
      <c r="D114" s="379"/>
      <c r="E114" s="377"/>
      <c r="F114" s="394"/>
      <c r="G114" s="377"/>
      <c r="H114" s="377"/>
      <c r="I114" s="377"/>
      <c r="J114" s="378"/>
      <c r="K114" s="395"/>
      <c r="L114" s="377"/>
      <c r="M114" s="377"/>
      <c r="N114" s="377"/>
      <c r="O114" s="396"/>
      <c r="P114" s="387"/>
      <c r="Q114" s="387"/>
      <c r="R114" s="343"/>
      <c r="Z114" s="393"/>
      <c r="AA114" s="393"/>
      <c r="AB114" s="393"/>
      <c r="AC114" s="393"/>
      <c r="AD114" s="393"/>
      <c r="AE114" s="393"/>
      <c r="AF114" s="393"/>
      <c r="AG114" s="393"/>
      <c r="AH114" s="393"/>
    </row>
    <row r="115" spans="1:34" ht="15">
      <c r="A115" s="99" t="s">
        <v>618</v>
      </c>
      <c r="B115" s="100"/>
      <c r="C115" s="100"/>
      <c r="D115" s="101"/>
      <c r="E115" s="34"/>
      <c r="F115" s="32"/>
      <c r="G115" s="32"/>
      <c r="H115" s="73"/>
      <c r="I115" s="119"/>
      <c r="J115" s="120"/>
      <c r="K115" s="17"/>
      <c r="L115" s="17"/>
      <c r="M115" s="17"/>
      <c r="N115" s="11"/>
      <c r="O115" s="53"/>
      <c r="Q115" s="95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34" ht="38.25">
      <c r="A116" s="20" t="s">
        <v>16</v>
      </c>
      <c r="B116" s="21" t="s">
        <v>575</v>
      </c>
      <c r="C116" s="21"/>
      <c r="D116" s="22" t="s">
        <v>588</v>
      </c>
      <c r="E116" s="21" t="s">
        <v>589</v>
      </c>
      <c r="F116" s="21" t="s">
        <v>590</v>
      </c>
      <c r="G116" s="21" t="s">
        <v>591</v>
      </c>
      <c r="H116" s="21" t="s">
        <v>592</v>
      </c>
      <c r="I116" s="21" t="s">
        <v>593</v>
      </c>
      <c r="J116" s="20" t="s">
        <v>594</v>
      </c>
      <c r="K116" s="62" t="s">
        <v>610</v>
      </c>
      <c r="L116" s="417" t="s">
        <v>3630</v>
      </c>
      <c r="M116" s="63" t="s">
        <v>3629</v>
      </c>
      <c r="N116" s="21" t="s">
        <v>597</v>
      </c>
      <c r="O116" s="78" t="s">
        <v>598</v>
      </c>
      <c r="P116" s="97"/>
      <c r="Q116" s="11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34" s="393" customFormat="1" ht="14.25">
      <c r="A117" s="382">
        <v>1</v>
      </c>
      <c r="B117" s="397">
        <v>44203</v>
      </c>
      <c r="C117" s="398"/>
      <c r="D117" s="409" t="s">
        <v>515</v>
      </c>
      <c r="E117" s="402" t="s">
        <v>600</v>
      </c>
      <c r="F117" s="412" t="s">
        <v>3699</v>
      </c>
      <c r="G117" s="407">
        <v>385</v>
      </c>
      <c r="H117" s="412"/>
      <c r="I117" s="399" t="s">
        <v>3700</v>
      </c>
      <c r="J117" s="439" t="s">
        <v>601</v>
      </c>
      <c r="K117" s="439"/>
      <c r="L117" s="440"/>
      <c r="M117" s="427"/>
      <c r="N117" s="403"/>
      <c r="O117" s="434"/>
      <c r="P117" s="98"/>
      <c r="Q117" s="441"/>
      <c r="R117" s="490" t="s">
        <v>602</v>
      </c>
      <c r="S117" s="435"/>
      <c r="T117" s="435"/>
      <c r="U117" s="435"/>
      <c r="V117" s="435"/>
      <c r="W117" s="435"/>
      <c r="X117" s="435"/>
      <c r="Y117" s="435"/>
      <c r="Z117" s="435"/>
    </row>
    <row r="118" spans="1:34" s="393" customFormat="1" ht="14.25">
      <c r="A118" s="382">
        <v>2</v>
      </c>
      <c r="B118" s="397">
        <v>44204</v>
      </c>
      <c r="C118" s="398"/>
      <c r="D118" s="409" t="s">
        <v>754</v>
      </c>
      <c r="E118" s="402" t="s">
        <v>600</v>
      </c>
      <c r="F118" s="412" t="s">
        <v>3708</v>
      </c>
      <c r="G118" s="407">
        <v>283</v>
      </c>
      <c r="H118" s="412"/>
      <c r="I118" s="399" t="s">
        <v>3709</v>
      </c>
      <c r="J118" s="439" t="s">
        <v>601</v>
      </c>
      <c r="K118" s="439"/>
      <c r="L118" s="440"/>
      <c r="M118" s="427"/>
      <c r="N118" s="403"/>
      <c r="O118" s="434"/>
      <c r="P118" s="98"/>
      <c r="Q118" s="441"/>
      <c r="R118" s="490" t="s">
        <v>602</v>
      </c>
      <c r="S118" s="435"/>
      <c r="T118" s="435"/>
      <c r="U118" s="435"/>
      <c r="V118" s="435"/>
      <c r="W118" s="435"/>
      <c r="X118" s="435"/>
      <c r="Y118" s="435"/>
      <c r="Z118" s="435"/>
    </row>
    <row r="119" spans="1:34" s="8" customFormat="1">
      <c r="A119" s="388"/>
      <c r="B119" s="389"/>
      <c r="C119" s="390"/>
      <c r="D119" s="391"/>
      <c r="E119" s="421"/>
      <c r="F119" s="421"/>
      <c r="G119" s="488"/>
      <c r="H119" s="488"/>
      <c r="I119" s="421"/>
      <c r="J119" s="489"/>
      <c r="K119" s="484"/>
      <c r="L119" s="485"/>
      <c r="M119" s="486"/>
      <c r="N119" s="487"/>
      <c r="O119" s="392"/>
      <c r="P119" s="123"/>
      <c r="Q119"/>
      <c r="R119" s="94"/>
      <c r="T119" s="57"/>
      <c r="U119" s="57"/>
      <c r="V119" s="57"/>
      <c r="W119" s="57"/>
      <c r="X119" s="57"/>
      <c r="Y119" s="57"/>
      <c r="Z119" s="57"/>
    </row>
    <row r="120" spans="1:34">
      <c r="A120" s="23" t="s">
        <v>603</v>
      </c>
      <c r="B120" s="23"/>
      <c r="C120" s="23"/>
      <c r="D120" s="23"/>
      <c r="E120" s="5"/>
      <c r="F120" s="30" t="s">
        <v>605</v>
      </c>
      <c r="G120" s="82"/>
      <c r="H120" s="82"/>
      <c r="I120" s="38"/>
      <c r="J120" s="85"/>
      <c r="K120" s="83"/>
      <c r="L120" s="84"/>
      <c r="M120" s="85"/>
      <c r="N120" s="86"/>
      <c r="O120" s="124"/>
      <c r="P120" s="11"/>
      <c r="Q120" s="16"/>
      <c r="R120" s="96"/>
      <c r="S120" s="16"/>
      <c r="T120" s="16"/>
      <c r="U120" s="16"/>
      <c r="V120" s="16"/>
      <c r="W120" s="16"/>
      <c r="X120" s="16"/>
      <c r="Y120" s="16"/>
    </row>
    <row r="121" spans="1:34">
      <c r="A121" s="29" t="s">
        <v>604</v>
      </c>
      <c r="B121" s="23"/>
      <c r="C121" s="23"/>
      <c r="D121" s="23"/>
      <c r="E121" s="32"/>
      <c r="F121" s="30" t="s">
        <v>607</v>
      </c>
      <c r="G121" s="12"/>
      <c r="H121" s="12"/>
      <c r="I121" s="12"/>
      <c r="J121" s="53"/>
      <c r="K121" s="12"/>
      <c r="L121" s="12"/>
      <c r="M121" s="12"/>
      <c r="N121" s="11"/>
      <c r="O121" s="53"/>
      <c r="Q121" s="7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34">
      <c r="A122" s="29"/>
      <c r="B122" s="23"/>
      <c r="C122" s="23"/>
      <c r="D122" s="23"/>
      <c r="E122" s="32"/>
      <c r="F122" s="30"/>
      <c r="G122" s="12"/>
      <c r="H122" s="12"/>
      <c r="I122" s="12"/>
      <c r="J122" s="53"/>
      <c r="K122" s="12"/>
      <c r="L122" s="12"/>
      <c r="M122" s="12"/>
      <c r="N122" s="11"/>
      <c r="O122" s="53"/>
      <c r="Q122" s="7"/>
      <c r="R122" s="82"/>
      <c r="S122" s="16"/>
      <c r="T122" s="16"/>
      <c r="U122" s="16"/>
      <c r="V122" s="16"/>
      <c r="W122" s="16"/>
      <c r="X122" s="16"/>
      <c r="Y122" s="16"/>
      <c r="Z122" s="16"/>
    </row>
    <row r="123" spans="1:34" ht="15">
      <c r="A123" s="11"/>
      <c r="B123" s="33" t="s">
        <v>3634</v>
      </c>
      <c r="C123" s="33"/>
      <c r="D123" s="33"/>
      <c r="E123" s="33"/>
      <c r="F123" s="34"/>
      <c r="G123" s="32"/>
      <c r="H123" s="32"/>
      <c r="I123" s="73"/>
      <c r="J123" s="74"/>
      <c r="K123" s="75"/>
      <c r="L123" s="416"/>
      <c r="M123" s="12"/>
      <c r="N123" s="11"/>
      <c r="O123" s="53"/>
      <c r="Q123" s="7"/>
      <c r="R123" s="82"/>
      <c r="S123" s="16"/>
      <c r="T123" s="16"/>
      <c r="U123" s="16"/>
      <c r="V123" s="16"/>
      <c r="W123" s="16"/>
      <c r="X123" s="16"/>
      <c r="Y123" s="16"/>
      <c r="Z123" s="16"/>
    </row>
    <row r="124" spans="1:34" ht="38.25">
      <c r="A124" s="20" t="s">
        <v>16</v>
      </c>
      <c r="B124" s="21" t="s">
        <v>575</v>
      </c>
      <c r="C124" s="21"/>
      <c r="D124" s="22" t="s">
        <v>588</v>
      </c>
      <c r="E124" s="21" t="s">
        <v>589</v>
      </c>
      <c r="F124" s="21" t="s">
        <v>590</v>
      </c>
      <c r="G124" s="21" t="s">
        <v>609</v>
      </c>
      <c r="H124" s="21" t="s">
        <v>592</v>
      </c>
      <c r="I124" s="21" t="s">
        <v>593</v>
      </c>
      <c r="J124" s="76" t="s">
        <v>594</v>
      </c>
      <c r="K124" s="62" t="s">
        <v>610</v>
      </c>
      <c r="L124" s="77" t="s">
        <v>611</v>
      </c>
      <c r="M124" s="21" t="s">
        <v>612</v>
      </c>
      <c r="N124" s="417" t="s">
        <v>3630</v>
      </c>
      <c r="O124" s="63" t="s">
        <v>3629</v>
      </c>
      <c r="P124" s="21" t="s">
        <v>597</v>
      </c>
      <c r="Q124" s="78" t="s">
        <v>598</v>
      </c>
      <c r="R124" s="82"/>
      <c r="S124" s="16"/>
      <c r="T124" s="16"/>
      <c r="U124" s="16"/>
      <c r="V124" s="16"/>
      <c r="W124" s="16"/>
      <c r="X124" s="16"/>
      <c r="Y124" s="16"/>
      <c r="Z124" s="16"/>
    </row>
    <row r="125" spans="1:34" ht="14.25">
      <c r="A125" s="382"/>
      <c r="B125" s="397"/>
      <c r="C125" s="401"/>
      <c r="D125" s="409"/>
      <c r="E125" s="402"/>
      <c r="F125" s="428"/>
      <c r="G125" s="407"/>
      <c r="H125" s="402"/>
      <c r="I125" s="399"/>
      <c r="J125" s="439"/>
      <c r="K125" s="439"/>
      <c r="L125" s="440"/>
      <c r="M125" s="438"/>
      <c r="N125" s="440"/>
      <c r="O125" s="427"/>
      <c r="P125" s="403"/>
      <c r="Q125" s="418"/>
      <c r="R125" s="436"/>
      <c r="S125" s="426"/>
      <c r="T125" s="16"/>
      <c r="U125" s="435"/>
      <c r="V125" s="435"/>
      <c r="W125" s="435"/>
      <c r="X125" s="435"/>
      <c r="Y125" s="435"/>
      <c r="Z125" s="435"/>
      <c r="AA125" s="393"/>
      <c r="AB125" s="393"/>
      <c r="AC125" s="393"/>
    </row>
    <row r="126" spans="1:34" ht="14.25">
      <c r="A126" s="382"/>
      <c r="B126" s="397"/>
      <c r="C126" s="401"/>
      <c r="D126" s="409"/>
      <c r="E126" s="402"/>
      <c r="F126" s="428"/>
      <c r="G126" s="407"/>
      <c r="H126" s="402"/>
      <c r="I126" s="399"/>
      <c r="J126" s="439"/>
      <c r="K126" s="439"/>
      <c r="L126" s="440"/>
      <c r="M126" s="438"/>
      <c r="N126" s="440"/>
      <c r="O126" s="427"/>
      <c r="P126" s="403"/>
      <c r="Q126" s="418"/>
      <c r="R126" s="436"/>
      <c r="S126" s="426"/>
      <c r="T126" s="16"/>
      <c r="U126" s="435"/>
      <c r="V126" s="435"/>
      <c r="W126" s="435"/>
      <c r="X126" s="435"/>
      <c r="Y126" s="435"/>
      <c r="Z126" s="435"/>
      <c r="AA126" s="393"/>
      <c r="AB126" s="393"/>
      <c r="AC126" s="393"/>
    </row>
    <row r="127" spans="1:34" s="393" customFormat="1" ht="14.25">
      <c r="A127" s="382"/>
      <c r="B127" s="397"/>
      <c r="C127" s="401"/>
      <c r="D127" s="409"/>
      <c r="E127" s="402"/>
      <c r="F127" s="428"/>
      <c r="G127" s="407"/>
      <c r="H127" s="402"/>
      <c r="I127" s="399"/>
      <c r="J127" s="439"/>
      <c r="K127" s="439"/>
      <c r="L127" s="440"/>
      <c r="M127" s="438"/>
      <c r="N127" s="440"/>
      <c r="O127" s="427"/>
      <c r="P127" s="403"/>
      <c r="Q127" s="418"/>
      <c r="R127" s="433"/>
      <c r="S127" s="435"/>
      <c r="T127" s="435"/>
      <c r="U127" s="435"/>
      <c r="V127" s="435"/>
      <c r="W127" s="435"/>
      <c r="X127" s="435"/>
      <c r="Y127" s="435"/>
      <c r="Z127" s="435"/>
    </row>
    <row r="128" spans="1:34" s="393" customFormat="1" ht="14.25">
      <c r="A128" s="382"/>
      <c r="B128" s="397"/>
      <c r="C128" s="401"/>
      <c r="D128" s="409"/>
      <c r="E128" s="402"/>
      <c r="F128" s="439"/>
      <c r="G128" s="412"/>
      <c r="H128" s="402"/>
      <c r="I128" s="399"/>
      <c r="J128" s="439"/>
      <c r="K128" s="439"/>
      <c r="L128" s="440"/>
      <c r="M128" s="438"/>
      <c r="N128" s="440"/>
      <c r="O128" s="427"/>
      <c r="P128" s="403"/>
      <c r="Q128" s="418"/>
      <c r="R128" s="433"/>
      <c r="S128" s="435"/>
      <c r="T128" s="435"/>
      <c r="U128" s="435"/>
      <c r="V128" s="435"/>
      <c r="W128" s="435"/>
      <c r="X128" s="435"/>
      <c r="Y128" s="435"/>
      <c r="Z128" s="435"/>
    </row>
    <row r="129" spans="1:26" s="393" customFormat="1" ht="14.25">
      <c r="A129" s="382"/>
      <c r="B129" s="397"/>
      <c r="C129" s="401"/>
      <c r="D129" s="409"/>
      <c r="E129" s="402"/>
      <c r="F129" s="439"/>
      <c r="G129" s="412"/>
      <c r="H129" s="402"/>
      <c r="I129" s="399"/>
      <c r="J129" s="439"/>
      <c r="K129" s="439"/>
      <c r="L129" s="440"/>
      <c r="M129" s="438"/>
      <c r="N129" s="440"/>
      <c r="O129" s="427"/>
      <c r="P129" s="403"/>
      <c r="Q129" s="418"/>
      <c r="R129" s="433"/>
      <c r="S129" s="435"/>
      <c r="T129" s="435"/>
      <c r="U129" s="435"/>
      <c r="V129" s="435"/>
      <c r="W129" s="435"/>
      <c r="X129" s="435"/>
      <c r="Y129" s="435"/>
      <c r="Z129" s="435"/>
    </row>
    <row r="130" spans="1:26" s="393" customFormat="1" ht="14.25">
      <c r="A130" s="382"/>
      <c r="B130" s="397"/>
      <c r="C130" s="401"/>
      <c r="D130" s="409"/>
      <c r="E130" s="402"/>
      <c r="F130" s="428"/>
      <c r="G130" s="407"/>
      <c r="H130" s="402"/>
      <c r="I130" s="399"/>
      <c r="J130" s="439"/>
      <c r="K130" s="430"/>
      <c r="L130" s="440"/>
      <c r="M130" s="438"/>
      <c r="N130" s="440"/>
      <c r="O130" s="427"/>
      <c r="P130" s="432"/>
      <c r="Q130" s="418"/>
      <c r="R130" s="433"/>
      <c r="S130" s="435"/>
      <c r="T130" s="435"/>
      <c r="U130" s="435"/>
      <c r="V130" s="435"/>
      <c r="W130" s="435"/>
      <c r="X130" s="435"/>
      <c r="Y130" s="435"/>
      <c r="Z130" s="435"/>
    </row>
    <row r="131" spans="1:26" s="393" customFormat="1" ht="14.25">
      <c r="A131" s="382"/>
      <c r="B131" s="397"/>
      <c r="C131" s="401"/>
      <c r="D131" s="409"/>
      <c r="E131" s="402"/>
      <c r="F131" s="428"/>
      <c r="G131" s="407"/>
      <c r="H131" s="402"/>
      <c r="I131" s="399"/>
      <c r="J131" s="430"/>
      <c r="K131" s="430"/>
      <c r="L131" s="430"/>
      <c r="M131" s="430"/>
      <c r="N131" s="431"/>
      <c r="O131" s="442"/>
      <c r="P131" s="432"/>
      <c r="Q131" s="418"/>
      <c r="R131" s="433"/>
      <c r="S131" s="435"/>
      <c r="T131" s="435"/>
      <c r="U131" s="435"/>
      <c r="V131" s="435"/>
      <c r="W131" s="435"/>
      <c r="X131" s="435"/>
      <c r="Y131" s="435"/>
      <c r="Z131" s="435"/>
    </row>
    <row r="132" spans="1:26" s="393" customFormat="1" ht="14.25">
      <c r="A132" s="382"/>
      <c r="B132" s="397"/>
      <c r="C132" s="401"/>
      <c r="D132" s="409"/>
      <c r="E132" s="402"/>
      <c r="F132" s="439"/>
      <c r="G132" s="412"/>
      <c r="H132" s="402"/>
      <c r="I132" s="399"/>
      <c r="J132" s="439"/>
      <c r="K132" s="439"/>
      <c r="L132" s="440"/>
      <c r="M132" s="438"/>
      <c r="N132" s="440"/>
      <c r="O132" s="427"/>
      <c r="P132" s="403"/>
      <c r="Q132" s="418"/>
      <c r="R132" s="436"/>
      <c r="S132" s="426"/>
      <c r="T132" s="435"/>
      <c r="U132" s="435"/>
      <c r="V132" s="435"/>
      <c r="W132" s="435"/>
      <c r="X132" s="435"/>
      <c r="Y132" s="435"/>
      <c r="Z132" s="435"/>
    </row>
    <row r="133" spans="1:26" s="393" customFormat="1" ht="14.25">
      <c r="A133" s="382"/>
      <c r="B133" s="397"/>
      <c r="C133" s="401"/>
      <c r="D133" s="409"/>
      <c r="E133" s="402"/>
      <c r="F133" s="428"/>
      <c r="G133" s="407"/>
      <c r="H133" s="402"/>
      <c r="I133" s="399"/>
      <c r="J133" s="376"/>
      <c r="K133" s="376"/>
      <c r="L133" s="376"/>
      <c r="M133" s="376"/>
      <c r="N133" s="429"/>
      <c r="O133" s="427"/>
      <c r="P133" s="404"/>
      <c r="Q133" s="418"/>
      <c r="R133" s="436"/>
      <c r="S133" s="426"/>
      <c r="T133" s="435"/>
      <c r="U133" s="435"/>
      <c r="V133" s="435"/>
      <c r="W133" s="435"/>
      <c r="X133" s="435"/>
      <c r="Y133" s="435"/>
      <c r="Z133" s="435"/>
    </row>
    <row r="134" spans="1:26">
      <c r="A134" s="29"/>
      <c r="B134" s="23"/>
      <c r="C134" s="23"/>
      <c r="D134" s="23"/>
      <c r="E134" s="32"/>
      <c r="F134" s="30"/>
      <c r="G134" s="12"/>
      <c r="H134" s="12"/>
      <c r="I134" s="12"/>
      <c r="J134" s="53"/>
      <c r="K134" s="12"/>
      <c r="L134" s="12"/>
      <c r="M134" s="12"/>
      <c r="N134" s="11"/>
      <c r="O134" s="53"/>
      <c r="P134" s="7"/>
      <c r="Q134" s="11"/>
      <c r="R134" s="141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9"/>
      <c r="B135" s="23"/>
      <c r="C135" s="23"/>
      <c r="D135" s="23"/>
      <c r="E135" s="32"/>
      <c r="F135" s="30"/>
      <c r="G135" s="41"/>
      <c r="H135" s="42"/>
      <c r="I135" s="82"/>
      <c r="J135" s="17"/>
      <c r="K135" s="83"/>
      <c r="L135" s="84"/>
      <c r="M135" s="85"/>
      <c r="N135" s="86"/>
      <c r="O135" s="87"/>
      <c r="P135" s="11"/>
      <c r="Q135" s="16"/>
      <c r="R135" s="141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37"/>
      <c r="B136" s="45"/>
      <c r="C136" s="102"/>
      <c r="D136" s="6"/>
      <c r="E136" s="38"/>
      <c r="F136" s="82"/>
      <c r="G136" s="41"/>
      <c r="H136" s="42"/>
      <c r="I136" s="82"/>
      <c r="J136" s="17"/>
      <c r="K136" s="83"/>
      <c r="L136" s="84"/>
      <c r="M136" s="85"/>
      <c r="N136" s="86"/>
      <c r="O136" s="87"/>
      <c r="P136" s="11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 ht="15">
      <c r="A137" s="5"/>
      <c r="B137" s="103" t="s">
        <v>619</v>
      </c>
      <c r="C137" s="103"/>
      <c r="D137" s="103"/>
      <c r="E137" s="103"/>
      <c r="F137" s="17"/>
      <c r="G137" s="17"/>
      <c r="H137" s="104"/>
      <c r="I137" s="17"/>
      <c r="J137" s="74"/>
      <c r="K137" s="75"/>
      <c r="L137" s="17"/>
      <c r="M137" s="17"/>
      <c r="N137" s="16"/>
      <c r="O137" s="98"/>
      <c r="P137" s="11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 ht="38.25">
      <c r="A138" s="20" t="s">
        <v>16</v>
      </c>
      <c r="B138" s="21" t="s">
        <v>575</v>
      </c>
      <c r="C138" s="21"/>
      <c r="D138" s="22" t="s">
        <v>588</v>
      </c>
      <c r="E138" s="21" t="s">
        <v>589</v>
      </c>
      <c r="F138" s="21" t="s">
        <v>590</v>
      </c>
      <c r="G138" s="21" t="s">
        <v>620</v>
      </c>
      <c r="H138" s="21" t="s">
        <v>621</v>
      </c>
      <c r="I138" s="21" t="s">
        <v>593</v>
      </c>
      <c r="J138" s="61" t="s">
        <v>594</v>
      </c>
      <c r="K138" s="21" t="s">
        <v>595</v>
      </c>
      <c r="L138" s="21" t="s">
        <v>596</v>
      </c>
      <c r="M138" s="21" t="s">
        <v>597</v>
      </c>
      <c r="N138" s="22" t="s">
        <v>598</v>
      </c>
      <c r="O138" s="98"/>
      <c r="P138" s="11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2">
        <v>1</v>
      </c>
      <c r="B139" s="105">
        <v>41579</v>
      </c>
      <c r="C139" s="105"/>
      <c r="D139" s="106" t="s">
        <v>622</v>
      </c>
      <c r="E139" s="107" t="s">
        <v>623</v>
      </c>
      <c r="F139" s="108">
        <v>82</v>
      </c>
      <c r="G139" s="107" t="s">
        <v>624</v>
      </c>
      <c r="H139" s="107">
        <v>100</v>
      </c>
      <c r="I139" s="125">
        <v>100</v>
      </c>
      <c r="J139" s="126" t="s">
        <v>625</v>
      </c>
      <c r="K139" s="127">
        <f t="shared" ref="K139:K170" si="93">H139-F139</f>
        <v>18</v>
      </c>
      <c r="L139" s="128">
        <f t="shared" ref="L139:L170" si="94">K139/F139</f>
        <v>0.21951219512195122</v>
      </c>
      <c r="M139" s="129" t="s">
        <v>599</v>
      </c>
      <c r="N139" s="130">
        <v>42657</v>
      </c>
      <c r="O139" s="53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2">
        <v>2</v>
      </c>
      <c r="B140" s="105">
        <v>41794</v>
      </c>
      <c r="C140" s="105"/>
      <c r="D140" s="106" t="s">
        <v>626</v>
      </c>
      <c r="E140" s="107" t="s">
        <v>600</v>
      </c>
      <c r="F140" s="108">
        <v>257</v>
      </c>
      <c r="G140" s="107" t="s">
        <v>624</v>
      </c>
      <c r="H140" s="107">
        <v>300</v>
      </c>
      <c r="I140" s="125">
        <v>300</v>
      </c>
      <c r="J140" s="126" t="s">
        <v>625</v>
      </c>
      <c r="K140" s="127">
        <f t="shared" si="93"/>
        <v>43</v>
      </c>
      <c r="L140" s="128">
        <f t="shared" si="94"/>
        <v>0.16731517509727625</v>
      </c>
      <c r="M140" s="129" t="s">
        <v>599</v>
      </c>
      <c r="N140" s="130">
        <v>41822</v>
      </c>
      <c r="O140" s="53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2">
        <v>3</v>
      </c>
      <c r="B141" s="105">
        <v>41828</v>
      </c>
      <c r="C141" s="105"/>
      <c r="D141" s="106" t="s">
        <v>627</v>
      </c>
      <c r="E141" s="107" t="s">
        <v>600</v>
      </c>
      <c r="F141" s="108">
        <v>393</v>
      </c>
      <c r="G141" s="107" t="s">
        <v>624</v>
      </c>
      <c r="H141" s="107">
        <v>468</v>
      </c>
      <c r="I141" s="125">
        <v>468</v>
      </c>
      <c r="J141" s="126" t="s">
        <v>625</v>
      </c>
      <c r="K141" s="127">
        <f t="shared" si="93"/>
        <v>75</v>
      </c>
      <c r="L141" s="128">
        <f t="shared" si="94"/>
        <v>0.19083969465648856</v>
      </c>
      <c r="M141" s="129" t="s">
        <v>599</v>
      </c>
      <c r="N141" s="130">
        <v>41863</v>
      </c>
      <c r="O141" s="53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2">
        <v>4</v>
      </c>
      <c r="B142" s="105">
        <v>41857</v>
      </c>
      <c r="C142" s="105"/>
      <c r="D142" s="106" t="s">
        <v>628</v>
      </c>
      <c r="E142" s="107" t="s">
        <v>600</v>
      </c>
      <c r="F142" s="108">
        <v>205</v>
      </c>
      <c r="G142" s="107" t="s">
        <v>624</v>
      </c>
      <c r="H142" s="107">
        <v>275</v>
      </c>
      <c r="I142" s="125">
        <v>250</v>
      </c>
      <c r="J142" s="126" t="s">
        <v>625</v>
      </c>
      <c r="K142" s="127">
        <f t="shared" si="93"/>
        <v>70</v>
      </c>
      <c r="L142" s="128">
        <f t="shared" si="94"/>
        <v>0.34146341463414637</v>
      </c>
      <c r="M142" s="129" t="s">
        <v>599</v>
      </c>
      <c r="N142" s="130">
        <v>41962</v>
      </c>
      <c r="O142" s="53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2">
        <v>5</v>
      </c>
      <c r="B143" s="105">
        <v>41886</v>
      </c>
      <c r="C143" s="105"/>
      <c r="D143" s="106" t="s">
        <v>629</v>
      </c>
      <c r="E143" s="107" t="s">
        <v>600</v>
      </c>
      <c r="F143" s="108">
        <v>162</v>
      </c>
      <c r="G143" s="107" t="s">
        <v>624</v>
      </c>
      <c r="H143" s="107">
        <v>190</v>
      </c>
      <c r="I143" s="125">
        <v>190</v>
      </c>
      <c r="J143" s="126" t="s">
        <v>625</v>
      </c>
      <c r="K143" s="127">
        <f t="shared" si="93"/>
        <v>28</v>
      </c>
      <c r="L143" s="128">
        <f t="shared" si="94"/>
        <v>0.1728395061728395</v>
      </c>
      <c r="M143" s="129" t="s">
        <v>599</v>
      </c>
      <c r="N143" s="130">
        <v>42006</v>
      </c>
      <c r="O143" s="53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2">
        <v>6</v>
      </c>
      <c r="B144" s="105">
        <v>41886</v>
      </c>
      <c r="C144" s="105"/>
      <c r="D144" s="106" t="s">
        <v>630</v>
      </c>
      <c r="E144" s="107" t="s">
        <v>600</v>
      </c>
      <c r="F144" s="108">
        <v>75</v>
      </c>
      <c r="G144" s="107" t="s">
        <v>624</v>
      </c>
      <c r="H144" s="107">
        <v>91.5</v>
      </c>
      <c r="I144" s="125" t="s">
        <v>631</v>
      </c>
      <c r="J144" s="126" t="s">
        <v>632</v>
      </c>
      <c r="K144" s="127">
        <f t="shared" si="93"/>
        <v>16.5</v>
      </c>
      <c r="L144" s="128">
        <f t="shared" si="94"/>
        <v>0.22</v>
      </c>
      <c r="M144" s="129" t="s">
        <v>599</v>
      </c>
      <c r="N144" s="130">
        <v>41954</v>
      </c>
      <c r="O144" s="53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2">
        <v>7</v>
      </c>
      <c r="B145" s="105">
        <v>41913</v>
      </c>
      <c r="C145" s="105"/>
      <c r="D145" s="106" t="s">
        <v>633</v>
      </c>
      <c r="E145" s="107" t="s">
        <v>600</v>
      </c>
      <c r="F145" s="108">
        <v>850</v>
      </c>
      <c r="G145" s="107" t="s">
        <v>624</v>
      </c>
      <c r="H145" s="107">
        <v>982.5</v>
      </c>
      <c r="I145" s="125">
        <v>1050</v>
      </c>
      <c r="J145" s="126" t="s">
        <v>634</v>
      </c>
      <c r="K145" s="127">
        <f t="shared" si="93"/>
        <v>132.5</v>
      </c>
      <c r="L145" s="128">
        <f t="shared" si="94"/>
        <v>0.15588235294117647</v>
      </c>
      <c r="M145" s="129" t="s">
        <v>599</v>
      </c>
      <c r="N145" s="130">
        <v>42039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2">
        <v>8</v>
      </c>
      <c r="B146" s="105">
        <v>41913</v>
      </c>
      <c r="C146" s="105"/>
      <c r="D146" s="106" t="s">
        <v>635</v>
      </c>
      <c r="E146" s="107" t="s">
        <v>600</v>
      </c>
      <c r="F146" s="108">
        <v>475</v>
      </c>
      <c r="G146" s="107" t="s">
        <v>624</v>
      </c>
      <c r="H146" s="107">
        <v>515</v>
      </c>
      <c r="I146" s="125">
        <v>600</v>
      </c>
      <c r="J146" s="126" t="s">
        <v>636</v>
      </c>
      <c r="K146" s="127">
        <f t="shared" si="93"/>
        <v>40</v>
      </c>
      <c r="L146" s="128">
        <f t="shared" si="94"/>
        <v>8.4210526315789472E-2</v>
      </c>
      <c r="M146" s="129" t="s">
        <v>599</v>
      </c>
      <c r="N146" s="130">
        <v>41939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2">
        <v>9</v>
      </c>
      <c r="B147" s="105">
        <v>41913</v>
      </c>
      <c r="C147" s="105"/>
      <c r="D147" s="106" t="s">
        <v>637</v>
      </c>
      <c r="E147" s="107" t="s">
        <v>600</v>
      </c>
      <c r="F147" s="108">
        <v>86</v>
      </c>
      <c r="G147" s="107" t="s">
        <v>624</v>
      </c>
      <c r="H147" s="107">
        <v>99</v>
      </c>
      <c r="I147" s="125">
        <v>140</v>
      </c>
      <c r="J147" s="126" t="s">
        <v>638</v>
      </c>
      <c r="K147" s="127">
        <f t="shared" si="93"/>
        <v>13</v>
      </c>
      <c r="L147" s="128">
        <f t="shared" si="94"/>
        <v>0.15116279069767441</v>
      </c>
      <c r="M147" s="129" t="s">
        <v>599</v>
      </c>
      <c r="N147" s="130">
        <v>41939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2">
        <v>10</v>
      </c>
      <c r="B148" s="105">
        <v>41926</v>
      </c>
      <c r="C148" s="105"/>
      <c r="D148" s="106" t="s">
        <v>639</v>
      </c>
      <c r="E148" s="107" t="s">
        <v>600</v>
      </c>
      <c r="F148" s="108">
        <v>496.6</v>
      </c>
      <c r="G148" s="107" t="s">
        <v>624</v>
      </c>
      <c r="H148" s="107">
        <v>621</v>
      </c>
      <c r="I148" s="125">
        <v>580</v>
      </c>
      <c r="J148" s="126" t="s">
        <v>625</v>
      </c>
      <c r="K148" s="127">
        <f t="shared" si="93"/>
        <v>124.39999999999998</v>
      </c>
      <c r="L148" s="128">
        <f t="shared" si="94"/>
        <v>0.25050342327829234</v>
      </c>
      <c r="M148" s="129" t="s">
        <v>599</v>
      </c>
      <c r="N148" s="130">
        <v>42605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2">
        <v>11</v>
      </c>
      <c r="B149" s="105">
        <v>41926</v>
      </c>
      <c r="C149" s="105"/>
      <c r="D149" s="106" t="s">
        <v>640</v>
      </c>
      <c r="E149" s="107" t="s">
        <v>600</v>
      </c>
      <c r="F149" s="108">
        <v>2481.9</v>
      </c>
      <c r="G149" s="107" t="s">
        <v>624</v>
      </c>
      <c r="H149" s="107">
        <v>2840</v>
      </c>
      <c r="I149" s="125">
        <v>2870</v>
      </c>
      <c r="J149" s="126" t="s">
        <v>641</v>
      </c>
      <c r="K149" s="127">
        <f t="shared" si="93"/>
        <v>358.09999999999991</v>
      </c>
      <c r="L149" s="128">
        <f t="shared" si="94"/>
        <v>0.14428462065353154</v>
      </c>
      <c r="M149" s="129" t="s">
        <v>599</v>
      </c>
      <c r="N149" s="130">
        <v>42017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2">
        <v>12</v>
      </c>
      <c r="B150" s="105">
        <v>41928</v>
      </c>
      <c r="C150" s="105"/>
      <c r="D150" s="106" t="s">
        <v>642</v>
      </c>
      <c r="E150" s="107" t="s">
        <v>600</v>
      </c>
      <c r="F150" s="108">
        <v>84.5</v>
      </c>
      <c r="G150" s="107" t="s">
        <v>624</v>
      </c>
      <c r="H150" s="107">
        <v>93</v>
      </c>
      <c r="I150" s="125">
        <v>110</v>
      </c>
      <c r="J150" s="126" t="s">
        <v>643</v>
      </c>
      <c r="K150" s="127">
        <f t="shared" si="93"/>
        <v>8.5</v>
      </c>
      <c r="L150" s="128">
        <f t="shared" si="94"/>
        <v>0.10059171597633136</v>
      </c>
      <c r="M150" s="129" t="s">
        <v>599</v>
      </c>
      <c r="N150" s="130">
        <v>41939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2">
        <v>13</v>
      </c>
      <c r="B151" s="105">
        <v>41928</v>
      </c>
      <c r="C151" s="105"/>
      <c r="D151" s="106" t="s">
        <v>644</v>
      </c>
      <c r="E151" s="107" t="s">
        <v>600</v>
      </c>
      <c r="F151" s="108">
        <v>401</v>
      </c>
      <c r="G151" s="107" t="s">
        <v>624</v>
      </c>
      <c r="H151" s="107">
        <v>428</v>
      </c>
      <c r="I151" s="125">
        <v>450</v>
      </c>
      <c r="J151" s="126" t="s">
        <v>645</v>
      </c>
      <c r="K151" s="127">
        <f t="shared" si="93"/>
        <v>27</v>
      </c>
      <c r="L151" s="128">
        <f t="shared" si="94"/>
        <v>6.7331670822942641E-2</v>
      </c>
      <c r="M151" s="129" t="s">
        <v>599</v>
      </c>
      <c r="N151" s="130">
        <v>42020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2">
        <v>14</v>
      </c>
      <c r="B152" s="105">
        <v>41928</v>
      </c>
      <c r="C152" s="105"/>
      <c r="D152" s="106" t="s">
        <v>646</v>
      </c>
      <c r="E152" s="107" t="s">
        <v>600</v>
      </c>
      <c r="F152" s="108">
        <v>101</v>
      </c>
      <c r="G152" s="107" t="s">
        <v>624</v>
      </c>
      <c r="H152" s="107">
        <v>112</v>
      </c>
      <c r="I152" s="125">
        <v>120</v>
      </c>
      <c r="J152" s="126" t="s">
        <v>647</v>
      </c>
      <c r="K152" s="127">
        <f t="shared" si="93"/>
        <v>11</v>
      </c>
      <c r="L152" s="128">
        <f t="shared" si="94"/>
        <v>0.10891089108910891</v>
      </c>
      <c r="M152" s="129" t="s">
        <v>599</v>
      </c>
      <c r="N152" s="130">
        <v>41939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2">
        <v>15</v>
      </c>
      <c r="B153" s="105">
        <v>41954</v>
      </c>
      <c r="C153" s="105"/>
      <c r="D153" s="106" t="s">
        <v>648</v>
      </c>
      <c r="E153" s="107" t="s">
        <v>600</v>
      </c>
      <c r="F153" s="108">
        <v>59</v>
      </c>
      <c r="G153" s="107" t="s">
        <v>624</v>
      </c>
      <c r="H153" s="107">
        <v>76</v>
      </c>
      <c r="I153" s="125">
        <v>76</v>
      </c>
      <c r="J153" s="126" t="s">
        <v>625</v>
      </c>
      <c r="K153" s="127">
        <f t="shared" si="93"/>
        <v>17</v>
      </c>
      <c r="L153" s="128">
        <f t="shared" si="94"/>
        <v>0.28813559322033899</v>
      </c>
      <c r="M153" s="129" t="s">
        <v>599</v>
      </c>
      <c r="N153" s="130">
        <v>43032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2">
        <v>16</v>
      </c>
      <c r="B154" s="105">
        <v>41954</v>
      </c>
      <c r="C154" s="105"/>
      <c r="D154" s="106" t="s">
        <v>637</v>
      </c>
      <c r="E154" s="107" t="s">
        <v>600</v>
      </c>
      <c r="F154" s="108">
        <v>99</v>
      </c>
      <c r="G154" s="107" t="s">
        <v>624</v>
      </c>
      <c r="H154" s="107">
        <v>120</v>
      </c>
      <c r="I154" s="125">
        <v>120</v>
      </c>
      <c r="J154" s="126" t="s">
        <v>649</v>
      </c>
      <c r="K154" s="127">
        <f t="shared" si="93"/>
        <v>21</v>
      </c>
      <c r="L154" s="128">
        <f t="shared" si="94"/>
        <v>0.21212121212121213</v>
      </c>
      <c r="M154" s="129" t="s">
        <v>599</v>
      </c>
      <c r="N154" s="130">
        <v>41960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2">
        <v>17</v>
      </c>
      <c r="B155" s="105">
        <v>41956</v>
      </c>
      <c r="C155" s="105"/>
      <c r="D155" s="106" t="s">
        <v>650</v>
      </c>
      <c r="E155" s="107" t="s">
        <v>600</v>
      </c>
      <c r="F155" s="108">
        <v>22</v>
      </c>
      <c r="G155" s="107" t="s">
        <v>624</v>
      </c>
      <c r="H155" s="107">
        <v>33.549999999999997</v>
      </c>
      <c r="I155" s="125">
        <v>32</v>
      </c>
      <c r="J155" s="126" t="s">
        <v>651</v>
      </c>
      <c r="K155" s="127">
        <f t="shared" si="93"/>
        <v>11.549999999999997</v>
      </c>
      <c r="L155" s="128">
        <f t="shared" si="94"/>
        <v>0.52499999999999991</v>
      </c>
      <c r="M155" s="129" t="s">
        <v>599</v>
      </c>
      <c r="N155" s="130">
        <v>42188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2">
        <v>18</v>
      </c>
      <c r="B156" s="105">
        <v>41976</v>
      </c>
      <c r="C156" s="105"/>
      <c r="D156" s="106" t="s">
        <v>652</v>
      </c>
      <c r="E156" s="107" t="s">
        <v>600</v>
      </c>
      <c r="F156" s="108">
        <v>440</v>
      </c>
      <c r="G156" s="107" t="s">
        <v>624</v>
      </c>
      <c r="H156" s="107">
        <v>520</v>
      </c>
      <c r="I156" s="125">
        <v>520</v>
      </c>
      <c r="J156" s="126" t="s">
        <v>653</v>
      </c>
      <c r="K156" s="127">
        <f t="shared" si="93"/>
        <v>80</v>
      </c>
      <c r="L156" s="128">
        <f t="shared" si="94"/>
        <v>0.18181818181818182</v>
      </c>
      <c r="M156" s="129" t="s">
        <v>599</v>
      </c>
      <c r="N156" s="130">
        <v>42208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2">
        <v>19</v>
      </c>
      <c r="B157" s="105">
        <v>41976</v>
      </c>
      <c r="C157" s="105"/>
      <c r="D157" s="106" t="s">
        <v>654</v>
      </c>
      <c r="E157" s="107" t="s">
        <v>600</v>
      </c>
      <c r="F157" s="108">
        <v>360</v>
      </c>
      <c r="G157" s="107" t="s">
        <v>624</v>
      </c>
      <c r="H157" s="107">
        <v>427</v>
      </c>
      <c r="I157" s="125">
        <v>425</v>
      </c>
      <c r="J157" s="126" t="s">
        <v>655</v>
      </c>
      <c r="K157" s="127">
        <f t="shared" si="93"/>
        <v>67</v>
      </c>
      <c r="L157" s="128">
        <f t="shared" si="94"/>
        <v>0.18611111111111112</v>
      </c>
      <c r="M157" s="129" t="s">
        <v>599</v>
      </c>
      <c r="N157" s="130">
        <v>42058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2">
        <v>20</v>
      </c>
      <c r="B158" s="105">
        <v>42012</v>
      </c>
      <c r="C158" s="105"/>
      <c r="D158" s="106" t="s">
        <v>656</v>
      </c>
      <c r="E158" s="107" t="s">
        <v>600</v>
      </c>
      <c r="F158" s="108">
        <v>360</v>
      </c>
      <c r="G158" s="107" t="s">
        <v>624</v>
      </c>
      <c r="H158" s="107">
        <v>455</v>
      </c>
      <c r="I158" s="125">
        <v>420</v>
      </c>
      <c r="J158" s="126" t="s">
        <v>657</v>
      </c>
      <c r="K158" s="127">
        <f t="shared" si="93"/>
        <v>95</v>
      </c>
      <c r="L158" s="128">
        <f t="shared" si="94"/>
        <v>0.2638888888888889</v>
      </c>
      <c r="M158" s="129" t="s">
        <v>599</v>
      </c>
      <c r="N158" s="130">
        <v>42024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2">
        <v>21</v>
      </c>
      <c r="B159" s="105">
        <v>42012</v>
      </c>
      <c r="C159" s="105"/>
      <c r="D159" s="106" t="s">
        <v>658</v>
      </c>
      <c r="E159" s="107" t="s">
        <v>600</v>
      </c>
      <c r="F159" s="108">
        <v>130</v>
      </c>
      <c r="G159" s="107"/>
      <c r="H159" s="107">
        <v>175.5</v>
      </c>
      <c r="I159" s="125">
        <v>165</v>
      </c>
      <c r="J159" s="126" t="s">
        <v>659</v>
      </c>
      <c r="K159" s="127">
        <f t="shared" si="93"/>
        <v>45.5</v>
      </c>
      <c r="L159" s="128">
        <f t="shared" si="94"/>
        <v>0.35</v>
      </c>
      <c r="M159" s="129" t="s">
        <v>599</v>
      </c>
      <c r="N159" s="130">
        <v>43088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2">
        <v>22</v>
      </c>
      <c r="B160" s="105">
        <v>42040</v>
      </c>
      <c r="C160" s="105"/>
      <c r="D160" s="106" t="s">
        <v>390</v>
      </c>
      <c r="E160" s="107" t="s">
        <v>623</v>
      </c>
      <c r="F160" s="108">
        <v>98</v>
      </c>
      <c r="G160" s="107"/>
      <c r="H160" s="107">
        <v>120</v>
      </c>
      <c r="I160" s="125">
        <v>120</v>
      </c>
      <c r="J160" s="126" t="s">
        <v>625</v>
      </c>
      <c r="K160" s="127">
        <f t="shared" si="93"/>
        <v>22</v>
      </c>
      <c r="L160" s="128">
        <f t="shared" si="94"/>
        <v>0.22448979591836735</v>
      </c>
      <c r="M160" s="129" t="s">
        <v>599</v>
      </c>
      <c r="N160" s="130">
        <v>42753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2">
        <v>23</v>
      </c>
      <c r="B161" s="105">
        <v>42040</v>
      </c>
      <c r="C161" s="105"/>
      <c r="D161" s="106" t="s">
        <v>660</v>
      </c>
      <c r="E161" s="107" t="s">
        <v>623</v>
      </c>
      <c r="F161" s="108">
        <v>196</v>
      </c>
      <c r="G161" s="107"/>
      <c r="H161" s="107">
        <v>262</v>
      </c>
      <c r="I161" s="125">
        <v>255</v>
      </c>
      <c r="J161" s="126" t="s">
        <v>625</v>
      </c>
      <c r="K161" s="127">
        <f t="shared" si="93"/>
        <v>66</v>
      </c>
      <c r="L161" s="128">
        <f t="shared" si="94"/>
        <v>0.33673469387755101</v>
      </c>
      <c r="M161" s="129" t="s">
        <v>599</v>
      </c>
      <c r="N161" s="130">
        <v>42599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24</v>
      </c>
      <c r="B162" s="109">
        <v>42067</v>
      </c>
      <c r="C162" s="109"/>
      <c r="D162" s="110" t="s">
        <v>389</v>
      </c>
      <c r="E162" s="111" t="s">
        <v>623</v>
      </c>
      <c r="F162" s="112">
        <v>235</v>
      </c>
      <c r="G162" s="112"/>
      <c r="H162" s="113">
        <v>77</v>
      </c>
      <c r="I162" s="131" t="s">
        <v>661</v>
      </c>
      <c r="J162" s="132" t="s">
        <v>662</v>
      </c>
      <c r="K162" s="133">
        <f t="shared" si="93"/>
        <v>-158</v>
      </c>
      <c r="L162" s="134">
        <f t="shared" si="94"/>
        <v>-0.67234042553191486</v>
      </c>
      <c r="M162" s="135" t="s">
        <v>663</v>
      </c>
      <c r="N162" s="136">
        <v>43522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2">
        <v>25</v>
      </c>
      <c r="B163" s="105">
        <v>42067</v>
      </c>
      <c r="C163" s="105"/>
      <c r="D163" s="106" t="s">
        <v>481</v>
      </c>
      <c r="E163" s="107" t="s">
        <v>623</v>
      </c>
      <c r="F163" s="108">
        <v>185</v>
      </c>
      <c r="G163" s="107"/>
      <c r="H163" s="107">
        <v>224</v>
      </c>
      <c r="I163" s="125" t="s">
        <v>664</v>
      </c>
      <c r="J163" s="126" t="s">
        <v>625</v>
      </c>
      <c r="K163" s="127">
        <f t="shared" si="93"/>
        <v>39</v>
      </c>
      <c r="L163" s="128">
        <f t="shared" si="94"/>
        <v>0.21081081081081082</v>
      </c>
      <c r="M163" s="129" t="s">
        <v>599</v>
      </c>
      <c r="N163" s="130">
        <v>42647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363">
        <v>26</v>
      </c>
      <c r="B164" s="114">
        <v>42090</v>
      </c>
      <c r="C164" s="114"/>
      <c r="D164" s="115" t="s">
        <v>665</v>
      </c>
      <c r="E164" s="116" t="s">
        <v>623</v>
      </c>
      <c r="F164" s="117">
        <v>49.5</v>
      </c>
      <c r="G164" s="118"/>
      <c r="H164" s="118">
        <v>15.85</v>
      </c>
      <c r="I164" s="118">
        <v>67</v>
      </c>
      <c r="J164" s="137" t="s">
        <v>666</v>
      </c>
      <c r="K164" s="118">
        <f t="shared" si="93"/>
        <v>-33.65</v>
      </c>
      <c r="L164" s="138">
        <f t="shared" si="94"/>
        <v>-0.67979797979797973</v>
      </c>
      <c r="M164" s="135" t="s">
        <v>663</v>
      </c>
      <c r="N164" s="139">
        <v>43627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2">
        <v>27</v>
      </c>
      <c r="B165" s="105">
        <v>42093</v>
      </c>
      <c r="C165" s="105"/>
      <c r="D165" s="106" t="s">
        <v>667</v>
      </c>
      <c r="E165" s="107" t="s">
        <v>623</v>
      </c>
      <c r="F165" s="108">
        <v>183.5</v>
      </c>
      <c r="G165" s="107"/>
      <c r="H165" s="107">
        <v>219</v>
      </c>
      <c r="I165" s="125">
        <v>218</v>
      </c>
      <c r="J165" s="126" t="s">
        <v>668</v>
      </c>
      <c r="K165" s="127">
        <f t="shared" si="93"/>
        <v>35.5</v>
      </c>
      <c r="L165" s="128">
        <f t="shared" si="94"/>
        <v>0.19346049046321526</v>
      </c>
      <c r="M165" s="129" t="s">
        <v>599</v>
      </c>
      <c r="N165" s="130">
        <v>42103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2">
        <v>28</v>
      </c>
      <c r="B166" s="105">
        <v>42114</v>
      </c>
      <c r="C166" s="105"/>
      <c r="D166" s="106" t="s">
        <v>669</v>
      </c>
      <c r="E166" s="107" t="s">
        <v>623</v>
      </c>
      <c r="F166" s="108">
        <f>(227+237)/2</f>
        <v>232</v>
      </c>
      <c r="G166" s="107"/>
      <c r="H166" s="107">
        <v>298</v>
      </c>
      <c r="I166" s="125">
        <v>298</v>
      </c>
      <c r="J166" s="126" t="s">
        <v>625</v>
      </c>
      <c r="K166" s="127">
        <f t="shared" si="93"/>
        <v>66</v>
      </c>
      <c r="L166" s="128">
        <f t="shared" si="94"/>
        <v>0.28448275862068967</v>
      </c>
      <c r="M166" s="129" t="s">
        <v>599</v>
      </c>
      <c r="N166" s="130">
        <v>42823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2">
        <v>29</v>
      </c>
      <c r="B167" s="105">
        <v>42128</v>
      </c>
      <c r="C167" s="105"/>
      <c r="D167" s="106" t="s">
        <v>670</v>
      </c>
      <c r="E167" s="107" t="s">
        <v>600</v>
      </c>
      <c r="F167" s="108">
        <v>385</v>
      </c>
      <c r="G167" s="107"/>
      <c r="H167" s="107">
        <f>212.5+331</f>
        <v>543.5</v>
      </c>
      <c r="I167" s="125">
        <v>510</v>
      </c>
      <c r="J167" s="126" t="s">
        <v>671</v>
      </c>
      <c r="K167" s="127">
        <f t="shared" si="93"/>
        <v>158.5</v>
      </c>
      <c r="L167" s="128">
        <f t="shared" si="94"/>
        <v>0.41168831168831171</v>
      </c>
      <c r="M167" s="129" t="s">
        <v>599</v>
      </c>
      <c r="N167" s="130">
        <v>42235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2">
        <v>30</v>
      </c>
      <c r="B168" s="105">
        <v>42128</v>
      </c>
      <c r="C168" s="105"/>
      <c r="D168" s="106" t="s">
        <v>672</v>
      </c>
      <c r="E168" s="107" t="s">
        <v>600</v>
      </c>
      <c r="F168" s="108">
        <v>115.5</v>
      </c>
      <c r="G168" s="107"/>
      <c r="H168" s="107">
        <v>146</v>
      </c>
      <c r="I168" s="125">
        <v>142</v>
      </c>
      <c r="J168" s="126" t="s">
        <v>673</v>
      </c>
      <c r="K168" s="127">
        <f t="shared" si="93"/>
        <v>30.5</v>
      </c>
      <c r="L168" s="128">
        <f t="shared" si="94"/>
        <v>0.26406926406926406</v>
      </c>
      <c r="M168" s="129" t="s">
        <v>599</v>
      </c>
      <c r="N168" s="130">
        <v>42202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2">
        <v>31</v>
      </c>
      <c r="B169" s="105">
        <v>42151</v>
      </c>
      <c r="C169" s="105"/>
      <c r="D169" s="106" t="s">
        <v>674</v>
      </c>
      <c r="E169" s="107" t="s">
        <v>600</v>
      </c>
      <c r="F169" s="108">
        <v>237.5</v>
      </c>
      <c r="G169" s="107"/>
      <c r="H169" s="107">
        <v>279.5</v>
      </c>
      <c r="I169" s="125">
        <v>278</v>
      </c>
      <c r="J169" s="126" t="s">
        <v>625</v>
      </c>
      <c r="K169" s="127">
        <f t="shared" si="93"/>
        <v>42</v>
      </c>
      <c r="L169" s="128">
        <f t="shared" si="94"/>
        <v>0.17684210526315788</v>
      </c>
      <c r="M169" s="129" t="s">
        <v>599</v>
      </c>
      <c r="N169" s="130">
        <v>42222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2">
        <v>32</v>
      </c>
      <c r="B170" s="105">
        <v>42174</v>
      </c>
      <c r="C170" s="105"/>
      <c r="D170" s="106" t="s">
        <v>644</v>
      </c>
      <c r="E170" s="107" t="s">
        <v>623</v>
      </c>
      <c r="F170" s="108">
        <v>340</v>
      </c>
      <c r="G170" s="107"/>
      <c r="H170" s="107">
        <v>448</v>
      </c>
      <c r="I170" s="125">
        <v>448</v>
      </c>
      <c r="J170" s="126" t="s">
        <v>625</v>
      </c>
      <c r="K170" s="127">
        <f t="shared" si="93"/>
        <v>108</v>
      </c>
      <c r="L170" s="128">
        <f t="shared" si="94"/>
        <v>0.31764705882352939</v>
      </c>
      <c r="M170" s="129" t="s">
        <v>599</v>
      </c>
      <c r="N170" s="130">
        <v>43018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2">
        <v>33</v>
      </c>
      <c r="B171" s="105">
        <v>42191</v>
      </c>
      <c r="C171" s="105"/>
      <c r="D171" s="106" t="s">
        <v>675</v>
      </c>
      <c r="E171" s="107" t="s">
        <v>623</v>
      </c>
      <c r="F171" s="108">
        <v>390</v>
      </c>
      <c r="G171" s="107"/>
      <c r="H171" s="107">
        <v>460</v>
      </c>
      <c r="I171" s="125">
        <v>460</v>
      </c>
      <c r="J171" s="126" t="s">
        <v>625</v>
      </c>
      <c r="K171" s="127">
        <f t="shared" ref="K171:K191" si="95">H171-F171</f>
        <v>70</v>
      </c>
      <c r="L171" s="128">
        <f t="shared" ref="L171:L191" si="96">K171/F171</f>
        <v>0.17948717948717949</v>
      </c>
      <c r="M171" s="129" t="s">
        <v>599</v>
      </c>
      <c r="N171" s="130">
        <v>42478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34</v>
      </c>
      <c r="B172" s="109">
        <v>42195</v>
      </c>
      <c r="C172" s="109"/>
      <c r="D172" s="110" t="s">
        <v>676</v>
      </c>
      <c r="E172" s="111" t="s">
        <v>623</v>
      </c>
      <c r="F172" s="112">
        <v>122.5</v>
      </c>
      <c r="G172" s="112"/>
      <c r="H172" s="113">
        <v>61</v>
      </c>
      <c r="I172" s="131">
        <v>172</v>
      </c>
      <c r="J172" s="132" t="s">
        <v>677</v>
      </c>
      <c r="K172" s="133">
        <f t="shared" si="95"/>
        <v>-61.5</v>
      </c>
      <c r="L172" s="134">
        <f t="shared" si="96"/>
        <v>-0.50204081632653064</v>
      </c>
      <c r="M172" s="135" t="s">
        <v>663</v>
      </c>
      <c r="N172" s="136">
        <v>43333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2">
        <v>35</v>
      </c>
      <c r="B173" s="105">
        <v>42219</v>
      </c>
      <c r="C173" s="105"/>
      <c r="D173" s="106" t="s">
        <v>678</v>
      </c>
      <c r="E173" s="107" t="s">
        <v>623</v>
      </c>
      <c r="F173" s="108">
        <v>297.5</v>
      </c>
      <c r="G173" s="107"/>
      <c r="H173" s="107">
        <v>350</v>
      </c>
      <c r="I173" s="125">
        <v>360</v>
      </c>
      <c r="J173" s="126" t="s">
        <v>679</v>
      </c>
      <c r="K173" s="127">
        <f t="shared" si="95"/>
        <v>52.5</v>
      </c>
      <c r="L173" s="128">
        <f t="shared" si="96"/>
        <v>0.17647058823529413</v>
      </c>
      <c r="M173" s="129" t="s">
        <v>599</v>
      </c>
      <c r="N173" s="130">
        <v>42232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2">
        <v>36</v>
      </c>
      <c r="B174" s="105">
        <v>42219</v>
      </c>
      <c r="C174" s="105"/>
      <c r="D174" s="106" t="s">
        <v>680</v>
      </c>
      <c r="E174" s="107" t="s">
        <v>623</v>
      </c>
      <c r="F174" s="108">
        <v>115.5</v>
      </c>
      <c r="G174" s="107"/>
      <c r="H174" s="107">
        <v>149</v>
      </c>
      <c r="I174" s="125">
        <v>140</v>
      </c>
      <c r="J174" s="140" t="s">
        <v>681</v>
      </c>
      <c r="K174" s="127">
        <f t="shared" si="95"/>
        <v>33.5</v>
      </c>
      <c r="L174" s="128">
        <f t="shared" si="96"/>
        <v>0.29004329004329005</v>
      </c>
      <c r="M174" s="129" t="s">
        <v>599</v>
      </c>
      <c r="N174" s="130">
        <v>42740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2">
        <v>37</v>
      </c>
      <c r="B175" s="105">
        <v>42251</v>
      </c>
      <c r="C175" s="105"/>
      <c r="D175" s="106" t="s">
        <v>674</v>
      </c>
      <c r="E175" s="107" t="s">
        <v>623</v>
      </c>
      <c r="F175" s="108">
        <v>226</v>
      </c>
      <c r="G175" s="107"/>
      <c r="H175" s="107">
        <v>292</v>
      </c>
      <c r="I175" s="125">
        <v>292</v>
      </c>
      <c r="J175" s="126" t="s">
        <v>682</v>
      </c>
      <c r="K175" s="127">
        <f t="shared" si="95"/>
        <v>66</v>
      </c>
      <c r="L175" s="128">
        <f t="shared" si="96"/>
        <v>0.29203539823008851</v>
      </c>
      <c r="M175" s="129" t="s">
        <v>599</v>
      </c>
      <c r="N175" s="130">
        <v>42286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2">
        <v>38</v>
      </c>
      <c r="B176" s="105">
        <v>42254</v>
      </c>
      <c r="C176" s="105"/>
      <c r="D176" s="106" t="s">
        <v>669</v>
      </c>
      <c r="E176" s="107" t="s">
        <v>623</v>
      </c>
      <c r="F176" s="108">
        <v>232.5</v>
      </c>
      <c r="G176" s="107"/>
      <c r="H176" s="107">
        <v>312.5</v>
      </c>
      <c r="I176" s="125">
        <v>310</v>
      </c>
      <c r="J176" s="126" t="s">
        <v>625</v>
      </c>
      <c r="K176" s="127">
        <f t="shared" si="95"/>
        <v>80</v>
      </c>
      <c r="L176" s="128">
        <f t="shared" si="96"/>
        <v>0.34408602150537637</v>
      </c>
      <c r="M176" s="129" t="s">
        <v>599</v>
      </c>
      <c r="N176" s="130">
        <v>42823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2">
        <v>39</v>
      </c>
      <c r="B177" s="105">
        <v>42268</v>
      </c>
      <c r="C177" s="105"/>
      <c r="D177" s="106" t="s">
        <v>683</v>
      </c>
      <c r="E177" s="107" t="s">
        <v>623</v>
      </c>
      <c r="F177" s="108">
        <v>196.5</v>
      </c>
      <c r="G177" s="107"/>
      <c r="H177" s="107">
        <v>238</v>
      </c>
      <c r="I177" s="125">
        <v>238</v>
      </c>
      <c r="J177" s="126" t="s">
        <v>682</v>
      </c>
      <c r="K177" s="127">
        <f t="shared" si="95"/>
        <v>41.5</v>
      </c>
      <c r="L177" s="128">
        <f t="shared" si="96"/>
        <v>0.21119592875318066</v>
      </c>
      <c r="M177" s="129" t="s">
        <v>599</v>
      </c>
      <c r="N177" s="130">
        <v>42291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2">
        <v>40</v>
      </c>
      <c r="B178" s="105">
        <v>42271</v>
      </c>
      <c r="C178" s="105"/>
      <c r="D178" s="106" t="s">
        <v>622</v>
      </c>
      <c r="E178" s="107" t="s">
        <v>623</v>
      </c>
      <c r="F178" s="108">
        <v>65</v>
      </c>
      <c r="G178" s="107"/>
      <c r="H178" s="107">
        <v>82</v>
      </c>
      <c r="I178" s="125">
        <v>82</v>
      </c>
      <c r="J178" s="126" t="s">
        <v>682</v>
      </c>
      <c r="K178" s="127">
        <f t="shared" si="95"/>
        <v>17</v>
      </c>
      <c r="L178" s="128">
        <f t="shared" si="96"/>
        <v>0.26153846153846155</v>
      </c>
      <c r="M178" s="129" t="s">
        <v>599</v>
      </c>
      <c r="N178" s="130">
        <v>42578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2">
        <v>41</v>
      </c>
      <c r="B179" s="105">
        <v>42291</v>
      </c>
      <c r="C179" s="105"/>
      <c r="D179" s="106" t="s">
        <v>684</v>
      </c>
      <c r="E179" s="107" t="s">
        <v>623</v>
      </c>
      <c r="F179" s="108">
        <v>144</v>
      </c>
      <c r="G179" s="107"/>
      <c r="H179" s="107">
        <v>182.5</v>
      </c>
      <c r="I179" s="125">
        <v>181</v>
      </c>
      <c r="J179" s="126" t="s">
        <v>682</v>
      </c>
      <c r="K179" s="127">
        <f t="shared" si="95"/>
        <v>38.5</v>
      </c>
      <c r="L179" s="128">
        <f t="shared" si="96"/>
        <v>0.2673611111111111</v>
      </c>
      <c r="M179" s="129" t="s">
        <v>599</v>
      </c>
      <c r="N179" s="130">
        <v>42817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2">
        <v>42</v>
      </c>
      <c r="B180" s="105">
        <v>42291</v>
      </c>
      <c r="C180" s="105"/>
      <c r="D180" s="106" t="s">
        <v>685</v>
      </c>
      <c r="E180" s="107" t="s">
        <v>623</v>
      </c>
      <c r="F180" s="108">
        <v>264</v>
      </c>
      <c r="G180" s="107"/>
      <c r="H180" s="107">
        <v>311</v>
      </c>
      <c r="I180" s="125">
        <v>311</v>
      </c>
      <c r="J180" s="126" t="s">
        <v>682</v>
      </c>
      <c r="K180" s="127">
        <f t="shared" si="95"/>
        <v>47</v>
      </c>
      <c r="L180" s="128">
        <f t="shared" si="96"/>
        <v>0.17803030303030304</v>
      </c>
      <c r="M180" s="129" t="s">
        <v>599</v>
      </c>
      <c r="N180" s="130">
        <v>42604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2">
        <v>43</v>
      </c>
      <c r="B181" s="105">
        <v>42318</v>
      </c>
      <c r="C181" s="105"/>
      <c r="D181" s="106" t="s">
        <v>686</v>
      </c>
      <c r="E181" s="107" t="s">
        <v>600</v>
      </c>
      <c r="F181" s="108">
        <v>549.5</v>
      </c>
      <c r="G181" s="107"/>
      <c r="H181" s="107">
        <v>630</v>
      </c>
      <c r="I181" s="125">
        <v>630</v>
      </c>
      <c r="J181" s="126" t="s">
        <v>682</v>
      </c>
      <c r="K181" s="127">
        <f t="shared" si="95"/>
        <v>80.5</v>
      </c>
      <c r="L181" s="128">
        <f t="shared" si="96"/>
        <v>0.1464968152866242</v>
      </c>
      <c r="M181" s="129" t="s">
        <v>599</v>
      </c>
      <c r="N181" s="130">
        <v>42419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2">
        <v>44</v>
      </c>
      <c r="B182" s="105">
        <v>42342</v>
      </c>
      <c r="C182" s="105"/>
      <c r="D182" s="106" t="s">
        <v>687</v>
      </c>
      <c r="E182" s="107" t="s">
        <v>623</v>
      </c>
      <c r="F182" s="108">
        <v>1027.5</v>
      </c>
      <c r="G182" s="107"/>
      <c r="H182" s="107">
        <v>1315</v>
      </c>
      <c r="I182" s="125">
        <v>1250</v>
      </c>
      <c r="J182" s="126" t="s">
        <v>682</v>
      </c>
      <c r="K182" s="127">
        <f t="shared" si="95"/>
        <v>287.5</v>
      </c>
      <c r="L182" s="128">
        <f t="shared" si="96"/>
        <v>0.27980535279805352</v>
      </c>
      <c r="M182" s="129" t="s">
        <v>599</v>
      </c>
      <c r="N182" s="130">
        <v>43244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2">
        <v>45</v>
      </c>
      <c r="B183" s="105">
        <v>42367</v>
      </c>
      <c r="C183" s="105"/>
      <c r="D183" s="106" t="s">
        <v>688</v>
      </c>
      <c r="E183" s="107" t="s">
        <v>623</v>
      </c>
      <c r="F183" s="108">
        <v>465</v>
      </c>
      <c r="G183" s="107"/>
      <c r="H183" s="107">
        <v>540</v>
      </c>
      <c r="I183" s="125">
        <v>540</v>
      </c>
      <c r="J183" s="126" t="s">
        <v>682</v>
      </c>
      <c r="K183" s="127">
        <f t="shared" si="95"/>
        <v>75</v>
      </c>
      <c r="L183" s="128">
        <f t="shared" si="96"/>
        <v>0.16129032258064516</v>
      </c>
      <c r="M183" s="129" t="s">
        <v>599</v>
      </c>
      <c r="N183" s="130">
        <v>42530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2">
        <v>46</v>
      </c>
      <c r="B184" s="105">
        <v>42380</v>
      </c>
      <c r="C184" s="105"/>
      <c r="D184" s="106" t="s">
        <v>390</v>
      </c>
      <c r="E184" s="107" t="s">
        <v>600</v>
      </c>
      <c r="F184" s="108">
        <v>81</v>
      </c>
      <c r="G184" s="107"/>
      <c r="H184" s="107">
        <v>110</v>
      </c>
      <c r="I184" s="125">
        <v>110</v>
      </c>
      <c r="J184" s="126" t="s">
        <v>682</v>
      </c>
      <c r="K184" s="127">
        <f t="shared" si="95"/>
        <v>29</v>
      </c>
      <c r="L184" s="128">
        <f t="shared" si="96"/>
        <v>0.35802469135802467</v>
      </c>
      <c r="M184" s="129" t="s">
        <v>599</v>
      </c>
      <c r="N184" s="130">
        <v>42745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2">
        <v>47</v>
      </c>
      <c r="B185" s="105">
        <v>42382</v>
      </c>
      <c r="C185" s="105"/>
      <c r="D185" s="106" t="s">
        <v>689</v>
      </c>
      <c r="E185" s="107" t="s">
        <v>600</v>
      </c>
      <c r="F185" s="108">
        <v>417.5</v>
      </c>
      <c r="G185" s="107"/>
      <c r="H185" s="107">
        <v>547</v>
      </c>
      <c r="I185" s="125">
        <v>535</v>
      </c>
      <c r="J185" s="126" t="s">
        <v>682</v>
      </c>
      <c r="K185" s="127">
        <f t="shared" si="95"/>
        <v>129.5</v>
      </c>
      <c r="L185" s="128">
        <f t="shared" si="96"/>
        <v>0.31017964071856285</v>
      </c>
      <c r="M185" s="129" t="s">
        <v>599</v>
      </c>
      <c r="N185" s="130">
        <v>42578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2">
        <v>48</v>
      </c>
      <c r="B186" s="105">
        <v>42408</v>
      </c>
      <c r="C186" s="105"/>
      <c r="D186" s="106" t="s">
        <v>690</v>
      </c>
      <c r="E186" s="107" t="s">
        <v>623</v>
      </c>
      <c r="F186" s="108">
        <v>650</v>
      </c>
      <c r="G186" s="107"/>
      <c r="H186" s="107">
        <v>800</v>
      </c>
      <c r="I186" s="125">
        <v>800</v>
      </c>
      <c r="J186" s="126" t="s">
        <v>682</v>
      </c>
      <c r="K186" s="127">
        <f t="shared" si="95"/>
        <v>150</v>
      </c>
      <c r="L186" s="128">
        <f t="shared" si="96"/>
        <v>0.23076923076923078</v>
      </c>
      <c r="M186" s="129" t="s">
        <v>599</v>
      </c>
      <c r="N186" s="130">
        <v>43154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2">
        <v>49</v>
      </c>
      <c r="B187" s="105">
        <v>42433</v>
      </c>
      <c r="C187" s="105"/>
      <c r="D187" s="106" t="s">
        <v>197</v>
      </c>
      <c r="E187" s="107" t="s">
        <v>623</v>
      </c>
      <c r="F187" s="108">
        <v>437.5</v>
      </c>
      <c r="G187" s="107"/>
      <c r="H187" s="107">
        <v>504.5</v>
      </c>
      <c r="I187" s="125">
        <v>522</v>
      </c>
      <c r="J187" s="126" t="s">
        <v>691</v>
      </c>
      <c r="K187" s="127">
        <f t="shared" si="95"/>
        <v>67</v>
      </c>
      <c r="L187" s="128">
        <f t="shared" si="96"/>
        <v>0.15314285714285714</v>
      </c>
      <c r="M187" s="129" t="s">
        <v>599</v>
      </c>
      <c r="N187" s="130">
        <v>42480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2">
        <v>50</v>
      </c>
      <c r="B188" s="105">
        <v>42438</v>
      </c>
      <c r="C188" s="105"/>
      <c r="D188" s="106" t="s">
        <v>692</v>
      </c>
      <c r="E188" s="107" t="s">
        <v>623</v>
      </c>
      <c r="F188" s="108">
        <v>189.5</v>
      </c>
      <c r="G188" s="107"/>
      <c r="H188" s="107">
        <v>218</v>
      </c>
      <c r="I188" s="125">
        <v>218</v>
      </c>
      <c r="J188" s="126" t="s">
        <v>682</v>
      </c>
      <c r="K188" s="127">
        <f t="shared" si="95"/>
        <v>28.5</v>
      </c>
      <c r="L188" s="128">
        <f t="shared" si="96"/>
        <v>0.15039577836411611</v>
      </c>
      <c r="M188" s="129" t="s">
        <v>599</v>
      </c>
      <c r="N188" s="130">
        <v>43034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363">
        <v>51</v>
      </c>
      <c r="B189" s="114">
        <v>42471</v>
      </c>
      <c r="C189" s="114"/>
      <c r="D189" s="115" t="s">
        <v>693</v>
      </c>
      <c r="E189" s="116" t="s">
        <v>623</v>
      </c>
      <c r="F189" s="117">
        <v>36.5</v>
      </c>
      <c r="G189" s="118"/>
      <c r="H189" s="118">
        <v>15.85</v>
      </c>
      <c r="I189" s="118">
        <v>60</v>
      </c>
      <c r="J189" s="137" t="s">
        <v>694</v>
      </c>
      <c r="K189" s="133">
        <f t="shared" si="95"/>
        <v>-20.65</v>
      </c>
      <c r="L189" s="167">
        <f t="shared" si="96"/>
        <v>-0.5657534246575342</v>
      </c>
      <c r="M189" s="135" t="s">
        <v>663</v>
      </c>
      <c r="N189" s="168">
        <v>43627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2">
        <v>52</v>
      </c>
      <c r="B190" s="105">
        <v>42472</v>
      </c>
      <c r="C190" s="105"/>
      <c r="D190" s="106" t="s">
        <v>695</v>
      </c>
      <c r="E190" s="107" t="s">
        <v>623</v>
      </c>
      <c r="F190" s="108">
        <v>93</v>
      </c>
      <c r="G190" s="107"/>
      <c r="H190" s="107">
        <v>149</v>
      </c>
      <c r="I190" s="125">
        <v>140</v>
      </c>
      <c r="J190" s="140" t="s">
        <v>696</v>
      </c>
      <c r="K190" s="127">
        <f t="shared" si="95"/>
        <v>56</v>
      </c>
      <c r="L190" s="128">
        <f t="shared" si="96"/>
        <v>0.60215053763440862</v>
      </c>
      <c r="M190" s="129" t="s">
        <v>599</v>
      </c>
      <c r="N190" s="130">
        <v>42740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2">
        <v>53</v>
      </c>
      <c r="B191" s="105">
        <v>42472</v>
      </c>
      <c r="C191" s="105"/>
      <c r="D191" s="106" t="s">
        <v>697</v>
      </c>
      <c r="E191" s="107" t="s">
        <v>623</v>
      </c>
      <c r="F191" s="108">
        <v>130</v>
      </c>
      <c r="G191" s="107"/>
      <c r="H191" s="107">
        <v>150</v>
      </c>
      <c r="I191" s="125" t="s">
        <v>698</v>
      </c>
      <c r="J191" s="126" t="s">
        <v>682</v>
      </c>
      <c r="K191" s="127">
        <f t="shared" si="95"/>
        <v>20</v>
      </c>
      <c r="L191" s="128">
        <f t="shared" si="96"/>
        <v>0.15384615384615385</v>
      </c>
      <c r="M191" s="129" t="s">
        <v>599</v>
      </c>
      <c r="N191" s="130">
        <v>42564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2">
        <v>54</v>
      </c>
      <c r="B192" s="105">
        <v>42473</v>
      </c>
      <c r="C192" s="105"/>
      <c r="D192" s="106" t="s">
        <v>354</v>
      </c>
      <c r="E192" s="107" t="s">
        <v>623</v>
      </c>
      <c r="F192" s="108">
        <v>196</v>
      </c>
      <c r="G192" s="107"/>
      <c r="H192" s="107">
        <v>299</v>
      </c>
      <c r="I192" s="125">
        <v>299</v>
      </c>
      <c r="J192" s="126" t="s">
        <v>682</v>
      </c>
      <c r="K192" s="127">
        <v>103</v>
      </c>
      <c r="L192" s="128">
        <v>0.52551020408163296</v>
      </c>
      <c r="M192" s="129" t="s">
        <v>599</v>
      </c>
      <c r="N192" s="130">
        <v>42620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2">
        <v>55</v>
      </c>
      <c r="B193" s="105">
        <v>42473</v>
      </c>
      <c r="C193" s="105"/>
      <c r="D193" s="106" t="s">
        <v>756</v>
      </c>
      <c r="E193" s="107" t="s">
        <v>623</v>
      </c>
      <c r="F193" s="108">
        <v>88</v>
      </c>
      <c r="G193" s="107"/>
      <c r="H193" s="107">
        <v>103</v>
      </c>
      <c r="I193" s="125">
        <v>103</v>
      </c>
      <c r="J193" s="126" t="s">
        <v>682</v>
      </c>
      <c r="K193" s="127">
        <v>15</v>
      </c>
      <c r="L193" s="128">
        <v>0.170454545454545</v>
      </c>
      <c r="M193" s="129" t="s">
        <v>599</v>
      </c>
      <c r="N193" s="130">
        <v>42530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2">
        <v>56</v>
      </c>
      <c r="B194" s="105">
        <v>42492</v>
      </c>
      <c r="C194" s="105"/>
      <c r="D194" s="106" t="s">
        <v>699</v>
      </c>
      <c r="E194" s="107" t="s">
        <v>623</v>
      </c>
      <c r="F194" s="108">
        <v>127.5</v>
      </c>
      <c r="G194" s="107"/>
      <c r="H194" s="107">
        <v>148</v>
      </c>
      <c r="I194" s="125" t="s">
        <v>700</v>
      </c>
      <c r="J194" s="126" t="s">
        <v>682</v>
      </c>
      <c r="K194" s="127">
        <f>H194-F194</f>
        <v>20.5</v>
      </c>
      <c r="L194" s="128">
        <f>K194/F194</f>
        <v>0.16078431372549021</v>
      </c>
      <c r="M194" s="129" t="s">
        <v>599</v>
      </c>
      <c r="N194" s="130">
        <v>42564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2">
        <v>57</v>
      </c>
      <c r="B195" s="105">
        <v>42493</v>
      </c>
      <c r="C195" s="105"/>
      <c r="D195" s="106" t="s">
        <v>701</v>
      </c>
      <c r="E195" s="107" t="s">
        <v>623</v>
      </c>
      <c r="F195" s="108">
        <v>675</v>
      </c>
      <c r="G195" s="107"/>
      <c r="H195" s="107">
        <v>815</v>
      </c>
      <c r="I195" s="125" t="s">
        <v>702</v>
      </c>
      <c r="J195" s="126" t="s">
        <v>682</v>
      </c>
      <c r="K195" s="127">
        <f>H195-F195</f>
        <v>140</v>
      </c>
      <c r="L195" s="128">
        <f>K195/F195</f>
        <v>0.2074074074074074</v>
      </c>
      <c r="M195" s="129" t="s">
        <v>599</v>
      </c>
      <c r="N195" s="130">
        <v>43154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58</v>
      </c>
      <c r="B196" s="109">
        <v>42522</v>
      </c>
      <c r="C196" s="109"/>
      <c r="D196" s="110" t="s">
        <v>757</v>
      </c>
      <c r="E196" s="111" t="s">
        <v>623</v>
      </c>
      <c r="F196" s="112">
        <v>500</v>
      </c>
      <c r="G196" s="112"/>
      <c r="H196" s="113">
        <v>232.5</v>
      </c>
      <c r="I196" s="131" t="s">
        <v>758</v>
      </c>
      <c r="J196" s="132" t="s">
        <v>759</v>
      </c>
      <c r="K196" s="133">
        <f>H196-F196</f>
        <v>-267.5</v>
      </c>
      <c r="L196" s="134">
        <f>K196/F196</f>
        <v>-0.53500000000000003</v>
      </c>
      <c r="M196" s="135" t="s">
        <v>663</v>
      </c>
      <c r="N196" s="136">
        <v>43735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2">
        <v>59</v>
      </c>
      <c r="B197" s="105">
        <v>42527</v>
      </c>
      <c r="C197" s="105"/>
      <c r="D197" s="106" t="s">
        <v>703</v>
      </c>
      <c r="E197" s="107" t="s">
        <v>623</v>
      </c>
      <c r="F197" s="108">
        <v>110</v>
      </c>
      <c r="G197" s="107"/>
      <c r="H197" s="107">
        <v>126.5</v>
      </c>
      <c r="I197" s="125">
        <v>125</v>
      </c>
      <c r="J197" s="126" t="s">
        <v>632</v>
      </c>
      <c r="K197" s="127">
        <f>H197-F197</f>
        <v>16.5</v>
      </c>
      <c r="L197" s="128">
        <f>K197/F197</f>
        <v>0.15</v>
      </c>
      <c r="M197" s="129" t="s">
        <v>599</v>
      </c>
      <c r="N197" s="130">
        <v>42552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2">
        <v>60</v>
      </c>
      <c r="B198" s="105">
        <v>42538</v>
      </c>
      <c r="C198" s="105"/>
      <c r="D198" s="106" t="s">
        <v>704</v>
      </c>
      <c r="E198" s="107" t="s">
        <v>623</v>
      </c>
      <c r="F198" s="108">
        <v>44</v>
      </c>
      <c r="G198" s="107"/>
      <c r="H198" s="107">
        <v>69.5</v>
      </c>
      <c r="I198" s="125">
        <v>69.5</v>
      </c>
      <c r="J198" s="126" t="s">
        <v>705</v>
      </c>
      <c r="K198" s="127">
        <f>H198-F198</f>
        <v>25.5</v>
      </c>
      <c r="L198" s="128">
        <f>K198/F198</f>
        <v>0.57954545454545459</v>
      </c>
      <c r="M198" s="129" t="s">
        <v>599</v>
      </c>
      <c r="N198" s="130">
        <v>42977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2">
        <v>61</v>
      </c>
      <c r="B199" s="105">
        <v>42549</v>
      </c>
      <c r="C199" s="105"/>
      <c r="D199" s="147" t="s">
        <v>760</v>
      </c>
      <c r="E199" s="107" t="s">
        <v>623</v>
      </c>
      <c r="F199" s="108">
        <v>262.5</v>
      </c>
      <c r="G199" s="107"/>
      <c r="H199" s="107">
        <v>340</v>
      </c>
      <c r="I199" s="125">
        <v>333</v>
      </c>
      <c r="J199" s="126" t="s">
        <v>761</v>
      </c>
      <c r="K199" s="127">
        <v>77.5</v>
      </c>
      <c r="L199" s="128">
        <v>0.29523809523809502</v>
      </c>
      <c r="M199" s="129" t="s">
        <v>599</v>
      </c>
      <c r="N199" s="130">
        <v>43017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2">
        <v>62</v>
      </c>
      <c r="B200" s="105">
        <v>42549</v>
      </c>
      <c r="C200" s="105"/>
      <c r="D200" s="147" t="s">
        <v>762</v>
      </c>
      <c r="E200" s="107" t="s">
        <v>623</v>
      </c>
      <c r="F200" s="108">
        <v>840</v>
      </c>
      <c r="G200" s="107"/>
      <c r="H200" s="107">
        <v>1230</v>
      </c>
      <c r="I200" s="125">
        <v>1230</v>
      </c>
      <c r="J200" s="126" t="s">
        <v>682</v>
      </c>
      <c r="K200" s="127">
        <v>390</v>
      </c>
      <c r="L200" s="128">
        <v>0.46428571428571402</v>
      </c>
      <c r="M200" s="129" t="s">
        <v>599</v>
      </c>
      <c r="N200" s="130">
        <v>42649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364">
        <v>63</v>
      </c>
      <c r="B201" s="142">
        <v>42556</v>
      </c>
      <c r="C201" s="142"/>
      <c r="D201" s="143" t="s">
        <v>706</v>
      </c>
      <c r="E201" s="144" t="s">
        <v>623</v>
      </c>
      <c r="F201" s="145">
        <v>395</v>
      </c>
      <c r="G201" s="146"/>
      <c r="H201" s="146">
        <f>(468.5+342.5)/2</f>
        <v>405.5</v>
      </c>
      <c r="I201" s="146">
        <v>510</v>
      </c>
      <c r="J201" s="169" t="s">
        <v>707</v>
      </c>
      <c r="K201" s="170">
        <f t="shared" ref="K201:K207" si="97">H201-F201</f>
        <v>10.5</v>
      </c>
      <c r="L201" s="171">
        <f t="shared" ref="L201:L207" si="98">K201/F201</f>
        <v>2.6582278481012658E-2</v>
      </c>
      <c r="M201" s="172" t="s">
        <v>708</v>
      </c>
      <c r="N201" s="173">
        <v>43606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64</v>
      </c>
      <c r="B202" s="109">
        <v>42584</v>
      </c>
      <c r="C202" s="109"/>
      <c r="D202" s="110" t="s">
        <v>709</v>
      </c>
      <c r="E202" s="111" t="s">
        <v>600</v>
      </c>
      <c r="F202" s="112">
        <f>169.5-12.8</f>
        <v>156.69999999999999</v>
      </c>
      <c r="G202" s="112"/>
      <c r="H202" s="113">
        <v>77</v>
      </c>
      <c r="I202" s="131" t="s">
        <v>710</v>
      </c>
      <c r="J202" s="383" t="s">
        <v>3401</v>
      </c>
      <c r="K202" s="133">
        <f t="shared" si="97"/>
        <v>-79.699999999999989</v>
      </c>
      <c r="L202" s="134">
        <f t="shared" si="98"/>
        <v>-0.50861518825781749</v>
      </c>
      <c r="M202" s="135" t="s">
        <v>663</v>
      </c>
      <c r="N202" s="136">
        <v>43522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65</v>
      </c>
      <c r="B203" s="109">
        <v>42586</v>
      </c>
      <c r="C203" s="109"/>
      <c r="D203" s="110" t="s">
        <v>711</v>
      </c>
      <c r="E203" s="111" t="s">
        <v>623</v>
      </c>
      <c r="F203" s="112">
        <v>400</v>
      </c>
      <c r="G203" s="112"/>
      <c r="H203" s="113">
        <v>305</v>
      </c>
      <c r="I203" s="131">
        <v>475</v>
      </c>
      <c r="J203" s="132" t="s">
        <v>712</v>
      </c>
      <c r="K203" s="133">
        <f t="shared" si="97"/>
        <v>-95</v>
      </c>
      <c r="L203" s="134">
        <f t="shared" si="98"/>
        <v>-0.23749999999999999</v>
      </c>
      <c r="M203" s="135" t="s">
        <v>663</v>
      </c>
      <c r="N203" s="136">
        <v>43606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2">
        <v>66</v>
      </c>
      <c r="B204" s="105">
        <v>42593</v>
      </c>
      <c r="C204" s="105"/>
      <c r="D204" s="106" t="s">
        <v>713</v>
      </c>
      <c r="E204" s="107" t="s">
        <v>623</v>
      </c>
      <c r="F204" s="108">
        <v>86.5</v>
      </c>
      <c r="G204" s="107"/>
      <c r="H204" s="107">
        <v>130</v>
      </c>
      <c r="I204" s="125">
        <v>130</v>
      </c>
      <c r="J204" s="140" t="s">
        <v>714</v>
      </c>
      <c r="K204" s="127">
        <f t="shared" si="97"/>
        <v>43.5</v>
      </c>
      <c r="L204" s="128">
        <f t="shared" si="98"/>
        <v>0.50289017341040465</v>
      </c>
      <c r="M204" s="129" t="s">
        <v>599</v>
      </c>
      <c r="N204" s="130">
        <v>43091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67</v>
      </c>
      <c r="B205" s="109">
        <v>42600</v>
      </c>
      <c r="C205" s="109"/>
      <c r="D205" s="110" t="s">
        <v>381</v>
      </c>
      <c r="E205" s="111" t="s">
        <v>623</v>
      </c>
      <c r="F205" s="112">
        <v>133.5</v>
      </c>
      <c r="G205" s="112"/>
      <c r="H205" s="113">
        <v>126.5</v>
      </c>
      <c r="I205" s="131">
        <v>178</v>
      </c>
      <c r="J205" s="132" t="s">
        <v>715</v>
      </c>
      <c r="K205" s="133">
        <f t="shared" si="97"/>
        <v>-7</v>
      </c>
      <c r="L205" s="134">
        <f t="shared" si="98"/>
        <v>-5.2434456928838954E-2</v>
      </c>
      <c r="M205" s="135" t="s">
        <v>663</v>
      </c>
      <c r="N205" s="136">
        <v>42615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2">
        <v>68</v>
      </c>
      <c r="B206" s="105">
        <v>42613</v>
      </c>
      <c r="C206" s="105"/>
      <c r="D206" s="106" t="s">
        <v>716</v>
      </c>
      <c r="E206" s="107" t="s">
        <v>623</v>
      </c>
      <c r="F206" s="108">
        <v>560</v>
      </c>
      <c r="G206" s="107"/>
      <c r="H206" s="107">
        <v>725</v>
      </c>
      <c r="I206" s="125">
        <v>725</v>
      </c>
      <c r="J206" s="126" t="s">
        <v>625</v>
      </c>
      <c r="K206" s="127">
        <f t="shared" si="97"/>
        <v>165</v>
      </c>
      <c r="L206" s="128">
        <f t="shared" si="98"/>
        <v>0.29464285714285715</v>
      </c>
      <c r="M206" s="129" t="s">
        <v>599</v>
      </c>
      <c r="N206" s="130">
        <v>42456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2">
        <v>69</v>
      </c>
      <c r="B207" s="105">
        <v>42614</v>
      </c>
      <c r="C207" s="105"/>
      <c r="D207" s="106" t="s">
        <v>717</v>
      </c>
      <c r="E207" s="107" t="s">
        <v>623</v>
      </c>
      <c r="F207" s="108">
        <v>160.5</v>
      </c>
      <c r="G207" s="107"/>
      <c r="H207" s="107">
        <v>210</v>
      </c>
      <c r="I207" s="125">
        <v>210</v>
      </c>
      <c r="J207" s="126" t="s">
        <v>625</v>
      </c>
      <c r="K207" s="127">
        <f t="shared" si="97"/>
        <v>49.5</v>
      </c>
      <c r="L207" s="128">
        <f t="shared" si="98"/>
        <v>0.30841121495327101</v>
      </c>
      <c r="M207" s="129" t="s">
        <v>599</v>
      </c>
      <c r="N207" s="130">
        <v>42871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2">
        <v>70</v>
      </c>
      <c r="B208" s="105">
        <v>42646</v>
      </c>
      <c r="C208" s="105"/>
      <c r="D208" s="147" t="s">
        <v>405</v>
      </c>
      <c r="E208" s="107" t="s">
        <v>623</v>
      </c>
      <c r="F208" s="108">
        <v>430</v>
      </c>
      <c r="G208" s="107"/>
      <c r="H208" s="107">
        <v>596</v>
      </c>
      <c r="I208" s="125">
        <v>575</v>
      </c>
      <c r="J208" s="126" t="s">
        <v>763</v>
      </c>
      <c r="K208" s="127">
        <v>166</v>
      </c>
      <c r="L208" s="128">
        <v>0.38604651162790699</v>
      </c>
      <c r="M208" s="129" t="s">
        <v>599</v>
      </c>
      <c r="N208" s="130">
        <v>42769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2">
        <v>71</v>
      </c>
      <c r="B209" s="105">
        <v>42657</v>
      </c>
      <c r="C209" s="105"/>
      <c r="D209" s="106" t="s">
        <v>718</v>
      </c>
      <c r="E209" s="107" t="s">
        <v>623</v>
      </c>
      <c r="F209" s="108">
        <v>280</v>
      </c>
      <c r="G209" s="107"/>
      <c r="H209" s="107">
        <v>345</v>
      </c>
      <c r="I209" s="125">
        <v>345</v>
      </c>
      <c r="J209" s="126" t="s">
        <v>625</v>
      </c>
      <c r="K209" s="127">
        <f t="shared" ref="K209:K214" si="99">H209-F209</f>
        <v>65</v>
      </c>
      <c r="L209" s="128">
        <f>K209/F209</f>
        <v>0.23214285714285715</v>
      </c>
      <c r="M209" s="129" t="s">
        <v>599</v>
      </c>
      <c r="N209" s="130">
        <v>42814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2">
        <v>72</v>
      </c>
      <c r="B210" s="105">
        <v>42657</v>
      </c>
      <c r="C210" s="105"/>
      <c r="D210" s="106" t="s">
        <v>719</v>
      </c>
      <c r="E210" s="107" t="s">
        <v>623</v>
      </c>
      <c r="F210" s="108">
        <v>245</v>
      </c>
      <c r="G210" s="107"/>
      <c r="H210" s="107">
        <v>325.5</v>
      </c>
      <c r="I210" s="125">
        <v>330</v>
      </c>
      <c r="J210" s="126" t="s">
        <v>720</v>
      </c>
      <c r="K210" s="127">
        <f t="shared" si="99"/>
        <v>80.5</v>
      </c>
      <c r="L210" s="128">
        <f>K210/F210</f>
        <v>0.32857142857142857</v>
      </c>
      <c r="M210" s="129" t="s">
        <v>599</v>
      </c>
      <c r="N210" s="130">
        <v>42769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2">
        <v>73</v>
      </c>
      <c r="B211" s="105">
        <v>42660</v>
      </c>
      <c r="C211" s="105"/>
      <c r="D211" s="106" t="s">
        <v>349</v>
      </c>
      <c r="E211" s="107" t="s">
        <v>623</v>
      </c>
      <c r="F211" s="108">
        <v>125</v>
      </c>
      <c r="G211" s="107"/>
      <c r="H211" s="107">
        <v>160</v>
      </c>
      <c r="I211" s="125">
        <v>160</v>
      </c>
      <c r="J211" s="126" t="s">
        <v>682</v>
      </c>
      <c r="K211" s="127">
        <f t="shared" si="99"/>
        <v>35</v>
      </c>
      <c r="L211" s="128">
        <v>0.28000000000000003</v>
      </c>
      <c r="M211" s="129" t="s">
        <v>599</v>
      </c>
      <c r="N211" s="130">
        <v>42803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74</v>
      </c>
      <c r="B212" s="105">
        <v>42660</v>
      </c>
      <c r="C212" s="105"/>
      <c r="D212" s="106" t="s">
        <v>483</v>
      </c>
      <c r="E212" s="107" t="s">
        <v>623</v>
      </c>
      <c r="F212" s="108">
        <v>114</v>
      </c>
      <c r="G212" s="107"/>
      <c r="H212" s="107">
        <v>145</v>
      </c>
      <c r="I212" s="125">
        <v>145</v>
      </c>
      <c r="J212" s="126" t="s">
        <v>682</v>
      </c>
      <c r="K212" s="127">
        <f t="shared" si="99"/>
        <v>31</v>
      </c>
      <c r="L212" s="128">
        <f>K212/F212</f>
        <v>0.27192982456140352</v>
      </c>
      <c r="M212" s="129" t="s">
        <v>599</v>
      </c>
      <c r="N212" s="130">
        <v>42859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2">
        <v>75</v>
      </c>
      <c r="B213" s="105">
        <v>42660</v>
      </c>
      <c r="C213" s="105"/>
      <c r="D213" s="106" t="s">
        <v>721</v>
      </c>
      <c r="E213" s="107" t="s">
        <v>623</v>
      </c>
      <c r="F213" s="108">
        <v>212</v>
      </c>
      <c r="G213" s="107"/>
      <c r="H213" s="107">
        <v>280</v>
      </c>
      <c r="I213" s="125">
        <v>276</v>
      </c>
      <c r="J213" s="126" t="s">
        <v>722</v>
      </c>
      <c r="K213" s="127">
        <f t="shared" si="99"/>
        <v>68</v>
      </c>
      <c r="L213" s="128">
        <f>K213/F213</f>
        <v>0.32075471698113206</v>
      </c>
      <c r="M213" s="129" t="s">
        <v>599</v>
      </c>
      <c r="N213" s="130">
        <v>42858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2">
        <v>76</v>
      </c>
      <c r="B214" s="105">
        <v>42678</v>
      </c>
      <c r="C214" s="105"/>
      <c r="D214" s="106" t="s">
        <v>151</v>
      </c>
      <c r="E214" s="107" t="s">
        <v>623</v>
      </c>
      <c r="F214" s="108">
        <v>155</v>
      </c>
      <c r="G214" s="107"/>
      <c r="H214" s="107">
        <v>210</v>
      </c>
      <c r="I214" s="125">
        <v>210</v>
      </c>
      <c r="J214" s="126" t="s">
        <v>723</v>
      </c>
      <c r="K214" s="127">
        <f t="shared" si="99"/>
        <v>55</v>
      </c>
      <c r="L214" s="128">
        <f>K214/F214</f>
        <v>0.35483870967741937</v>
      </c>
      <c r="M214" s="129" t="s">
        <v>599</v>
      </c>
      <c r="N214" s="130">
        <v>42944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77</v>
      </c>
      <c r="B215" s="109">
        <v>42710</v>
      </c>
      <c r="C215" s="109"/>
      <c r="D215" s="110" t="s">
        <v>764</v>
      </c>
      <c r="E215" s="111" t="s">
        <v>623</v>
      </c>
      <c r="F215" s="112">
        <v>150.5</v>
      </c>
      <c r="G215" s="112"/>
      <c r="H215" s="113">
        <v>72.5</v>
      </c>
      <c r="I215" s="131">
        <v>174</v>
      </c>
      <c r="J215" s="132" t="s">
        <v>765</v>
      </c>
      <c r="K215" s="133">
        <v>-78</v>
      </c>
      <c r="L215" s="134">
        <v>-0.51827242524916906</v>
      </c>
      <c r="M215" s="135" t="s">
        <v>663</v>
      </c>
      <c r="N215" s="136">
        <v>43333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2">
        <v>78</v>
      </c>
      <c r="B216" s="105">
        <v>42712</v>
      </c>
      <c r="C216" s="105"/>
      <c r="D216" s="106" t="s">
        <v>125</v>
      </c>
      <c r="E216" s="107" t="s">
        <v>623</v>
      </c>
      <c r="F216" s="108">
        <v>380</v>
      </c>
      <c r="G216" s="107"/>
      <c r="H216" s="107">
        <v>478</v>
      </c>
      <c r="I216" s="125">
        <v>468</v>
      </c>
      <c r="J216" s="126" t="s">
        <v>682</v>
      </c>
      <c r="K216" s="127">
        <f>H216-F216</f>
        <v>98</v>
      </c>
      <c r="L216" s="128">
        <f>K216/F216</f>
        <v>0.25789473684210529</v>
      </c>
      <c r="M216" s="129" t="s">
        <v>599</v>
      </c>
      <c r="N216" s="130">
        <v>43025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2">
        <v>79</v>
      </c>
      <c r="B217" s="105">
        <v>42734</v>
      </c>
      <c r="C217" s="105"/>
      <c r="D217" s="106" t="s">
        <v>248</v>
      </c>
      <c r="E217" s="107" t="s">
        <v>623</v>
      </c>
      <c r="F217" s="108">
        <v>305</v>
      </c>
      <c r="G217" s="107"/>
      <c r="H217" s="107">
        <v>375</v>
      </c>
      <c r="I217" s="125">
        <v>375</v>
      </c>
      <c r="J217" s="126" t="s">
        <v>682</v>
      </c>
      <c r="K217" s="127">
        <f>H217-F217</f>
        <v>70</v>
      </c>
      <c r="L217" s="128">
        <f>K217/F217</f>
        <v>0.22950819672131148</v>
      </c>
      <c r="M217" s="129" t="s">
        <v>599</v>
      </c>
      <c r="N217" s="130">
        <v>42768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2">
        <v>80</v>
      </c>
      <c r="B218" s="105">
        <v>42739</v>
      </c>
      <c r="C218" s="105"/>
      <c r="D218" s="106" t="s">
        <v>351</v>
      </c>
      <c r="E218" s="107" t="s">
        <v>623</v>
      </c>
      <c r="F218" s="108">
        <v>99.5</v>
      </c>
      <c r="G218" s="107"/>
      <c r="H218" s="107">
        <v>158</v>
      </c>
      <c r="I218" s="125">
        <v>158</v>
      </c>
      <c r="J218" s="126" t="s">
        <v>682</v>
      </c>
      <c r="K218" s="127">
        <f>H218-F218</f>
        <v>58.5</v>
      </c>
      <c r="L218" s="128">
        <f>K218/F218</f>
        <v>0.5879396984924623</v>
      </c>
      <c r="M218" s="129" t="s">
        <v>599</v>
      </c>
      <c r="N218" s="130">
        <v>42898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2">
        <v>81</v>
      </c>
      <c r="B219" s="105">
        <v>42739</v>
      </c>
      <c r="C219" s="105"/>
      <c r="D219" s="106" t="s">
        <v>351</v>
      </c>
      <c r="E219" s="107" t="s">
        <v>623</v>
      </c>
      <c r="F219" s="108">
        <v>99.5</v>
      </c>
      <c r="G219" s="107"/>
      <c r="H219" s="107">
        <v>158</v>
      </c>
      <c r="I219" s="125">
        <v>158</v>
      </c>
      <c r="J219" s="126" t="s">
        <v>682</v>
      </c>
      <c r="K219" s="127">
        <v>58.5</v>
      </c>
      <c r="L219" s="128">
        <v>0.58793969849246197</v>
      </c>
      <c r="M219" s="129" t="s">
        <v>599</v>
      </c>
      <c r="N219" s="130">
        <v>42898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2">
        <v>82</v>
      </c>
      <c r="B220" s="105">
        <v>42786</v>
      </c>
      <c r="C220" s="105"/>
      <c r="D220" s="106" t="s">
        <v>169</v>
      </c>
      <c r="E220" s="107" t="s">
        <v>623</v>
      </c>
      <c r="F220" s="108">
        <v>140.5</v>
      </c>
      <c r="G220" s="107"/>
      <c r="H220" s="107">
        <v>220</v>
      </c>
      <c r="I220" s="125">
        <v>220</v>
      </c>
      <c r="J220" s="126" t="s">
        <v>682</v>
      </c>
      <c r="K220" s="127">
        <f>H220-F220</f>
        <v>79.5</v>
      </c>
      <c r="L220" s="128">
        <f>K220/F220</f>
        <v>0.5658362989323843</v>
      </c>
      <c r="M220" s="129" t="s">
        <v>599</v>
      </c>
      <c r="N220" s="130">
        <v>42864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2">
        <v>83</v>
      </c>
      <c r="B221" s="105">
        <v>42786</v>
      </c>
      <c r="C221" s="105"/>
      <c r="D221" s="106" t="s">
        <v>766</v>
      </c>
      <c r="E221" s="107" t="s">
        <v>623</v>
      </c>
      <c r="F221" s="108">
        <v>202.5</v>
      </c>
      <c r="G221" s="107"/>
      <c r="H221" s="107">
        <v>234</v>
      </c>
      <c r="I221" s="125">
        <v>234</v>
      </c>
      <c r="J221" s="126" t="s">
        <v>682</v>
      </c>
      <c r="K221" s="127">
        <v>31.5</v>
      </c>
      <c r="L221" s="128">
        <v>0.155555555555556</v>
      </c>
      <c r="M221" s="129" t="s">
        <v>599</v>
      </c>
      <c r="N221" s="130">
        <v>42836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2">
        <v>84</v>
      </c>
      <c r="B222" s="105">
        <v>42818</v>
      </c>
      <c r="C222" s="105"/>
      <c r="D222" s="106" t="s">
        <v>557</v>
      </c>
      <c r="E222" s="107" t="s">
        <v>623</v>
      </c>
      <c r="F222" s="108">
        <v>300.5</v>
      </c>
      <c r="G222" s="107"/>
      <c r="H222" s="107">
        <v>417.5</v>
      </c>
      <c r="I222" s="125">
        <v>420</v>
      </c>
      <c r="J222" s="126" t="s">
        <v>724</v>
      </c>
      <c r="K222" s="127">
        <f>H222-F222</f>
        <v>117</v>
      </c>
      <c r="L222" s="128">
        <f>K222/F222</f>
        <v>0.38935108153078202</v>
      </c>
      <c r="M222" s="129" t="s">
        <v>599</v>
      </c>
      <c r="N222" s="130">
        <v>43070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2">
        <v>85</v>
      </c>
      <c r="B223" s="105">
        <v>42818</v>
      </c>
      <c r="C223" s="105"/>
      <c r="D223" s="106" t="s">
        <v>762</v>
      </c>
      <c r="E223" s="107" t="s">
        <v>623</v>
      </c>
      <c r="F223" s="108">
        <v>850</v>
      </c>
      <c r="G223" s="107"/>
      <c r="H223" s="107">
        <v>1042.5</v>
      </c>
      <c r="I223" s="125">
        <v>1023</v>
      </c>
      <c r="J223" s="126" t="s">
        <v>767</v>
      </c>
      <c r="K223" s="127">
        <v>192.5</v>
      </c>
      <c r="L223" s="128">
        <v>0.22647058823529401</v>
      </c>
      <c r="M223" s="129" t="s">
        <v>599</v>
      </c>
      <c r="N223" s="130">
        <v>42830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2">
        <v>86</v>
      </c>
      <c r="B224" s="105">
        <v>42830</v>
      </c>
      <c r="C224" s="105"/>
      <c r="D224" s="106" t="s">
        <v>501</v>
      </c>
      <c r="E224" s="107" t="s">
        <v>623</v>
      </c>
      <c r="F224" s="108">
        <v>785</v>
      </c>
      <c r="G224" s="107"/>
      <c r="H224" s="107">
        <v>930</v>
      </c>
      <c r="I224" s="125">
        <v>920</v>
      </c>
      <c r="J224" s="126" t="s">
        <v>725</v>
      </c>
      <c r="K224" s="127">
        <f>H224-F224</f>
        <v>145</v>
      </c>
      <c r="L224" s="128">
        <f>K224/F224</f>
        <v>0.18471337579617833</v>
      </c>
      <c r="M224" s="129" t="s">
        <v>599</v>
      </c>
      <c r="N224" s="130">
        <v>42976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3">
        <v>87</v>
      </c>
      <c r="B225" s="109">
        <v>42831</v>
      </c>
      <c r="C225" s="109"/>
      <c r="D225" s="110" t="s">
        <v>768</v>
      </c>
      <c r="E225" s="111" t="s">
        <v>623</v>
      </c>
      <c r="F225" s="112">
        <v>40</v>
      </c>
      <c r="G225" s="112"/>
      <c r="H225" s="113">
        <v>13.1</v>
      </c>
      <c r="I225" s="131">
        <v>60</v>
      </c>
      <c r="J225" s="137" t="s">
        <v>769</v>
      </c>
      <c r="K225" s="133">
        <v>-26.9</v>
      </c>
      <c r="L225" s="134">
        <v>-0.67249999999999999</v>
      </c>
      <c r="M225" s="135" t="s">
        <v>663</v>
      </c>
      <c r="N225" s="136">
        <v>43138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2">
        <v>88</v>
      </c>
      <c r="B226" s="105">
        <v>42837</v>
      </c>
      <c r="C226" s="105"/>
      <c r="D226" s="106" t="s">
        <v>88</v>
      </c>
      <c r="E226" s="107" t="s">
        <v>623</v>
      </c>
      <c r="F226" s="108">
        <v>289.5</v>
      </c>
      <c r="G226" s="107"/>
      <c r="H226" s="107">
        <v>354</v>
      </c>
      <c r="I226" s="125">
        <v>360</v>
      </c>
      <c r="J226" s="126" t="s">
        <v>726</v>
      </c>
      <c r="K226" s="127">
        <f t="shared" ref="K226:K234" si="100">H226-F226</f>
        <v>64.5</v>
      </c>
      <c r="L226" s="128">
        <f t="shared" ref="L226:L234" si="101">K226/F226</f>
        <v>0.22279792746113988</v>
      </c>
      <c r="M226" s="129" t="s">
        <v>599</v>
      </c>
      <c r="N226" s="130">
        <v>43040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2">
        <v>89</v>
      </c>
      <c r="B227" s="105">
        <v>42845</v>
      </c>
      <c r="C227" s="105"/>
      <c r="D227" s="106" t="s">
        <v>438</v>
      </c>
      <c r="E227" s="107" t="s">
        <v>623</v>
      </c>
      <c r="F227" s="108">
        <v>700</v>
      </c>
      <c r="G227" s="107"/>
      <c r="H227" s="107">
        <v>840</v>
      </c>
      <c r="I227" s="125">
        <v>840</v>
      </c>
      <c r="J227" s="126" t="s">
        <v>727</v>
      </c>
      <c r="K227" s="127">
        <f t="shared" si="100"/>
        <v>140</v>
      </c>
      <c r="L227" s="128">
        <f t="shared" si="101"/>
        <v>0.2</v>
      </c>
      <c r="M227" s="129" t="s">
        <v>599</v>
      </c>
      <c r="N227" s="130">
        <v>42893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2">
        <v>90</v>
      </c>
      <c r="B228" s="105">
        <v>42887</v>
      </c>
      <c r="C228" s="105"/>
      <c r="D228" s="147" t="s">
        <v>363</v>
      </c>
      <c r="E228" s="107" t="s">
        <v>623</v>
      </c>
      <c r="F228" s="108">
        <v>130</v>
      </c>
      <c r="G228" s="107"/>
      <c r="H228" s="107">
        <v>144.25</v>
      </c>
      <c r="I228" s="125">
        <v>170</v>
      </c>
      <c r="J228" s="126" t="s">
        <v>728</v>
      </c>
      <c r="K228" s="127">
        <f t="shared" si="100"/>
        <v>14.25</v>
      </c>
      <c r="L228" s="128">
        <f t="shared" si="101"/>
        <v>0.10961538461538461</v>
      </c>
      <c r="M228" s="129" t="s">
        <v>599</v>
      </c>
      <c r="N228" s="130">
        <v>43675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2">
        <v>91</v>
      </c>
      <c r="B229" s="105">
        <v>42901</v>
      </c>
      <c r="C229" s="105"/>
      <c r="D229" s="147" t="s">
        <v>729</v>
      </c>
      <c r="E229" s="107" t="s">
        <v>623</v>
      </c>
      <c r="F229" s="108">
        <v>214.5</v>
      </c>
      <c r="G229" s="107"/>
      <c r="H229" s="107">
        <v>262</v>
      </c>
      <c r="I229" s="125">
        <v>262</v>
      </c>
      <c r="J229" s="126" t="s">
        <v>730</v>
      </c>
      <c r="K229" s="127">
        <f t="shared" si="100"/>
        <v>47.5</v>
      </c>
      <c r="L229" s="128">
        <f t="shared" si="101"/>
        <v>0.22144522144522144</v>
      </c>
      <c r="M229" s="129" t="s">
        <v>599</v>
      </c>
      <c r="N229" s="130">
        <v>42977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92</v>
      </c>
      <c r="B230" s="153">
        <v>42933</v>
      </c>
      <c r="C230" s="153"/>
      <c r="D230" s="154" t="s">
        <v>731</v>
      </c>
      <c r="E230" s="155" t="s">
        <v>623</v>
      </c>
      <c r="F230" s="156">
        <v>370</v>
      </c>
      <c r="G230" s="155"/>
      <c r="H230" s="155">
        <v>447.5</v>
      </c>
      <c r="I230" s="177">
        <v>450</v>
      </c>
      <c r="J230" s="230" t="s">
        <v>682</v>
      </c>
      <c r="K230" s="127">
        <f t="shared" si="100"/>
        <v>77.5</v>
      </c>
      <c r="L230" s="179">
        <f t="shared" si="101"/>
        <v>0.20945945945945946</v>
      </c>
      <c r="M230" s="180" t="s">
        <v>599</v>
      </c>
      <c r="N230" s="181">
        <v>43035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4">
        <v>93</v>
      </c>
      <c r="B231" s="153">
        <v>42943</v>
      </c>
      <c r="C231" s="153"/>
      <c r="D231" s="154" t="s">
        <v>167</v>
      </c>
      <c r="E231" s="155" t="s">
        <v>623</v>
      </c>
      <c r="F231" s="156">
        <v>657.5</v>
      </c>
      <c r="G231" s="155"/>
      <c r="H231" s="155">
        <v>825</v>
      </c>
      <c r="I231" s="177">
        <v>820</v>
      </c>
      <c r="J231" s="230" t="s">
        <v>682</v>
      </c>
      <c r="K231" s="127">
        <f t="shared" si="100"/>
        <v>167.5</v>
      </c>
      <c r="L231" s="179">
        <f t="shared" si="101"/>
        <v>0.25475285171102663</v>
      </c>
      <c r="M231" s="180" t="s">
        <v>599</v>
      </c>
      <c r="N231" s="181">
        <v>43090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2">
        <v>94</v>
      </c>
      <c r="B232" s="105">
        <v>42964</v>
      </c>
      <c r="C232" s="105"/>
      <c r="D232" s="106" t="s">
        <v>368</v>
      </c>
      <c r="E232" s="107" t="s">
        <v>623</v>
      </c>
      <c r="F232" s="108">
        <v>605</v>
      </c>
      <c r="G232" s="107"/>
      <c r="H232" s="107">
        <v>750</v>
      </c>
      <c r="I232" s="125">
        <v>750</v>
      </c>
      <c r="J232" s="126" t="s">
        <v>725</v>
      </c>
      <c r="K232" s="127">
        <f t="shared" si="100"/>
        <v>145</v>
      </c>
      <c r="L232" s="128">
        <f t="shared" si="101"/>
        <v>0.23966942148760331</v>
      </c>
      <c r="M232" s="129" t="s">
        <v>599</v>
      </c>
      <c r="N232" s="130">
        <v>43027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65">
        <v>95</v>
      </c>
      <c r="B233" s="148">
        <v>42979</v>
      </c>
      <c r="C233" s="148"/>
      <c r="D233" s="149" t="s">
        <v>509</v>
      </c>
      <c r="E233" s="150" t="s">
        <v>623</v>
      </c>
      <c r="F233" s="151">
        <v>255</v>
      </c>
      <c r="G233" s="152"/>
      <c r="H233" s="152">
        <v>217.25</v>
      </c>
      <c r="I233" s="152">
        <v>320</v>
      </c>
      <c r="J233" s="174" t="s">
        <v>732</v>
      </c>
      <c r="K233" s="133">
        <f t="shared" si="100"/>
        <v>-37.75</v>
      </c>
      <c r="L233" s="175">
        <f t="shared" si="101"/>
        <v>-0.14803921568627451</v>
      </c>
      <c r="M233" s="135" t="s">
        <v>663</v>
      </c>
      <c r="N233" s="176">
        <v>43661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2">
        <v>96</v>
      </c>
      <c r="B234" s="105">
        <v>42997</v>
      </c>
      <c r="C234" s="105"/>
      <c r="D234" s="106" t="s">
        <v>733</v>
      </c>
      <c r="E234" s="107" t="s">
        <v>623</v>
      </c>
      <c r="F234" s="108">
        <v>215</v>
      </c>
      <c r="G234" s="107"/>
      <c r="H234" s="107">
        <v>258</v>
      </c>
      <c r="I234" s="125">
        <v>258</v>
      </c>
      <c r="J234" s="126" t="s">
        <v>682</v>
      </c>
      <c r="K234" s="127">
        <f t="shared" si="100"/>
        <v>43</v>
      </c>
      <c r="L234" s="128">
        <f t="shared" si="101"/>
        <v>0.2</v>
      </c>
      <c r="M234" s="129" t="s">
        <v>599</v>
      </c>
      <c r="N234" s="130">
        <v>43040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2">
        <v>97</v>
      </c>
      <c r="B235" s="105">
        <v>42997</v>
      </c>
      <c r="C235" s="105"/>
      <c r="D235" s="106" t="s">
        <v>733</v>
      </c>
      <c r="E235" s="107" t="s">
        <v>623</v>
      </c>
      <c r="F235" s="108">
        <v>215</v>
      </c>
      <c r="G235" s="107"/>
      <c r="H235" s="107">
        <v>258</v>
      </c>
      <c r="I235" s="125">
        <v>258</v>
      </c>
      <c r="J235" s="230" t="s">
        <v>682</v>
      </c>
      <c r="K235" s="127">
        <v>43</v>
      </c>
      <c r="L235" s="128">
        <v>0.2</v>
      </c>
      <c r="M235" s="129" t="s">
        <v>599</v>
      </c>
      <c r="N235" s="130">
        <v>43040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5">
        <v>98</v>
      </c>
      <c r="B236" s="206">
        <v>42998</v>
      </c>
      <c r="C236" s="206"/>
      <c r="D236" s="374" t="s">
        <v>2979</v>
      </c>
      <c r="E236" s="207" t="s">
        <v>623</v>
      </c>
      <c r="F236" s="208">
        <v>75</v>
      </c>
      <c r="G236" s="207"/>
      <c r="H236" s="207">
        <v>90</v>
      </c>
      <c r="I236" s="231">
        <v>90</v>
      </c>
      <c r="J236" s="126" t="s">
        <v>734</v>
      </c>
      <c r="K236" s="127">
        <f t="shared" ref="K236:K241" si="102">H236-F236</f>
        <v>15</v>
      </c>
      <c r="L236" s="128">
        <f t="shared" ref="L236:L241" si="103">K236/F236</f>
        <v>0.2</v>
      </c>
      <c r="M236" s="129" t="s">
        <v>599</v>
      </c>
      <c r="N236" s="130">
        <v>43019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4">
        <v>99</v>
      </c>
      <c r="B237" s="153">
        <v>43011</v>
      </c>
      <c r="C237" s="153"/>
      <c r="D237" s="154" t="s">
        <v>735</v>
      </c>
      <c r="E237" s="155" t="s">
        <v>623</v>
      </c>
      <c r="F237" s="156">
        <v>315</v>
      </c>
      <c r="G237" s="155"/>
      <c r="H237" s="155">
        <v>392</v>
      </c>
      <c r="I237" s="177">
        <v>384</v>
      </c>
      <c r="J237" s="230" t="s">
        <v>736</v>
      </c>
      <c r="K237" s="127">
        <f t="shared" si="102"/>
        <v>77</v>
      </c>
      <c r="L237" s="179">
        <f t="shared" si="103"/>
        <v>0.24444444444444444</v>
      </c>
      <c r="M237" s="180" t="s">
        <v>599</v>
      </c>
      <c r="N237" s="181">
        <v>43017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4">
        <v>100</v>
      </c>
      <c r="B238" s="153">
        <v>43013</v>
      </c>
      <c r="C238" s="153"/>
      <c r="D238" s="154" t="s">
        <v>737</v>
      </c>
      <c r="E238" s="155" t="s">
        <v>623</v>
      </c>
      <c r="F238" s="156">
        <v>145</v>
      </c>
      <c r="G238" s="155"/>
      <c r="H238" s="155">
        <v>179</v>
      </c>
      <c r="I238" s="177">
        <v>180</v>
      </c>
      <c r="J238" s="230" t="s">
        <v>613</v>
      </c>
      <c r="K238" s="127">
        <f t="shared" si="102"/>
        <v>34</v>
      </c>
      <c r="L238" s="179">
        <f t="shared" si="103"/>
        <v>0.23448275862068965</v>
      </c>
      <c r="M238" s="180" t="s">
        <v>599</v>
      </c>
      <c r="N238" s="181">
        <v>43025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4">
        <v>101</v>
      </c>
      <c r="B239" s="153">
        <v>43014</v>
      </c>
      <c r="C239" s="153"/>
      <c r="D239" s="154" t="s">
        <v>339</v>
      </c>
      <c r="E239" s="155" t="s">
        <v>623</v>
      </c>
      <c r="F239" s="156">
        <v>256</v>
      </c>
      <c r="G239" s="155"/>
      <c r="H239" s="155">
        <v>323</v>
      </c>
      <c r="I239" s="177">
        <v>320</v>
      </c>
      <c r="J239" s="230" t="s">
        <v>682</v>
      </c>
      <c r="K239" s="127">
        <f t="shared" si="102"/>
        <v>67</v>
      </c>
      <c r="L239" s="179">
        <f t="shared" si="103"/>
        <v>0.26171875</v>
      </c>
      <c r="M239" s="180" t="s">
        <v>599</v>
      </c>
      <c r="N239" s="181">
        <v>43067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4">
        <v>102</v>
      </c>
      <c r="B240" s="153">
        <v>43017</v>
      </c>
      <c r="C240" s="153"/>
      <c r="D240" s="154" t="s">
        <v>360</v>
      </c>
      <c r="E240" s="155" t="s">
        <v>623</v>
      </c>
      <c r="F240" s="156">
        <v>137.5</v>
      </c>
      <c r="G240" s="155"/>
      <c r="H240" s="155">
        <v>184</v>
      </c>
      <c r="I240" s="177">
        <v>183</v>
      </c>
      <c r="J240" s="178" t="s">
        <v>738</v>
      </c>
      <c r="K240" s="127">
        <f t="shared" si="102"/>
        <v>46.5</v>
      </c>
      <c r="L240" s="179">
        <f t="shared" si="103"/>
        <v>0.33818181818181819</v>
      </c>
      <c r="M240" s="180" t="s">
        <v>599</v>
      </c>
      <c r="N240" s="181">
        <v>43108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4">
        <v>103</v>
      </c>
      <c r="B241" s="153">
        <v>43018</v>
      </c>
      <c r="C241" s="153"/>
      <c r="D241" s="154" t="s">
        <v>739</v>
      </c>
      <c r="E241" s="155" t="s">
        <v>623</v>
      </c>
      <c r="F241" s="156">
        <v>125.5</v>
      </c>
      <c r="G241" s="155"/>
      <c r="H241" s="155">
        <v>158</v>
      </c>
      <c r="I241" s="177">
        <v>155</v>
      </c>
      <c r="J241" s="178" t="s">
        <v>740</v>
      </c>
      <c r="K241" s="127">
        <f t="shared" si="102"/>
        <v>32.5</v>
      </c>
      <c r="L241" s="179">
        <f t="shared" si="103"/>
        <v>0.25896414342629481</v>
      </c>
      <c r="M241" s="180" t="s">
        <v>599</v>
      </c>
      <c r="N241" s="181">
        <v>43067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4">
        <v>104</v>
      </c>
      <c r="B242" s="153">
        <v>43018</v>
      </c>
      <c r="C242" s="153"/>
      <c r="D242" s="154" t="s">
        <v>770</v>
      </c>
      <c r="E242" s="155" t="s">
        <v>623</v>
      </c>
      <c r="F242" s="156">
        <v>895</v>
      </c>
      <c r="G242" s="155"/>
      <c r="H242" s="155">
        <v>1122.5</v>
      </c>
      <c r="I242" s="177">
        <v>1078</v>
      </c>
      <c r="J242" s="178" t="s">
        <v>771</v>
      </c>
      <c r="K242" s="127">
        <v>227.5</v>
      </c>
      <c r="L242" s="179">
        <v>0.25418994413407803</v>
      </c>
      <c r="M242" s="180" t="s">
        <v>599</v>
      </c>
      <c r="N242" s="181">
        <v>43117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4">
        <v>105</v>
      </c>
      <c r="B243" s="153">
        <v>43020</v>
      </c>
      <c r="C243" s="153"/>
      <c r="D243" s="154" t="s">
        <v>347</v>
      </c>
      <c r="E243" s="155" t="s">
        <v>623</v>
      </c>
      <c r="F243" s="156">
        <v>525</v>
      </c>
      <c r="G243" s="155"/>
      <c r="H243" s="155">
        <v>629</v>
      </c>
      <c r="I243" s="177">
        <v>629</v>
      </c>
      <c r="J243" s="230" t="s">
        <v>682</v>
      </c>
      <c r="K243" s="127">
        <v>104</v>
      </c>
      <c r="L243" s="179">
        <v>0.19809523809523799</v>
      </c>
      <c r="M243" s="180" t="s">
        <v>599</v>
      </c>
      <c r="N243" s="181">
        <v>43119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4">
        <v>106</v>
      </c>
      <c r="B244" s="153">
        <v>43046</v>
      </c>
      <c r="C244" s="153"/>
      <c r="D244" s="154" t="s">
        <v>393</v>
      </c>
      <c r="E244" s="155" t="s">
        <v>623</v>
      </c>
      <c r="F244" s="156">
        <v>740</v>
      </c>
      <c r="G244" s="155"/>
      <c r="H244" s="155">
        <v>892.5</v>
      </c>
      <c r="I244" s="177">
        <v>900</v>
      </c>
      <c r="J244" s="178" t="s">
        <v>741</v>
      </c>
      <c r="K244" s="127">
        <f>H244-F244</f>
        <v>152.5</v>
      </c>
      <c r="L244" s="179">
        <f>K244/F244</f>
        <v>0.20608108108108109</v>
      </c>
      <c r="M244" s="180" t="s">
        <v>599</v>
      </c>
      <c r="N244" s="181">
        <v>43052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2">
        <v>107</v>
      </c>
      <c r="B245" s="105">
        <v>43073</v>
      </c>
      <c r="C245" s="105"/>
      <c r="D245" s="106" t="s">
        <v>742</v>
      </c>
      <c r="E245" s="107" t="s">
        <v>623</v>
      </c>
      <c r="F245" s="108">
        <v>118.5</v>
      </c>
      <c r="G245" s="107"/>
      <c r="H245" s="107">
        <v>143.5</v>
      </c>
      <c r="I245" s="125">
        <v>145</v>
      </c>
      <c r="J245" s="140" t="s">
        <v>743</v>
      </c>
      <c r="K245" s="127">
        <f>H245-F245</f>
        <v>25</v>
      </c>
      <c r="L245" s="128">
        <f>K245/F245</f>
        <v>0.2109704641350211</v>
      </c>
      <c r="M245" s="129" t="s">
        <v>599</v>
      </c>
      <c r="N245" s="130">
        <v>43097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3">
        <v>108</v>
      </c>
      <c r="B246" s="109">
        <v>43090</v>
      </c>
      <c r="C246" s="109"/>
      <c r="D246" s="157" t="s">
        <v>443</v>
      </c>
      <c r="E246" s="111" t="s">
        <v>623</v>
      </c>
      <c r="F246" s="112">
        <v>715</v>
      </c>
      <c r="G246" s="112"/>
      <c r="H246" s="113">
        <v>500</v>
      </c>
      <c r="I246" s="131">
        <v>872</v>
      </c>
      <c r="J246" s="137" t="s">
        <v>744</v>
      </c>
      <c r="K246" s="133">
        <f>H246-F246</f>
        <v>-215</v>
      </c>
      <c r="L246" s="134">
        <f>K246/F246</f>
        <v>-0.30069930069930068</v>
      </c>
      <c r="M246" s="135" t="s">
        <v>663</v>
      </c>
      <c r="N246" s="136">
        <v>43670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2">
        <v>109</v>
      </c>
      <c r="B247" s="105">
        <v>43098</v>
      </c>
      <c r="C247" s="105"/>
      <c r="D247" s="106" t="s">
        <v>735</v>
      </c>
      <c r="E247" s="107" t="s">
        <v>623</v>
      </c>
      <c r="F247" s="108">
        <v>435</v>
      </c>
      <c r="G247" s="107"/>
      <c r="H247" s="107">
        <v>542.5</v>
      </c>
      <c r="I247" s="125">
        <v>539</v>
      </c>
      <c r="J247" s="140" t="s">
        <v>682</v>
      </c>
      <c r="K247" s="127">
        <v>107.5</v>
      </c>
      <c r="L247" s="128">
        <v>0.247126436781609</v>
      </c>
      <c r="M247" s="129" t="s">
        <v>599</v>
      </c>
      <c r="N247" s="130">
        <v>43206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2">
        <v>110</v>
      </c>
      <c r="B248" s="105">
        <v>43098</v>
      </c>
      <c r="C248" s="105"/>
      <c r="D248" s="106" t="s">
        <v>571</v>
      </c>
      <c r="E248" s="107" t="s">
        <v>623</v>
      </c>
      <c r="F248" s="108">
        <v>885</v>
      </c>
      <c r="G248" s="107"/>
      <c r="H248" s="107">
        <v>1090</v>
      </c>
      <c r="I248" s="125">
        <v>1084</v>
      </c>
      <c r="J248" s="140" t="s">
        <v>682</v>
      </c>
      <c r="K248" s="127">
        <v>205</v>
      </c>
      <c r="L248" s="128">
        <v>0.23163841807909599</v>
      </c>
      <c r="M248" s="129" t="s">
        <v>599</v>
      </c>
      <c r="N248" s="130">
        <v>43213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66">
        <v>111</v>
      </c>
      <c r="B249" s="347">
        <v>43192</v>
      </c>
      <c r="C249" s="347"/>
      <c r="D249" s="115" t="s">
        <v>752</v>
      </c>
      <c r="E249" s="350" t="s">
        <v>623</v>
      </c>
      <c r="F249" s="353">
        <v>478.5</v>
      </c>
      <c r="G249" s="350"/>
      <c r="H249" s="350">
        <v>442</v>
      </c>
      <c r="I249" s="356">
        <v>613</v>
      </c>
      <c r="J249" s="383" t="s">
        <v>3403</v>
      </c>
      <c r="K249" s="133">
        <f>H249-F249</f>
        <v>-36.5</v>
      </c>
      <c r="L249" s="134">
        <f>K249/F249</f>
        <v>-7.6280041797283177E-2</v>
      </c>
      <c r="M249" s="135" t="s">
        <v>663</v>
      </c>
      <c r="N249" s="136">
        <v>43762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3">
        <v>112</v>
      </c>
      <c r="B250" s="109">
        <v>43194</v>
      </c>
      <c r="C250" s="109"/>
      <c r="D250" s="373" t="s">
        <v>2978</v>
      </c>
      <c r="E250" s="111" t="s">
        <v>623</v>
      </c>
      <c r="F250" s="112">
        <f>141.5-7.3</f>
        <v>134.19999999999999</v>
      </c>
      <c r="G250" s="112"/>
      <c r="H250" s="113">
        <v>77</v>
      </c>
      <c r="I250" s="131">
        <v>180</v>
      </c>
      <c r="J250" s="383" t="s">
        <v>3402</v>
      </c>
      <c r="K250" s="133">
        <f>H250-F250</f>
        <v>-57.199999999999989</v>
      </c>
      <c r="L250" s="134">
        <f>K250/F250</f>
        <v>-0.42622950819672129</v>
      </c>
      <c r="M250" s="135" t="s">
        <v>663</v>
      </c>
      <c r="N250" s="136">
        <v>43522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3">
        <v>113</v>
      </c>
      <c r="B251" s="109">
        <v>43209</v>
      </c>
      <c r="C251" s="109"/>
      <c r="D251" s="110" t="s">
        <v>745</v>
      </c>
      <c r="E251" s="111" t="s">
        <v>623</v>
      </c>
      <c r="F251" s="112">
        <v>430</v>
      </c>
      <c r="G251" s="112"/>
      <c r="H251" s="113">
        <v>220</v>
      </c>
      <c r="I251" s="131">
        <v>537</v>
      </c>
      <c r="J251" s="137" t="s">
        <v>746</v>
      </c>
      <c r="K251" s="133">
        <f>H251-F251</f>
        <v>-210</v>
      </c>
      <c r="L251" s="134">
        <f>K251/F251</f>
        <v>-0.48837209302325579</v>
      </c>
      <c r="M251" s="135" t="s">
        <v>663</v>
      </c>
      <c r="N251" s="136">
        <v>43252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67">
        <v>114</v>
      </c>
      <c r="B252" s="158">
        <v>43220</v>
      </c>
      <c r="C252" s="158"/>
      <c r="D252" s="159" t="s">
        <v>394</v>
      </c>
      <c r="E252" s="160" t="s">
        <v>623</v>
      </c>
      <c r="F252" s="162">
        <v>153.5</v>
      </c>
      <c r="G252" s="162"/>
      <c r="H252" s="162">
        <v>196</v>
      </c>
      <c r="I252" s="162">
        <v>196</v>
      </c>
      <c r="J252" s="358" t="s">
        <v>3494</v>
      </c>
      <c r="K252" s="182">
        <f>H252-F252</f>
        <v>42.5</v>
      </c>
      <c r="L252" s="183">
        <f>K252/F252</f>
        <v>0.27687296416938112</v>
      </c>
      <c r="M252" s="161" t="s">
        <v>599</v>
      </c>
      <c r="N252" s="184">
        <v>43605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3">
        <v>115</v>
      </c>
      <c r="B253" s="109">
        <v>43306</v>
      </c>
      <c r="C253" s="109"/>
      <c r="D253" s="110" t="s">
        <v>768</v>
      </c>
      <c r="E253" s="111" t="s">
        <v>623</v>
      </c>
      <c r="F253" s="112">
        <v>27.5</v>
      </c>
      <c r="G253" s="112"/>
      <c r="H253" s="113">
        <v>13.1</v>
      </c>
      <c r="I253" s="131">
        <v>60</v>
      </c>
      <c r="J253" s="137" t="s">
        <v>772</v>
      </c>
      <c r="K253" s="133">
        <v>-14.4</v>
      </c>
      <c r="L253" s="134">
        <v>-0.52363636363636401</v>
      </c>
      <c r="M253" s="135" t="s">
        <v>663</v>
      </c>
      <c r="N253" s="136">
        <v>43138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66">
        <v>116</v>
      </c>
      <c r="B254" s="347">
        <v>43318</v>
      </c>
      <c r="C254" s="347"/>
      <c r="D254" s="115" t="s">
        <v>747</v>
      </c>
      <c r="E254" s="350" t="s">
        <v>623</v>
      </c>
      <c r="F254" s="350">
        <v>148.5</v>
      </c>
      <c r="G254" s="350"/>
      <c r="H254" s="350">
        <v>102</v>
      </c>
      <c r="I254" s="356">
        <v>182</v>
      </c>
      <c r="J254" s="137" t="s">
        <v>3493</v>
      </c>
      <c r="K254" s="133">
        <f>H254-F254</f>
        <v>-46.5</v>
      </c>
      <c r="L254" s="134">
        <f>K254/F254</f>
        <v>-0.31313131313131315</v>
      </c>
      <c r="M254" s="135" t="s">
        <v>663</v>
      </c>
      <c r="N254" s="136">
        <v>43661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2">
        <v>117</v>
      </c>
      <c r="B255" s="105">
        <v>43335</v>
      </c>
      <c r="C255" s="105"/>
      <c r="D255" s="106" t="s">
        <v>773</v>
      </c>
      <c r="E255" s="107" t="s">
        <v>623</v>
      </c>
      <c r="F255" s="155">
        <v>285</v>
      </c>
      <c r="G255" s="107"/>
      <c r="H255" s="107">
        <v>355</v>
      </c>
      <c r="I255" s="125">
        <v>364</v>
      </c>
      <c r="J255" s="140" t="s">
        <v>774</v>
      </c>
      <c r="K255" s="127">
        <v>70</v>
      </c>
      <c r="L255" s="128">
        <v>0.24561403508771901</v>
      </c>
      <c r="M255" s="129" t="s">
        <v>599</v>
      </c>
      <c r="N255" s="130">
        <v>43455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2">
        <v>118</v>
      </c>
      <c r="B256" s="105">
        <v>43341</v>
      </c>
      <c r="C256" s="105"/>
      <c r="D256" s="106" t="s">
        <v>384</v>
      </c>
      <c r="E256" s="107" t="s">
        <v>623</v>
      </c>
      <c r="F256" s="155">
        <v>525</v>
      </c>
      <c r="G256" s="107"/>
      <c r="H256" s="107">
        <v>585</v>
      </c>
      <c r="I256" s="125">
        <v>635</v>
      </c>
      <c r="J256" s="140" t="s">
        <v>748</v>
      </c>
      <c r="K256" s="127">
        <f t="shared" ref="K256:K268" si="104">H256-F256</f>
        <v>60</v>
      </c>
      <c r="L256" s="128">
        <f t="shared" ref="L256:L268" si="105">K256/F256</f>
        <v>0.11428571428571428</v>
      </c>
      <c r="M256" s="129" t="s">
        <v>599</v>
      </c>
      <c r="N256" s="130">
        <v>43662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2">
        <v>119</v>
      </c>
      <c r="B257" s="105">
        <v>43395</v>
      </c>
      <c r="C257" s="105"/>
      <c r="D257" s="106" t="s">
        <v>368</v>
      </c>
      <c r="E257" s="107" t="s">
        <v>623</v>
      </c>
      <c r="F257" s="155">
        <v>475</v>
      </c>
      <c r="G257" s="107"/>
      <c r="H257" s="107">
        <v>574</v>
      </c>
      <c r="I257" s="125">
        <v>570</v>
      </c>
      <c r="J257" s="140" t="s">
        <v>682</v>
      </c>
      <c r="K257" s="127">
        <f t="shared" si="104"/>
        <v>99</v>
      </c>
      <c r="L257" s="128">
        <f t="shared" si="105"/>
        <v>0.20842105263157895</v>
      </c>
      <c r="M257" s="129" t="s">
        <v>599</v>
      </c>
      <c r="N257" s="130">
        <v>43403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4">
        <v>120</v>
      </c>
      <c r="B258" s="153">
        <v>43397</v>
      </c>
      <c r="C258" s="153"/>
      <c r="D258" s="400" t="s">
        <v>391</v>
      </c>
      <c r="E258" s="155" t="s">
        <v>623</v>
      </c>
      <c r="F258" s="155">
        <v>707.5</v>
      </c>
      <c r="G258" s="155"/>
      <c r="H258" s="155">
        <v>872</v>
      </c>
      <c r="I258" s="177">
        <v>872</v>
      </c>
      <c r="J258" s="178" t="s">
        <v>682</v>
      </c>
      <c r="K258" s="127">
        <f t="shared" si="104"/>
        <v>164.5</v>
      </c>
      <c r="L258" s="179">
        <f t="shared" si="105"/>
        <v>0.23250883392226149</v>
      </c>
      <c r="M258" s="180" t="s">
        <v>599</v>
      </c>
      <c r="N258" s="181">
        <v>43482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4">
        <v>121</v>
      </c>
      <c r="B259" s="153">
        <v>43398</v>
      </c>
      <c r="C259" s="153"/>
      <c r="D259" s="400" t="s">
        <v>348</v>
      </c>
      <c r="E259" s="155" t="s">
        <v>623</v>
      </c>
      <c r="F259" s="155">
        <v>162</v>
      </c>
      <c r="G259" s="155"/>
      <c r="H259" s="155">
        <v>204</v>
      </c>
      <c r="I259" s="177">
        <v>209</v>
      </c>
      <c r="J259" s="178" t="s">
        <v>3492</v>
      </c>
      <c r="K259" s="127">
        <f t="shared" si="104"/>
        <v>42</v>
      </c>
      <c r="L259" s="179">
        <f t="shared" si="105"/>
        <v>0.25925925925925924</v>
      </c>
      <c r="M259" s="180" t="s">
        <v>599</v>
      </c>
      <c r="N259" s="181">
        <v>43539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5">
        <v>122</v>
      </c>
      <c r="B260" s="206">
        <v>43399</v>
      </c>
      <c r="C260" s="206"/>
      <c r="D260" s="154" t="s">
        <v>495</v>
      </c>
      <c r="E260" s="207" t="s">
        <v>623</v>
      </c>
      <c r="F260" s="207">
        <v>240</v>
      </c>
      <c r="G260" s="207"/>
      <c r="H260" s="207">
        <v>297</v>
      </c>
      <c r="I260" s="231">
        <v>297</v>
      </c>
      <c r="J260" s="178" t="s">
        <v>682</v>
      </c>
      <c r="K260" s="232">
        <f t="shared" si="104"/>
        <v>57</v>
      </c>
      <c r="L260" s="233">
        <f t="shared" si="105"/>
        <v>0.23749999999999999</v>
      </c>
      <c r="M260" s="234" t="s">
        <v>599</v>
      </c>
      <c r="N260" s="235">
        <v>43417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2">
        <v>123</v>
      </c>
      <c r="B261" s="105">
        <v>43439</v>
      </c>
      <c r="C261" s="105"/>
      <c r="D261" s="147" t="s">
        <v>749</v>
      </c>
      <c r="E261" s="107" t="s">
        <v>623</v>
      </c>
      <c r="F261" s="107">
        <v>202.5</v>
      </c>
      <c r="G261" s="107"/>
      <c r="H261" s="107">
        <v>255</v>
      </c>
      <c r="I261" s="125">
        <v>252</v>
      </c>
      <c r="J261" s="140" t="s">
        <v>682</v>
      </c>
      <c r="K261" s="127">
        <f t="shared" si="104"/>
        <v>52.5</v>
      </c>
      <c r="L261" s="128">
        <f t="shared" si="105"/>
        <v>0.25925925925925924</v>
      </c>
      <c r="M261" s="129" t="s">
        <v>599</v>
      </c>
      <c r="N261" s="130">
        <v>43542</v>
      </c>
      <c r="O261" s="57"/>
      <c r="P261" s="16"/>
      <c r="Q261" s="16"/>
      <c r="R261" s="93" t="s">
        <v>751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5">
        <v>124</v>
      </c>
      <c r="B262" s="206">
        <v>43465</v>
      </c>
      <c r="C262" s="105"/>
      <c r="D262" s="400" t="s">
        <v>423</v>
      </c>
      <c r="E262" s="207" t="s">
        <v>623</v>
      </c>
      <c r="F262" s="207">
        <v>710</v>
      </c>
      <c r="G262" s="207"/>
      <c r="H262" s="207">
        <v>866</v>
      </c>
      <c r="I262" s="231">
        <v>866</v>
      </c>
      <c r="J262" s="178" t="s">
        <v>682</v>
      </c>
      <c r="K262" s="127">
        <f t="shared" si="104"/>
        <v>156</v>
      </c>
      <c r="L262" s="128">
        <f t="shared" si="105"/>
        <v>0.21971830985915494</v>
      </c>
      <c r="M262" s="129" t="s">
        <v>599</v>
      </c>
      <c r="N262" s="361">
        <v>43553</v>
      </c>
      <c r="O262" s="57"/>
      <c r="P262" s="16"/>
      <c r="Q262" s="16"/>
      <c r="R262" s="17" t="s">
        <v>751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5">
        <v>125</v>
      </c>
      <c r="B263" s="206">
        <v>43522</v>
      </c>
      <c r="C263" s="206"/>
      <c r="D263" s="400" t="s">
        <v>141</v>
      </c>
      <c r="E263" s="207" t="s">
        <v>623</v>
      </c>
      <c r="F263" s="207">
        <v>337.25</v>
      </c>
      <c r="G263" s="207"/>
      <c r="H263" s="207">
        <v>398.5</v>
      </c>
      <c r="I263" s="231">
        <v>411</v>
      </c>
      <c r="J263" s="140" t="s">
        <v>3491</v>
      </c>
      <c r="K263" s="127">
        <f t="shared" si="104"/>
        <v>61.25</v>
      </c>
      <c r="L263" s="128">
        <f t="shared" si="105"/>
        <v>0.1816160118606375</v>
      </c>
      <c r="M263" s="129" t="s">
        <v>599</v>
      </c>
      <c r="N263" s="361">
        <v>43760</v>
      </c>
      <c r="O263" s="57"/>
      <c r="P263" s="16"/>
      <c r="Q263" s="16"/>
      <c r="R263" s="93" t="s">
        <v>751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68">
        <v>126</v>
      </c>
      <c r="B264" s="163">
        <v>43559</v>
      </c>
      <c r="C264" s="163"/>
      <c r="D264" s="164" t="s">
        <v>410</v>
      </c>
      <c r="E264" s="165" t="s">
        <v>623</v>
      </c>
      <c r="F264" s="165">
        <v>130</v>
      </c>
      <c r="G264" s="165"/>
      <c r="H264" s="165">
        <v>65</v>
      </c>
      <c r="I264" s="185">
        <v>158</v>
      </c>
      <c r="J264" s="137" t="s">
        <v>750</v>
      </c>
      <c r="K264" s="133">
        <f t="shared" si="104"/>
        <v>-65</v>
      </c>
      <c r="L264" s="134">
        <f t="shared" si="105"/>
        <v>-0.5</v>
      </c>
      <c r="M264" s="135" t="s">
        <v>663</v>
      </c>
      <c r="N264" s="136">
        <v>43726</v>
      </c>
      <c r="O264" s="57"/>
      <c r="P264" s="16"/>
      <c r="Q264" s="16"/>
      <c r="R264" s="17" t="s">
        <v>753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69">
        <v>127</v>
      </c>
      <c r="B265" s="186">
        <v>43017</v>
      </c>
      <c r="C265" s="186"/>
      <c r="D265" s="187" t="s">
        <v>169</v>
      </c>
      <c r="E265" s="188" t="s">
        <v>623</v>
      </c>
      <c r="F265" s="189">
        <v>141.5</v>
      </c>
      <c r="G265" s="190"/>
      <c r="H265" s="190">
        <v>183.5</v>
      </c>
      <c r="I265" s="190">
        <v>210</v>
      </c>
      <c r="J265" s="217" t="s">
        <v>3440</v>
      </c>
      <c r="K265" s="218">
        <f t="shared" si="104"/>
        <v>42</v>
      </c>
      <c r="L265" s="219">
        <f t="shared" si="105"/>
        <v>0.29681978798586572</v>
      </c>
      <c r="M265" s="189" t="s">
        <v>599</v>
      </c>
      <c r="N265" s="220">
        <v>43042</v>
      </c>
      <c r="O265" s="57"/>
      <c r="P265" s="16"/>
      <c r="Q265" s="16"/>
      <c r="R265" s="93" t="s">
        <v>753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68">
        <v>128</v>
      </c>
      <c r="B266" s="163">
        <v>43074</v>
      </c>
      <c r="C266" s="163"/>
      <c r="D266" s="164" t="s">
        <v>303</v>
      </c>
      <c r="E266" s="165" t="s">
        <v>623</v>
      </c>
      <c r="F266" s="166">
        <v>172</v>
      </c>
      <c r="G266" s="165"/>
      <c r="H266" s="165">
        <v>155.25</v>
      </c>
      <c r="I266" s="185">
        <v>230</v>
      </c>
      <c r="J266" s="383" t="s">
        <v>3400</v>
      </c>
      <c r="K266" s="133">
        <f t="shared" ref="K266" si="106">H266-F266</f>
        <v>-16.75</v>
      </c>
      <c r="L266" s="134">
        <f t="shared" ref="L266" si="107">K266/F266</f>
        <v>-9.7383720930232565E-2</v>
      </c>
      <c r="M266" s="135" t="s">
        <v>663</v>
      </c>
      <c r="N266" s="136">
        <v>43787</v>
      </c>
      <c r="O266" s="57"/>
      <c r="P266" s="16"/>
      <c r="Q266" s="16"/>
      <c r="R266" s="17" t="s">
        <v>753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369">
        <v>129</v>
      </c>
      <c r="B267" s="186">
        <v>43398</v>
      </c>
      <c r="C267" s="186"/>
      <c r="D267" s="187" t="s">
        <v>104</v>
      </c>
      <c r="E267" s="188" t="s">
        <v>623</v>
      </c>
      <c r="F267" s="190">
        <v>698.5</v>
      </c>
      <c r="G267" s="190"/>
      <c r="H267" s="190">
        <v>850</v>
      </c>
      <c r="I267" s="190">
        <v>890</v>
      </c>
      <c r="J267" s="221" t="s">
        <v>3488</v>
      </c>
      <c r="K267" s="218">
        <f t="shared" si="104"/>
        <v>151.5</v>
      </c>
      <c r="L267" s="219">
        <f t="shared" si="105"/>
        <v>0.21689334287759485</v>
      </c>
      <c r="M267" s="189" t="s">
        <v>599</v>
      </c>
      <c r="N267" s="220">
        <v>43453</v>
      </c>
      <c r="O267" s="57"/>
      <c r="P267" s="16"/>
      <c r="Q267" s="16"/>
      <c r="R267" s="17" t="s">
        <v>751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5">
        <v>130</v>
      </c>
      <c r="B268" s="158">
        <v>42877</v>
      </c>
      <c r="C268" s="158"/>
      <c r="D268" s="159" t="s">
        <v>383</v>
      </c>
      <c r="E268" s="160" t="s">
        <v>623</v>
      </c>
      <c r="F268" s="161">
        <v>127.6</v>
      </c>
      <c r="G268" s="162"/>
      <c r="H268" s="162">
        <v>138</v>
      </c>
      <c r="I268" s="162">
        <v>190</v>
      </c>
      <c r="J268" s="384" t="s">
        <v>3404</v>
      </c>
      <c r="K268" s="182">
        <f t="shared" si="104"/>
        <v>10.400000000000006</v>
      </c>
      <c r="L268" s="183">
        <f t="shared" si="105"/>
        <v>8.1504702194357417E-2</v>
      </c>
      <c r="M268" s="161" t="s">
        <v>599</v>
      </c>
      <c r="N268" s="184">
        <v>43774</v>
      </c>
      <c r="O268" s="57"/>
      <c r="P268" s="16"/>
      <c r="Q268" s="16"/>
      <c r="R268" s="93" t="s">
        <v>753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70">
        <v>131</v>
      </c>
      <c r="B269" s="194">
        <v>43158</v>
      </c>
      <c r="C269" s="194"/>
      <c r="D269" s="191" t="s">
        <v>754</v>
      </c>
      <c r="E269" s="195" t="s">
        <v>623</v>
      </c>
      <c r="F269" s="196">
        <v>317</v>
      </c>
      <c r="G269" s="195"/>
      <c r="H269" s="195"/>
      <c r="I269" s="224">
        <v>398</v>
      </c>
      <c r="J269" s="237" t="s">
        <v>601</v>
      </c>
      <c r="K269" s="193"/>
      <c r="L269" s="192"/>
      <c r="M269" s="223" t="s">
        <v>601</v>
      </c>
      <c r="N269" s="222"/>
      <c r="O269" s="57"/>
      <c r="P269" s="16"/>
      <c r="Q269" s="16"/>
      <c r="R269" s="341" t="s">
        <v>753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68">
        <v>132</v>
      </c>
      <c r="B270" s="163">
        <v>43164</v>
      </c>
      <c r="C270" s="163"/>
      <c r="D270" s="164" t="s">
        <v>135</v>
      </c>
      <c r="E270" s="165" t="s">
        <v>623</v>
      </c>
      <c r="F270" s="166">
        <f>510-14.4</f>
        <v>495.6</v>
      </c>
      <c r="G270" s="165"/>
      <c r="H270" s="165">
        <v>350</v>
      </c>
      <c r="I270" s="185">
        <v>672</v>
      </c>
      <c r="J270" s="383" t="s">
        <v>3461</v>
      </c>
      <c r="K270" s="133">
        <f t="shared" ref="K270" si="108">H270-F270</f>
        <v>-145.60000000000002</v>
      </c>
      <c r="L270" s="134">
        <f t="shared" ref="L270" si="109">K270/F270</f>
        <v>-0.29378531073446329</v>
      </c>
      <c r="M270" s="135" t="s">
        <v>663</v>
      </c>
      <c r="N270" s="136">
        <v>43887</v>
      </c>
      <c r="O270" s="57"/>
      <c r="P270" s="16"/>
      <c r="Q270" s="16"/>
      <c r="R270" s="17" t="s">
        <v>751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68">
        <v>133</v>
      </c>
      <c r="B271" s="163">
        <v>43237</v>
      </c>
      <c r="C271" s="163"/>
      <c r="D271" s="164" t="s">
        <v>489</v>
      </c>
      <c r="E271" s="165" t="s">
        <v>623</v>
      </c>
      <c r="F271" s="166">
        <v>230.3</v>
      </c>
      <c r="G271" s="165"/>
      <c r="H271" s="165">
        <v>102.5</v>
      </c>
      <c r="I271" s="185">
        <v>348</v>
      </c>
      <c r="J271" s="383" t="s">
        <v>3482</v>
      </c>
      <c r="K271" s="133">
        <f t="shared" ref="K271" si="110">H271-F271</f>
        <v>-127.80000000000001</v>
      </c>
      <c r="L271" s="134">
        <f t="shared" ref="L271" si="111">K271/F271</f>
        <v>-0.55492835432045162</v>
      </c>
      <c r="M271" s="135" t="s">
        <v>663</v>
      </c>
      <c r="N271" s="136">
        <v>43896</v>
      </c>
      <c r="O271" s="57"/>
      <c r="P271" s="16"/>
      <c r="Q271" s="16"/>
      <c r="R271" s="343" t="s">
        <v>751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14">
        <v>134</v>
      </c>
      <c r="B272" s="197">
        <v>43258</v>
      </c>
      <c r="C272" s="197"/>
      <c r="D272" s="200" t="s">
        <v>449</v>
      </c>
      <c r="E272" s="198" t="s">
        <v>623</v>
      </c>
      <c r="F272" s="196">
        <f>342.5-5.1</f>
        <v>337.4</v>
      </c>
      <c r="G272" s="198"/>
      <c r="H272" s="198"/>
      <c r="I272" s="225">
        <v>439</v>
      </c>
      <c r="J272" s="237" t="s">
        <v>601</v>
      </c>
      <c r="K272" s="227"/>
      <c r="L272" s="228"/>
      <c r="M272" s="226" t="s">
        <v>601</v>
      </c>
      <c r="N272" s="229"/>
      <c r="O272" s="57"/>
      <c r="P272" s="16"/>
      <c r="Q272" s="16"/>
      <c r="R272" s="341" t="s">
        <v>753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14">
        <v>135</v>
      </c>
      <c r="B273" s="197">
        <v>43285</v>
      </c>
      <c r="C273" s="197"/>
      <c r="D273" s="201" t="s">
        <v>49</v>
      </c>
      <c r="E273" s="198" t="s">
        <v>623</v>
      </c>
      <c r="F273" s="196">
        <f>127.5-5.53</f>
        <v>121.97</v>
      </c>
      <c r="G273" s="198"/>
      <c r="H273" s="198"/>
      <c r="I273" s="225">
        <v>170</v>
      </c>
      <c r="J273" s="237" t="s">
        <v>601</v>
      </c>
      <c r="K273" s="227"/>
      <c r="L273" s="228"/>
      <c r="M273" s="226" t="s">
        <v>601</v>
      </c>
      <c r="N273" s="229"/>
      <c r="O273" s="57"/>
      <c r="P273" s="16"/>
      <c r="Q273" s="16"/>
      <c r="R273" s="17" t="s">
        <v>751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68">
        <v>136</v>
      </c>
      <c r="B274" s="163">
        <v>43294</v>
      </c>
      <c r="C274" s="163"/>
      <c r="D274" s="164" t="s">
        <v>243</v>
      </c>
      <c r="E274" s="165" t="s">
        <v>623</v>
      </c>
      <c r="F274" s="166">
        <v>46.5</v>
      </c>
      <c r="G274" s="165"/>
      <c r="H274" s="165">
        <v>17</v>
      </c>
      <c r="I274" s="185">
        <v>59</v>
      </c>
      <c r="J274" s="383" t="s">
        <v>3460</v>
      </c>
      <c r="K274" s="133">
        <f t="shared" ref="K274" si="112">H274-F274</f>
        <v>-29.5</v>
      </c>
      <c r="L274" s="134">
        <f t="shared" ref="L274" si="113">K274/F274</f>
        <v>-0.63440860215053763</v>
      </c>
      <c r="M274" s="135" t="s">
        <v>663</v>
      </c>
      <c r="N274" s="136">
        <v>43887</v>
      </c>
      <c r="O274" s="57"/>
      <c r="P274" s="16"/>
      <c r="Q274" s="16"/>
      <c r="R274" s="17" t="s">
        <v>751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70">
        <v>137</v>
      </c>
      <c r="B275" s="194">
        <v>43396</v>
      </c>
      <c r="C275" s="194"/>
      <c r="D275" s="201" t="s">
        <v>425</v>
      </c>
      <c r="E275" s="198" t="s">
        <v>623</v>
      </c>
      <c r="F275" s="199">
        <v>156.5</v>
      </c>
      <c r="G275" s="198"/>
      <c r="H275" s="198"/>
      <c r="I275" s="225">
        <v>191</v>
      </c>
      <c r="J275" s="237" t="s">
        <v>601</v>
      </c>
      <c r="K275" s="227"/>
      <c r="L275" s="228"/>
      <c r="M275" s="226" t="s">
        <v>601</v>
      </c>
      <c r="N275" s="229"/>
      <c r="O275" s="57"/>
      <c r="P275" s="16"/>
      <c r="Q275" s="16"/>
      <c r="R275" s="17" t="s">
        <v>751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70">
        <v>138</v>
      </c>
      <c r="B276" s="194">
        <v>43439</v>
      </c>
      <c r="C276" s="194"/>
      <c r="D276" s="201" t="s">
        <v>330</v>
      </c>
      <c r="E276" s="198" t="s">
        <v>623</v>
      </c>
      <c r="F276" s="199">
        <v>259.5</v>
      </c>
      <c r="G276" s="198"/>
      <c r="H276" s="198"/>
      <c r="I276" s="225">
        <v>321</v>
      </c>
      <c r="J276" s="237" t="s">
        <v>601</v>
      </c>
      <c r="K276" s="227"/>
      <c r="L276" s="228"/>
      <c r="M276" s="226" t="s">
        <v>601</v>
      </c>
      <c r="N276" s="229"/>
      <c r="O276" s="16"/>
      <c r="P276" s="16"/>
      <c r="Q276" s="16"/>
      <c r="R276" s="17" t="s">
        <v>751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68">
        <v>139</v>
      </c>
      <c r="B277" s="163">
        <v>43439</v>
      </c>
      <c r="C277" s="163"/>
      <c r="D277" s="164" t="s">
        <v>775</v>
      </c>
      <c r="E277" s="165" t="s">
        <v>623</v>
      </c>
      <c r="F277" s="165">
        <v>715</v>
      </c>
      <c r="G277" s="165"/>
      <c r="H277" s="165">
        <v>445</v>
      </c>
      <c r="I277" s="185">
        <v>840</v>
      </c>
      <c r="J277" s="137" t="s">
        <v>2994</v>
      </c>
      <c r="K277" s="133">
        <f t="shared" ref="K277:K280" si="114">H277-F277</f>
        <v>-270</v>
      </c>
      <c r="L277" s="134">
        <f t="shared" ref="L277:L280" si="115">K277/F277</f>
        <v>-0.3776223776223776</v>
      </c>
      <c r="M277" s="135" t="s">
        <v>663</v>
      </c>
      <c r="N277" s="136">
        <v>43800</v>
      </c>
      <c r="O277" s="57"/>
      <c r="P277" s="16"/>
      <c r="Q277" s="16"/>
      <c r="R277" s="17" t="s">
        <v>751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5">
        <v>140</v>
      </c>
      <c r="B278" s="206">
        <v>43469</v>
      </c>
      <c r="C278" s="206"/>
      <c r="D278" s="154" t="s">
        <v>145</v>
      </c>
      <c r="E278" s="207" t="s">
        <v>623</v>
      </c>
      <c r="F278" s="207">
        <v>875</v>
      </c>
      <c r="G278" s="207"/>
      <c r="H278" s="207">
        <v>1165</v>
      </c>
      <c r="I278" s="231">
        <v>1185</v>
      </c>
      <c r="J278" s="140" t="s">
        <v>3489</v>
      </c>
      <c r="K278" s="127">
        <f t="shared" si="114"/>
        <v>290</v>
      </c>
      <c r="L278" s="128">
        <f t="shared" si="115"/>
        <v>0.33142857142857141</v>
      </c>
      <c r="M278" s="129" t="s">
        <v>599</v>
      </c>
      <c r="N278" s="361">
        <v>43847</v>
      </c>
      <c r="O278" s="57"/>
      <c r="P278" s="16"/>
      <c r="Q278" s="16"/>
      <c r="R278" s="343" t="s">
        <v>751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5">
        <v>141</v>
      </c>
      <c r="B279" s="206">
        <v>43559</v>
      </c>
      <c r="C279" s="206"/>
      <c r="D279" s="400" t="s">
        <v>345</v>
      </c>
      <c r="E279" s="207" t="s">
        <v>623</v>
      </c>
      <c r="F279" s="207">
        <f>387-14.63</f>
        <v>372.37</v>
      </c>
      <c r="G279" s="207"/>
      <c r="H279" s="207">
        <v>490</v>
      </c>
      <c r="I279" s="231">
        <v>490</v>
      </c>
      <c r="J279" s="140" t="s">
        <v>682</v>
      </c>
      <c r="K279" s="127">
        <f t="shared" si="114"/>
        <v>117.63</v>
      </c>
      <c r="L279" s="128">
        <f t="shared" si="115"/>
        <v>0.31589548030185027</v>
      </c>
      <c r="M279" s="129" t="s">
        <v>599</v>
      </c>
      <c r="N279" s="361">
        <v>43850</v>
      </c>
      <c r="O279" s="57"/>
      <c r="P279" s="16"/>
      <c r="Q279" s="16"/>
      <c r="R279" s="343" t="s">
        <v>751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368">
        <v>142</v>
      </c>
      <c r="B280" s="163">
        <v>43578</v>
      </c>
      <c r="C280" s="163"/>
      <c r="D280" s="164" t="s">
        <v>776</v>
      </c>
      <c r="E280" s="165" t="s">
        <v>600</v>
      </c>
      <c r="F280" s="165">
        <v>220</v>
      </c>
      <c r="G280" s="165"/>
      <c r="H280" s="165">
        <v>127.5</v>
      </c>
      <c r="I280" s="185">
        <v>284</v>
      </c>
      <c r="J280" s="383" t="s">
        <v>3483</v>
      </c>
      <c r="K280" s="133">
        <f t="shared" si="114"/>
        <v>-92.5</v>
      </c>
      <c r="L280" s="134">
        <f t="shared" si="115"/>
        <v>-0.42045454545454547</v>
      </c>
      <c r="M280" s="135" t="s">
        <v>663</v>
      </c>
      <c r="N280" s="136">
        <v>43896</v>
      </c>
      <c r="O280" s="57"/>
      <c r="P280" s="16"/>
      <c r="Q280" s="16"/>
      <c r="R280" s="17" t="s">
        <v>751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5">
        <v>143</v>
      </c>
      <c r="B281" s="206">
        <v>43622</v>
      </c>
      <c r="C281" s="206"/>
      <c r="D281" s="400" t="s">
        <v>496</v>
      </c>
      <c r="E281" s="207" t="s">
        <v>600</v>
      </c>
      <c r="F281" s="207">
        <v>332.8</v>
      </c>
      <c r="G281" s="207"/>
      <c r="H281" s="207">
        <v>405</v>
      </c>
      <c r="I281" s="231">
        <v>419</v>
      </c>
      <c r="J281" s="140" t="s">
        <v>3490</v>
      </c>
      <c r="K281" s="127">
        <f t="shared" ref="K281" si="116">H281-F281</f>
        <v>72.199999999999989</v>
      </c>
      <c r="L281" s="128">
        <f t="shared" ref="L281" si="117">K281/F281</f>
        <v>0.21694711538461534</v>
      </c>
      <c r="M281" s="129" t="s">
        <v>599</v>
      </c>
      <c r="N281" s="361">
        <v>43860</v>
      </c>
      <c r="O281" s="57"/>
      <c r="P281" s="16"/>
      <c r="Q281" s="16"/>
      <c r="R281" s="17" t="s">
        <v>753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143">
        <v>144</v>
      </c>
      <c r="B282" s="142">
        <v>43641</v>
      </c>
      <c r="C282" s="142"/>
      <c r="D282" s="143" t="s">
        <v>139</v>
      </c>
      <c r="E282" s="144" t="s">
        <v>623</v>
      </c>
      <c r="F282" s="145">
        <v>386</v>
      </c>
      <c r="G282" s="146"/>
      <c r="H282" s="146">
        <v>395</v>
      </c>
      <c r="I282" s="146">
        <v>452</v>
      </c>
      <c r="J282" s="169" t="s">
        <v>3405</v>
      </c>
      <c r="K282" s="170">
        <f t="shared" ref="K282" si="118">H282-F282</f>
        <v>9</v>
      </c>
      <c r="L282" s="171">
        <f t="shared" ref="L282" si="119">K282/F282</f>
        <v>2.3316062176165803E-2</v>
      </c>
      <c r="M282" s="172" t="s">
        <v>708</v>
      </c>
      <c r="N282" s="173">
        <v>43868</v>
      </c>
      <c r="O282" s="16"/>
      <c r="P282" s="16"/>
      <c r="Q282" s="16"/>
      <c r="R282" s="17" t="s">
        <v>753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371">
        <v>145</v>
      </c>
      <c r="B283" s="194">
        <v>43707</v>
      </c>
      <c r="C283" s="194"/>
      <c r="D283" s="201" t="s">
        <v>260</v>
      </c>
      <c r="E283" s="198" t="s">
        <v>623</v>
      </c>
      <c r="F283" s="198" t="s">
        <v>755</v>
      </c>
      <c r="G283" s="198"/>
      <c r="H283" s="198"/>
      <c r="I283" s="225">
        <v>190</v>
      </c>
      <c r="J283" s="237" t="s">
        <v>601</v>
      </c>
      <c r="K283" s="227"/>
      <c r="L283" s="228"/>
      <c r="M283" s="357" t="s">
        <v>601</v>
      </c>
      <c r="N283" s="229"/>
      <c r="O283" s="16"/>
      <c r="P283" s="16"/>
      <c r="Q283" s="16"/>
      <c r="R283" s="343" t="s">
        <v>751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5">
        <v>146</v>
      </c>
      <c r="B284" s="206">
        <v>43731</v>
      </c>
      <c r="C284" s="206"/>
      <c r="D284" s="154" t="s">
        <v>440</v>
      </c>
      <c r="E284" s="207" t="s">
        <v>623</v>
      </c>
      <c r="F284" s="207">
        <v>235</v>
      </c>
      <c r="G284" s="207"/>
      <c r="H284" s="207">
        <v>295</v>
      </c>
      <c r="I284" s="231">
        <v>296</v>
      </c>
      <c r="J284" s="140" t="s">
        <v>3147</v>
      </c>
      <c r="K284" s="127">
        <f t="shared" ref="K284" si="120">H284-F284</f>
        <v>60</v>
      </c>
      <c r="L284" s="128">
        <f t="shared" ref="L284" si="121">K284/F284</f>
        <v>0.25531914893617019</v>
      </c>
      <c r="M284" s="129" t="s">
        <v>599</v>
      </c>
      <c r="N284" s="361">
        <v>43844</v>
      </c>
      <c r="O284" s="57"/>
      <c r="P284" s="16"/>
      <c r="Q284" s="16"/>
      <c r="R284" s="17" t="s">
        <v>753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5">
        <v>147</v>
      </c>
      <c r="B285" s="206">
        <v>43752</v>
      </c>
      <c r="C285" s="206"/>
      <c r="D285" s="154" t="s">
        <v>2977</v>
      </c>
      <c r="E285" s="207" t="s">
        <v>623</v>
      </c>
      <c r="F285" s="207">
        <v>277.5</v>
      </c>
      <c r="G285" s="207"/>
      <c r="H285" s="207">
        <v>333</v>
      </c>
      <c r="I285" s="231">
        <v>333</v>
      </c>
      <c r="J285" s="140" t="s">
        <v>3148</v>
      </c>
      <c r="K285" s="127">
        <f t="shared" ref="K285" si="122">H285-F285</f>
        <v>55.5</v>
      </c>
      <c r="L285" s="128">
        <f t="shared" ref="L285" si="123">K285/F285</f>
        <v>0.2</v>
      </c>
      <c r="M285" s="129" t="s">
        <v>599</v>
      </c>
      <c r="N285" s="361">
        <v>43846</v>
      </c>
      <c r="O285" s="57"/>
      <c r="P285" s="16"/>
      <c r="Q285" s="16"/>
      <c r="R285" s="343" t="s">
        <v>751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5">
        <v>148</v>
      </c>
      <c r="B286" s="206">
        <v>43752</v>
      </c>
      <c r="C286" s="206"/>
      <c r="D286" s="154" t="s">
        <v>2976</v>
      </c>
      <c r="E286" s="207" t="s">
        <v>623</v>
      </c>
      <c r="F286" s="207">
        <v>930</v>
      </c>
      <c r="G286" s="207"/>
      <c r="H286" s="207">
        <v>1165</v>
      </c>
      <c r="I286" s="231">
        <v>1200</v>
      </c>
      <c r="J286" s="140" t="s">
        <v>3150</v>
      </c>
      <c r="K286" s="127">
        <f t="shared" ref="K286" si="124">H286-F286</f>
        <v>235</v>
      </c>
      <c r="L286" s="128">
        <f t="shared" ref="L286" si="125">K286/F286</f>
        <v>0.25268817204301075</v>
      </c>
      <c r="M286" s="129" t="s">
        <v>599</v>
      </c>
      <c r="N286" s="361">
        <v>43847</v>
      </c>
      <c r="O286" s="57"/>
      <c r="P286" s="16"/>
      <c r="Q286" s="16"/>
      <c r="R286" s="343" t="s">
        <v>753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70">
        <v>149</v>
      </c>
      <c r="B287" s="346">
        <v>43753</v>
      </c>
      <c r="C287" s="211"/>
      <c r="D287" s="372" t="s">
        <v>2975</v>
      </c>
      <c r="E287" s="349" t="s">
        <v>623</v>
      </c>
      <c r="F287" s="352">
        <v>111</v>
      </c>
      <c r="G287" s="349"/>
      <c r="H287" s="349"/>
      <c r="I287" s="355">
        <v>141</v>
      </c>
      <c r="J287" s="237" t="s">
        <v>601</v>
      </c>
      <c r="K287" s="237"/>
      <c r="L287" s="122"/>
      <c r="M287" s="360" t="s">
        <v>601</v>
      </c>
      <c r="N287" s="239"/>
      <c r="O287" s="16"/>
      <c r="P287" s="16"/>
      <c r="Q287" s="16"/>
      <c r="R287" s="343" t="s">
        <v>753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5">
        <v>150</v>
      </c>
      <c r="B288" s="206">
        <v>43753</v>
      </c>
      <c r="C288" s="206"/>
      <c r="D288" s="154" t="s">
        <v>2974</v>
      </c>
      <c r="E288" s="207" t="s">
        <v>623</v>
      </c>
      <c r="F288" s="208">
        <v>296</v>
      </c>
      <c r="G288" s="207"/>
      <c r="H288" s="207">
        <v>370</v>
      </c>
      <c r="I288" s="231">
        <v>370</v>
      </c>
      <c r="J288" s="140" t="s">
        <v>682</v>
      </c>
      <c r="K288" s="127">
        <f t="shared" ref="K288" si="126">H288-F288</f>
        <v>74</v>
      </c>
      <c r="L288" s="128">
        <f t="shared" ref="L288" si="127">K288/F288</f>
        <v>0.25</v>
      </c>
      <c r="M288" s="129" t="s">
        <v>599</v>
      </c>
      <c r="N288" s="361">
        <v>43853</v>
      </c>
      <c r="O288" s="57"/>
      <c r="P288" s="16"/>
      <c r="Q288" s="16"/>
      <c r="R288" s="343" t="s">
        <v>753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371">
        <v>151</v>
      </c>
      <c r="B289" s="210">
        <v>43754</v>
      </c>
      <c r="C289" s="210"/>
      <c r="D289" s="191" t="s">
        <v>2973</v>
      </c>
      <c r="E289" s="348" t="s">
        <v>623</v>
      </c>
      <c r="F289" s="351" t="s">
        <v>2939</v>
      </c>
      <c r="G289" s="348"/>
      <c r="H289" s="348"/>
      <c r="I289" s="354">
        <v>344</v>
      </c>
      <c r="J289" s="237" t="s">
        <v>601</v>
      </c>
      <c r="K289" s="240"/>
      <c r="L289" s="359"/>
      <c r="M289" s="342" t="s">
        <v>601</v>
      </c>
      <c r="N289" s="362"/>
      <c r="O289" s="16"/>
      <c r="P289" s="16"/>
      <c r="Q289" s="16"/>
      <c r="R289" s="343" t="s">
        <v>753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345">
        <v>152</v>
      </c>
      <c r="B290" s="211">
        <v>43832</v>
      </c>
      <c r="C290" s="211"/>
      <c r="D290" s="215" t="s">
        <v>2253</v>
      </c>
      <c r="E290" s="212" t="s">
        <v>623</v>
      </c>
      <c r="F290" s="213" t="s">
        <v>3135</v>
      </c>
      <c r="G290" s="212"/>
      <c r="H290" s="212"/>
      <c r="I290" s="236">
        <v>590</v>
      </c>
      <c r="J290" s="237" t="s">
        <v>601</v>
      </c>
      <c r="K290" s="237"/>
      <c r="L290" s="122"/>
      <c r="M290" s="342" t="s">
        <v>601</v>
      </c>
      <c r="N290" s="239"/>
      <c r="O290" s="16"/>
      <c r="P290" s="16"/>
      <c r="Q290" s="16"/>
      <c r="R290" s="343" t="s">
        <v>753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5">
        <v>153</v>
      </c>
      <c r="B291" s="206">
        <v>43966</v>
      </c>
      <c r="C291" s="206"/>
      <c r="D291" s="154" t="s">
        <v>65</v>
      </c>
      <c r="E291" s="207" t="s">
        <v>623</v>
      </c>
      <c r="F291" s="208">
        <v>67.5</v>
      </c>
      <c r="G291" s="207"/>
      <c r="H291" s="207">
        <v>86</v>
      </c>
      <c r="I291" s="231">
        <v>86</v>
      </c>
      <c r="J291" s="140" t="s">
        <v>3628</v>
      </c>
      <c r="K291" s="127">
        <f t="shared" ref="K291" si="128">H291-F291</f>
        <v>18.5</v>
      </c>
      <c r="L291" s="128">
        <f t="shared" ref="L291" si="129">K291/F291</f>
        <v>0.27407407407407408</v>
      </c>
      <c r="M291" s="129" t="s">
        <v>599</v>
      </c>
      <c r="N291" s="361">
        <v>44008</v>
      </c>
      <c r="O291" s="57"/>
      <c r="P291" s="16"/>
      <c r="Q291" s="16"/>
      <c r="R291" s="343" t="s">
        <v>753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9">
        <v>154</v>
      </c>
      <c r="B292" s="211">
        <v>44035</v>
      </c>
      <c r="C292" s="211"/>
      <c r="D292" s="215" t="s">
        <v>495</v>
      </c>
      <c r="E292" s="212" t="s">
        <v>623</v>
      </c>
      <c r="F292" s="213" t="s">
        <v>3631</v>
      </c>
      <c r="G292" s="212"/>
      <c r="H292" s="212"/>
      <c r="I292" s="236">
        <v>296</v>
      </c>
      <c r="J292" s="237" t="s">
        <v>601</v>
      </c>
      <c r="K292" s="237"/>
      <c r="L292" s="122"/>
      <c r="M292" s="238"/>
      <c r="N292" s="239"/>
      <c r="O292" s="16"/>
      <c r="P292" s="16"/>
      <c r="Q292" s="16"/>
      <c r="R292" s="343" t="s">
        <v>753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9">
        <v>155</v>
      </c>
      <c r="B293" s="211">
        <v>44092</v>
      </c>
      <c r="C293" s="211"/>
      <c r="D293" s="215" t="s">
        <v>416</v>
      </c>
      <c r="E293" s="212" t="s">
        <v>623</v>
      </c>
      <c r="F293" s="213" t="s">
        <v>3635</v>
      </c>
      <c r="G293" s="212"/>
      <c r="H293" s="212"/>
      <c r="I293" s="236">
        <v>248</v>
      </c>
      <c r="J293" s="237" t="s">
        <v>601</v>
      </c>
      <c r="K293" s="237"/>
      <c r="L293" s="122"/>
      <c r="M293" s="238"/>
      <c r="N293" s="239"/>
      <c r="O293" s="16"/>
      <c r="P293" s="16"/>
      <c r="Q293" s="16"/>
      <c r="R293" s="343" t="s">
        <v>753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369">
        <v>156</v>
      </c>
      <c r="B294" s="186">
        <v>44140</v>
      </c>
      <c r="C294" s="186"/>
      <c r="D294" s="187" t="s">
        <v>416</v>
      </c>
      <c r="E294" s="188" t="s">
        <v>623</v>
      </c>
      <c r="F294" s="190">
        <v>182.5</v>
      </c>
      <c r="G294" s="190"/>
      <c r="H294" s="190">
        <v>221</v>
      </c>
      <c r="I294" s="190">
        <v>248</v>
      </c>
      <c r="J294" s="483" t="s">
        <v>3639</v>
      </c>
      <c r="K294" s="218">
        <f t="shared" ref="K294" si="130">H294-F294</f>
        <v>38.5</v>
      </c>
      <c r="L294" s="219">
        <f t="shared" ref="L294" si="131">K294/F294</f>
        <v>0.21095890410958903</v>
      </c>
      <c r="M294" s="189" t="s">
        <v>599</v>
      </c>
      <c r="N294" s="220">
        <v>44167</v>
      </c>
      <c r="O294" s="16"/>
      <c r="P294" s="16"/>
      <c r="Q294" s="16"/>
      <c r="R294" s="343" t="s">
        <v>753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9">
        <v>157</v>
      </c>
      <c r="B295" s="211">
        <v>44140</v>
      </c>
      <c r="C295" s="211"/>
      <c r="D295" s="215" t="s">
        <v>330</v>
      </c>
      <c r="E295" s="212" t="s">
        <v>623</v>
      </c>
      <c r="F295" s="213" t="s">
        <v>3636</v>
      </c>
      <c r="G295" s="212"/>
      <c r="H295" s="212"/>
      <c r="I295" s="236">
        <v>320</v>
      </c>
      <c r="J295" s="237" t="s">
        <v>601</v>
      </c>
      <c r="K295" s="237"/>
      <c r="L295" s="122"/>
      <c r="M295" s="238"/>
      <c r="N295" s="239"/>
      <c r="O295" s="16"/>
      <c r="P295" s="16"/>
      <c r="Q295" s="16"/>
      <c r="R295" s="343" t="s">
        <v>753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5">
        <v>158</v>
      </c>
      <c r="B296" s="206">
        <v>44140</v>
      </c>
      <c r="C296" s="206"/>
      <c r="D296" s="154" t="s">
        <v>491</v>
      </c>
      <c r="E296" s="207" t="s">
        <v>623</v>
      </c>
      <c r="F296" s="208">
        <v>925</v>
      </c>
      <c r="G296" s="207"/>
      <c r="H296" s="207">
        <v>1095</v>
      </c>
      <c r="I296" s="231">
        <v>1093</v>
      </c>
      <c r="J296" s="545" t="s">
        <v>3689</v>
      </c>
      <c r="K296" s="127">
        <f t="shared" ref="K296" si="132">H296-F296</f>
        <v>170</v>
      </c>
      <c r="L296" s="128">
        <f t="shared" ref="L296" si="133">K296/F296</f>
        <v>0.18378378378378379</v>
      </c>
      <c r="M296" s="129" t="s">
        <v>599</v>
      </c>
      <c r="N296" s="361">
        <v>44201</v>
      </c>
      <c r="O296" s="16"/>
      <c r="P296" s="16"/>
      <c r="Q296" s="16"/>
      <c r="R296" s="343" t="s">
        <v>753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09">
        <v>159</v>
      </c>
      <c r="B297" s="211">
        <v>44140</v>
      </c>
      <c r="C297" s="211"/>
      <c r="D297" s="215" t="s">
        <v>345</v>
      </c>
      <c r="E297" s="212" t="s">
        <v>623</v>
      </c>
      <c r="F297" s="213" t="s">
        <v>3637</v>
      </c>
      <c r="G297" s="212"/>
      <c r="H297" s="212"/>
      <c r="I297" s="236">
        <v>406</v>
      </c>
      <c r="J297" s="237" t="s">
        <v>601</v>
      </c>
      <c r="K297" s="237"/>
      <c r="L297" s="122"/>
      <c r="M297" s="238"/>
      <c r="N297" s="239"/>
      <c r="O297" s="16"/>
      <c r="P297" s="16"/>
      <c r="Q297" s="16"/>
      <c r="R297" s="343" t="s">
        <v>753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9">
        <v>160</v>
      </c>
      <c r="B298" s="211">
        <v>44141</v>
      </c>
      <c r="C298" s="211"/>
      <c r="D298" s="215" t="s">
        <v>495</v>
      </c>
      <c r="E298" s="212" t="s">
        <v>623</v>
      </c>
      <c r="F298" s="213" t="s">
        <v>3638</v>
      </c>
      <c r="G298" s="212"/>
      <c r="H298" s="212"/>
      <c r="I298" s="236">
        <v>290</v>
      </c>
      <c r="J298" s="237" t="s">
        <v>601</v>
      </c>
      <c r="K298" s="237"/>
      <c r="L298" s="122"/>
      <c r="M298" s="238"/>
      <c r="N298" s="239"/>
      <c r="O298" s="16"/>
      <c r="P298" s="16"/>
      <c r="Q298" s="16"/>
      <c r="R298" s="343" t="s">
        <v>753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09">
        <v>161</v>
      </c>
      <c r="B299" s="211">
        <v>44187</v>
      </c>
      <c r="C299" s="211"/>
      <c r="D299" s="215" t="s">
        <v>1975</v>
      </c>
      <c r="E299" s="212" t="s">
        <v>623</v>
      </c>
      <c r="F299" s="515" t="s">
        <v>3649</v>
      </c>
      <c r="G299" s="212"/>
      <c r="H299" s="212"/>
      <c r="I299" s="236">
        <v>239</v>
      </c>
      <c r="J299" s="516" t="s">
        <v>601</v>
      </c>
      <c r="K299" s="237"/>
      <c r="L299" s="122"/>
      <c r="M299" s="238"/>
      <c r="N299" s="239"/>
      <c r="O299" s="16"/>
      <c r="P299" s="16"/>
      <c r="Q299" s="16"/>
      <c r="R299" s="343" t="s">
        <v>753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09"/>
      <c r="B300" s="211"/>
      <c r="C300" s="211"/>
      <c r="D300" s="215"/>
      <c r="E300" s="212"/>
      <c r="F300" s="213"/>
      <c r="G300" s="212"/>
      <c r="H300" s="212"/>
      <c r="I300" s="236"/>
      <c r="J300" s="237"/>
      <c r="K300" s="237"/>
      <c r="L300" s="122"/>
      <c r="M300" s="238"/>
      <c r="N300" s="239"/>
      <c r="O300" s="16"/>
      <c r="P300" s="16"/>
      <c r="R300" s="343"/>
    </row>
    <row r="301" spans="1:26">
      <c r="A301" s="209"/>
      <c r="B301" s="211"/>
      <c r="C301" s="211"/>
      <c r="D301" s="215"/>
      <c r="E301" s="212"/>
      <c r="F301" s="213"/>
      <c r="G301" s="212"/>
      <c r="H301" s="212"/>
      <c r="I301" s="236"/>
      <c r="J301" s="237"/>
      <c r="K301" s="237"/>
      <c r="L301" s="122"/>
      <c r="M301" s="238"/>
      <c r="N301" s="239"/>
      <c r="O301" s="16"/>
      <c r="R301" s="241"/>
    </row>
    <row r="302" spans="1:26">
      <c r="A302" s="209"/>
      <c r="B302" s="211"/>
      <c r="C302" s="211"/>
      <c r="D302" s="215"/>
      <c r="E302" s="212"/>
      <c r="F302" s="213"/>
      <c r="G302" s="212"/>
      <c r="H302" s="212"/>
      <c r="I302" s="236"/>
      <c r="J302" s="237"/>
      <c r="K302" s="237"/>
      <c r="L302" s="122"/>
      <c r="M302" s="238"/>
      <c r="N302" s="239"/>
      <c r="O302" s="16"/>
      <c r="R302" s="241"/>
    </row>
    <row r="303" spans="1:26">
      <c r="A303" s="209"/>
      <c r="B303" s="211"/>
      <c r="C303" s="211"/>
      <c r="D303" s="215"/>
      <c r="E303" s="212"/>
      <c r="F303" s="213"/>
      <c r="G303" s="212"/>
      <c r="H303" s="212"/>
      <c r="I303" s="236"/>
      <c r="J303" s="237"/>
      <c r="K303" s="237"/>
      <c r="L303" s="122"/>
      <c r="M303" s="238"/>
      <c r="N303" s="239"/>
      <c r="O303" s="16"/>
      <c r="R303" s="241"/>
    </row>
    <row r="304" spans="1:26">
      <c r="A304" s="209"/>
      <c r="B304" s="199" t="s">
        <v>2980</v>
      </c>
      <c r="O304" s="16"/>
      <c r="R304" s="241"/>
    </row>
    <row r="305" spans="18:18">
      <c r="R305" s="241"/>
    </row>
    <row r="306" spans="18:18">
      <c r="R306" s="241"/>
    </row>
    <row r="307" spans="18:18">
      <c r="R307" s="241"/>
    </row>
    <row r="308" spans="18:18">
      <c r="R308" s="241"/>
    </row>
    <row r="309" spans="18:18">
      <c r="R309" s="241"/>
    </row>
    <row r="310" spans="18:18">
      <c r="R310" s="241"/>
    </row>
    <row r="311" spans="18:18">
      <c r="R311" s="241"/>
    </row>
    <row r="321" spans="1:6">
      <c r="A321" s="216"/>
    </row>
    <row r="322" spans="1:6">
      <c r="A322" s="216"/>
      <c r="F322" s="517"/>
    </row>
    <row r="323" spans="1:6">
      <c r="A323" s="212"/>
    </row>
  </sheetData>
  <autoFilter ref="R1:R319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2021-01-14T02:31:23Z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