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F&amp;O)'!$R$1:$R$322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L49" i="6"/>
  <c r="K49"/>
  <c r="M49" s="1"/>
  <c r="L47"/>
  <c r="K47"/>
  <c r="M47" s="1"/>
  <c r="P22"/>
  <c r="M22"/>
  <c r="L22"/>
  <c r="K22"/>
  <c r="L77"/>
  <c r="K77"/>
  <c r="L76"/>
  <c r="K76"/>
  <c r="K98"/>
  <c r="M98" s="1"/>
  <c r="L44"/>
  <c r="M44" s="1"/>
  <c r="K44"/>
  <c r="L36"/>
  <c r="K36"/>
  <c r="M36" s="1"/>
  <c r="P24"/>
  <c r="L35"/>
  <c r="K35"/>
  <c r="L46"/>
  <c r="K46"/>
  <c r="M46" s="1"/>
  <c r="L16"/>
  <c r="K16"/>
  <c r="M16" s="1"/>
  <c r="P23"/>
  <c r="L45"/>
  <c r="K45"/>
  <c r="M45" s="1"/>
  <c r="K91"/>
  <c r="M91" s="1"/>
  <c r="K97"/>
  <c r="M97" s="1"/>
  <c r="L74"/>
  <c r="K74"/>
  <c r="L72"/>
  <c r="K72"/>
  <c r="L75"/>
  <c r="K75"/>
  <c r="L71"/>
  <c r="M71" s="1"/>
  <c r="K71"/>
  <c r="L19"/>
  <c r="K19"/>
  <c r="M19" s="1"/>
  <c r="M96"/>
  <c r="K96"/>
  <c r="M92"/>
  <c r="K95"/>
  <c r="M95" s="1"/>
  <c r="L73"/>
  <c r="K73"/>
  <c r="K94"/>
  <c r="M94" s="1"/>
  <c r="K92"/>
  <c r="K93"/>
  <c r="M77" l="1"/>
  <c r="M76"/>
  <c r="M35"/>
  <c r="M74"/>
  <c r="M75"/>
  <c r="M72"/>
  <c r="M73"/>
  <c r="L42"/>
  <c r="K42"/>
  <c r="P20"/>
  <c r="L40"/>
  <c r="K40"/>
  <c r="L39"/>
  <c r="K39"/>
  <c r="L37"/>
  <c r="K37"/>
  <c r="L69"/>
  <c r="M69" s="1"/>
  <c r="K69"/>
  <c r="L66"/>
  <c r="K66"/>
  <c r="L65"/>
  <c r="M65" s="1"/>
  <c r="K65"/>
  <c r="L67"/>
  <c r="K67"/>
  <c r="K89"/>
  <c r="M89" s="1"/>
  <c r="L70"/>
  <c r="K70"/>
  <c r="P21"/>
  <c r="L21"/>
  <c r="K21"/>
  <c r="L41"/>
  <c r="K41"/>
  <c r="M41" s="1"/>
  <c r="L68"/>
  <c r="M68" s="1"/>
  <c r="K68"/>
  <c r="L64"/>
  <c r="K64"/>
  <c r="M90"/>
  <c r="L61"/>
  <c r="K61"/>
  <c r="M61" s="1"/>
  <c r="L63"/>
  <c r="K63"/>
  <c r="L62"/>
  <c r="K62"/>
  <c r="M39" l="1"/>
  <c r="M70"/>
  <c r="M67"/>
  <c r="M66"/>
  <c r="M37"/>
  <c r="M40"/>
  <c r="M42"/>
  <c r="M21"/>
  <c r="M64"/>
  <c r="M63"/>
  <c r="M62"/>
  <c r="L12" l="1"/>
  <c r="K12"/>
  <c r="M12" s="1"/>
  <c r="L38"/>
  <c r="K38"/>
  <c r="P15"/>
  <c r="L15"/>
  <c r="K15"/>
  <c r="M15" s="1"/>
  <c r="L17"/>
  <c r="K17"/>
  <c r="L14"/>
  <c r="K14"/>
  <c r="K10"/>
  <c r="L10"/>
  <c r="P10"/>
  <c r="L18"/>
  <c r="K18"/>
  <c r="P13"/>
  <c r="P119"/>
  <c r="P11"/>
  <c r="L119"/>
  <c r="K119"/>
  <c r="M38" l="1"/>
  <c r="M17"/>
  <c r="M14"/>
  <c r="M10"/>
  <c r="M18"/>
  <c r="M119"/>
  <c r="K284" l="1"/>
  <c r="L284" s="1"/>
  <c r="K304" l="1"/>
  <c r="L304" s="1"/>
  <c r="K303"/>
  <c r="L303" s="1"/>
  <c r="K302"/>
  <c r="L302" s="1"/>
  <c r="K299"/>
  <c r="L299" s="1"/>
  <c r="K298"/>
  <c r="L298" s="1"/>
  <c r="K297"/>
  <c r="L297" s="1"/>
  <c r="K296"/>
  <c r="L296" s="1"/>
  <c r="K295"/>
  <c r="L295" s="1"/>
  <c r="K294"/>
  <c r="L294" s="1"/>
  <c r="K293"/>
  <c r="L293" s="1"/>
  <c r="K292"/>
  <c r="L292" s="1"/>
  <c r="K290"/>
  <c r="L290" s="1"/>
  <c r="K289"/>
  <c r="L289" s="1"/>
  <c r="K288"/>
  <c r="L288" s="1"/>
  <c r="K287"/>
  <c r="L287" s="1"/>
  <c r="K286"/>
  <c r="L286" s="1"/>
  <c r="K285"/>
  <c r="L285" s="1"/>
  <c r="K283"/>
  <c r="L283" s="1"/>
  <c r="K282"/>
  <c r="L282" s="1"/>
  <c r="K281"/>
  <c r="L281" s="1"/>
  <c r="F280"/>
  <c r="K280" s="1"/>
  <c r="L280" s="1"/>
  <c r="K279"/>
  <c r="L279" s="1"/>
  <c r="K278"/>
  <c r="L278" s="1"/>
  <c r="K277"/>
  <c r="L277" s="1"/>
  <c r="K276"/>
  <c r="L276" s="1"/>
  <c r="K275"/>
  <c r="L275" s="1"/>
  <c r="F274"/>
  <c r="K274" s="1"/>
  <c r="L274" s="1"/>
  <c r="F273"/>
  <c r="K273" s="1"/>
  <c r="L273" s="1"/>
  <c r="K272"/>
  <c r="L272" s="1"/>
  <c r="F271"/>
  <c r="K271" s="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3"/>
  <c r="L253" s="1"/>
  <c r="K252"/>
  <c r="L252" s="1"/>
  <c r="F251"/>
  <c r="K251" s="1"/>
  <c r="L251" s="1"/>
  <c r="K250"/>
  <c r="L250" s="1"/>
  <c r="K247"/>
  <c r="L247" s="1"/>
  <c r="K246"/>
  <c r="L246" s="1"/>
  <c r="K245"/>
  <c r="L245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3"/>
  <c r="L223" s="1"/>
  <c r="K221"/>
  <c r="L221" s="1"/>
  <c r="K219"/>
  <c r="L219" s="1"/>
  <c r="K218"/>
  <c r="L218" s="1"/>
  <c r="K217"/>
  <c r="L217" s="1"/>
  <c r="K215"/>
  <c r="L215" s="1"/>
  <c r="K214"/>
  <c r="L214" s="1"/>
  <c r="K213"/>
  <c r="L213" s="1"/>
  <c r="K212"/>
  <c r="K211"/>
  <c r="L211" s="1"/>
  <c r="K210"/>
  <c r="L210" s="1"/>
  <c r="K208"/>
  <c r="L208" s="1"/>
  <c r="K207"/>
  <c r="L207" s="1"/>
  <c r="K206"/>
  <c r="L206" s="1"/>
  <c r="K205"/>
  <c r="L205" s="1"/>
  <c r="K204"/>
  <c r="L204" s="1"/>
  <c r="F203"/>
  <c r="K203" s="1"/>
  <c r="L203" s="1"/>
  <c r="H202"/>
  <c r="K202" s="1"/>
  <c r="L202" s="1"/>
  <c r="K199"/>
  <c r="L199" s="1"/>
  <c r="K198"/>
  <c r="L198" s="1"/>
  <c r="K197"/>
  <c r="L197" s="1"/>
  <c r="K196"/>
  <c r="L196" s="1"/>
  <c r="K195"/>
  <c r="L195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H168"/>
  <c r="K168" s="1"/>
  <c r="L168" s="1"/>
  <c r="F167"/>
  <c r="K167" s="1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M7"/>
  <c r="D7" i="5"/>
  <c r="K6" i="4"/>
  <c r="K6" i="3"/>
  <c r="L6" i="2"/>
</calcChain>
</file>

<file path=xl/sharedStrings.xml><?xml version="1.0" encoding="utf-8"?>
<sst xmlns="http://schemas.openxmlformats.org/spreadsheetml/2006/main" count="3048" uniqueCount="1137">
  <si>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</si>
  <si>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</si>
  <si>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</si>
  <si>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</si>
  <si>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</si>
  <si>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</si>
  <si>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</si>
  <si>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</si>
  <si>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</si>
  <si>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</si>
  <si>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</si>
  <si>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</si>
  <si>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</si>
  <si>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</si>
  <si>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</si>
  <si>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</si>
  <si>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</si>
  <si>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</si>
  <si>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</si>
  <si>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</si>
  <si>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</si>
  <si>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</si>
  <si>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</si>
  <si>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</si>
  <si>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</si>
  <si>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</si>
  <si>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</si>
  <si>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</si>
  <si>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</si>
  <si>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</si>
  <si>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</si>
  <si>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</si>
  <si>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</si>
  <si>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</si>
  <si>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</si>
  <si>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</si>
  <si>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</si>
  <si>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</si>
  <si>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</si>
  <si>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</si>
  <si>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</si>
  <si>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</si>
  <si>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</si>
  <si>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</si>
  <si>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</si>
  <si>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</si>
  <si>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</si>
  <si>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</si>
  <si>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</si>
  <si>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</si>
  <si>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</si>
  <si>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</si>
  <si>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</si>
  <si>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</si>
  <si>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</si>
  <si>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</si>
  <si>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</si>
  <si>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</si>
  <si>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</si>
  <si>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</si>
  <si>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</si>
  <si>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</si>
  <si>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</si>
  <si>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</si>
  <si>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</si>
  <si>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</si>
  <si>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</si>
  <si>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</si>
  <si>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</si>
  <si>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</si>
  <si>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</si>
  <si>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</si>
  <si>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</si>
  <si>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</si>
  <si>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</si>
  <si>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</si>
  <si>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</si>
  <si>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</si>
  <si>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</si>
  <si>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</si>
  <si>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</si>
  <si>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</si>
  <si>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</si>
  <si>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</si>
  <si>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</si>
  <si>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</si>
  <si>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</si>
  <si>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</si>
  <si>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</si>
  <si>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</si>
  <si>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</si>
  <si>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</si>
  <si>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</si>
  <si>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</si>
  <si>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</si>
  <si>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</si>
  <si>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</si>
  <si>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</si>
  <si>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</si>
  <si>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</si>
  <si>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</si>
  <si>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</si>
  <si>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</si>
  <si>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</si>
  <si>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</si>
  <si>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</si>
  <si>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</si>
  <si>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</si>
  <si>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</si>
  <si>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</si>
  <si>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</si>
  <si>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</si>
  <si>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</si>
  <si>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</si>
  <si>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</si>
  <si>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</si>
  <si>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</si>
  <si>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</si>
  <si>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</si>
  <si>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</si>
  <si>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</si>
  <si>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</si>
  <si>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</si>
  <si>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</si>
  <si>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</si>
  <si>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</si>
  <si>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</si>
  <si>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</si>
  <si>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</si>
  <si>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</si>
  <si>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</si>
  <si>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</si>
  <si>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</si>
  <si>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</si>
  <si>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</si>
  <si>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</si>
  <si>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</si>
  <si>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</si>
  <si>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</si>
  <si>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</si>
  <si>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</si>
  <si>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</si>
  <si>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</si>
  <si>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</si>
  <si>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</si>
  <si>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</si>
  <si>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</si>
  <si>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</si>
  <si>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</si>
  <si>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</si>
  <si>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</si>
  <si>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</si>
  <si>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</si>
  <si>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</si>
  <si>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</si>
  <si>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</si>
  <si>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</si>
  <si>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</si>
  <si>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</si>
  <si>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</si>
  <si>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</si>
  <si>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</si>
  <si>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</si>
  <si>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</si>
  <si>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</si>
  <si>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</si>
  <si>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</si>
  <si>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</si>
  <si>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</si>
  <si>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</si>
  <si>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</si>
  <si>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</si>
  <si>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</si>
  <si>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</si>
  <si>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</si>
  <si>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</si>
  <si>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</si>
  <si>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</si>
  <si>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</si>
  <si>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</si>
  <si>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</si>
  <si>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</si>
  <si>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</si>
  <si>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</si>
  <si>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</si>
  <si>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</si>
  <si>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</si>
  <si>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</si>
  <si>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</si>
  <si>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</si>
  <si>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</si>
  <si>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</si>
  <si>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</si>
  <si>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</si>
  <si>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</si>
  <si>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</si>
  <si>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</si>
  <si>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</si>
  <si>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</si>
  <si>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</si>
  <si>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</si>
  <si>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</si>
  <si>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</si>
  <si>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</si>
  <si>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</si>
  <si>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</si>
  <si>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</si>
  <si>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</si>
  <si>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</si>
  <si>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</si>
  <si>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</si>
  <si>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</si>
  <si>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</si>
  <si>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</si>
  <si>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</si>
  <si>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</si>
  <si>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</si>
  <si>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</si>
  <si>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</si>
  <si>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</si>
  <si>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</si>
  <si>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</si>
  <si>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</si>
  <si>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</si>
  <si>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</si>
  <si>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</si>
  <si>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</si>
  <si>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</si>
  <si>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</si>
  <si>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</si>
  <si>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</si>
  <si>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</si>
  <si>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</si>
  <si>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</si>
  <si>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</si>
  <si>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</si>
  <si>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</si>
  <si>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</si>
  <si>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</si>
  <si>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</si>
  <si>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</si>
  <si>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</si>
  <si>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</si>
  <si>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</si>
  <si>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</si>
  <si>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</si>
  <si>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</si>
  <si>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</si>
  <si>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</si>
  <si>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</si>
  <si>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</si>
  <si>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</si>
  <si>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</si>
  <si>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</si>
  <si>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</si>
  <si>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</si>
  <si>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</si>
  <si>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</si>
  <si>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</si>
  <si>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</si>
  <si>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</si>
  <si>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</si>
  <si>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</si>
  <si>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</si>
  <si>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</si>
  <si>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</si>
  <si>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</si>
  <si>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</si>
  <si>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</si>
  <si>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</si>
  <si>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</si>
  <si>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</si>
  <si>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</si>
  <si>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</si>
  <si>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</si>
  <si>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</si>
  <si>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</si>
  <si>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</si>
  <si>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</si>
  <si>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</si>
  <si>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</si>
  <si>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</si>
  <si>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</si>
  <si>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</si>
  <si>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</si>
  <si>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</si>
  <si>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</si>
  <si>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</si>
  <si>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</si>
  <si>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</si>
  <si>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</si>
  <si>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</si>
  <si>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</si>
  <si>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</si>
  <si>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</si>
  <si>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</si>
  <si>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</si>
  <si>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</si>
  <si>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</si>
  <si>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</si>
  <si>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</si>
  <si>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</si>
  <si>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</si>
  <si>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</si>
  <si>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</si>
  <si>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</si>
  <si>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</si>
  <si>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</si>
  <si>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</si>
  <si>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</si>
  <si>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</si>
  <si>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</si>
  <si>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</si>
  <si>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</si>
  <si>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</si>
  <si>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</si>
  <si>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</si>
  <si>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</si>
  <si>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</si>
  <si>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</si>
  <si>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</si>
  <si>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</si>
  <si>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</si>
  <si>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</si>
  <si>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</si>
  <si>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</si>
  <si>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</si>
  <si>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</si>
  <si>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</si>
  <si>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</si>
  <si>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</si>
  <si>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</si>
  <si>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</si>
  <si>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</si>
  <si>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</si>
  <si>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</si>
  <si>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</si>
  <si>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</si>
  <si>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</si>
  <si>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</si>
  <si>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</si>
  <si>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</si>
  <si>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</si>
  <si>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</si>
  <si>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</si>
  <si>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</si>
  <si>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</si>
  <si>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</si>
  <si>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</si>
  <si>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</si>
  <si>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</si>
  <si>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</si>
  <si>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</si>
  <si>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</si>
  <si>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</si>
  <si>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</si>
  <si>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</si>
  <si>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</si>
  <si>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</si>
  <si>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</si>
  <si>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</si>
  <si>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</si>
  <si>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</si>
  <si>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</si>
  <si>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</si>
  <si>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</si>
  <si>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</si>
  <si>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</si>
  <si>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</si>
  <si>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</si>
  <si>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</si>
  <si>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</si>
  <si>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</si>
  <si>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</si>
  <si>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</si>
  <si>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</si>
  <si>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</si>
  <si>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</si>
  <si>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</si>
  <si>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</si>
  <si>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</si>
  <si>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</si>
  <si>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</si>
  <si>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</si>
  <si>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</si>
  <si>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</si>
  <si>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</si>
  <si>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</si>
  <si>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</si>
  <si>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</si>
  <si>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</si>
  <si>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</si>
  <si>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</si>
  <si>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</si>
  <si>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</si>
  <si>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</si>
  <si>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</si>
  <si>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</si>
  <si>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</si>
  <si>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</si>
  <si>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</si>
  <si>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</si>
  <si>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</si>
  <si>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</si>
  <si>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</si>
  <si>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</si>
  <si>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</si>
  <si>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</si>
  <si>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</si>
  <si>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</si>
  <si>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</si>
  <si>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</si>
  <si>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</si>
  <si>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</si>
  <si>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</si>
  <si>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</si>
  <si>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</si>
  <si>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</si>
  <si>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</si>
  <si>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</si>
  <si>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</si>
  <si>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</si>
  <si>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</si>
  <si>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</si>
  <si>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</si>
  <si>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</si>
  <si>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</si>
  <si>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</si>
  <si>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</si>
  <si>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</si>
  <si>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</si>
  <si>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</si>
  <si>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</si>
  <si>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</si>
  <si>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</si>
  <si>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</si>
  <si>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</si>
  <si>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</si>
  <si>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</si>
  <si>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</si>
  <si>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</si>
  <si>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</si>
  <si>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</si>
  <si>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</si>
  <si>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</si>
  <si>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</si>
  <si>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</si>
  <si>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</si>
  <si>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</si>
  <si>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</si>
  <si>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</si>
  <si>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</si>
  <si>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</si>
  <si>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</si>
  <si>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</si>
  <si>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</si>
  <si>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</si>
  <si>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</si>
  <si>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</si>
  <si>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</si>
  <si>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</si>
  <si>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</si>
  <si>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</si>
  <si>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</si>
  <si>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</si>
  <si>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</si>
  <si>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</si>
  <si>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</si>
  <si>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</si>
  <si>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</si>
  <si>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</si>
  <si>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</si>
  <si>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</si>
  <si>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</si>
  <si>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</si>
  <si>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</si>
  <si>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</si>
  <si>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</si>
  <si>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</si>
  <si>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</si>
  <si>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</si>
  <si>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</si>
  <si>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</si>
  <si>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</si>
  <si>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</si>
  <si>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</si>
  <si>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</si>
  <si>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</si>
  <si>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</si>
  <si>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</si>
  <si>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</si>
  <si>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</si>
  <si>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</si>
  <si>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</si>
  <si>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</si>
  <si>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</si>
  <si>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</si>
  <si>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</si>
  <si>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</si>
  <si>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</si>
  <si>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</si>
  <si>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</si>
  <si>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</si>
  <si>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</si>
  <si>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</si>
  <si>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</si>
  <si>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</si>
  <si>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</si>
  <si>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</si>
  <si>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</si>
  <si>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</si>
  <si>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</si>
  <si>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</si>
  <si>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</si>
  <si>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</si>
  <si>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</si>
  <si>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</si>
  <si>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</si>
  <si>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</si>
  <si>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</si>
  <si>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</si>
  <si>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</si>
  <si>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</si>
  <si>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</si>
  <si>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</si>
  <si>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</si>
  <si>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</si>
  <si>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</si>
  <si>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</si>
  <si>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</si>
  <si>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</si>
  <si>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</si>
  <si>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</si>
  <si>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</si>
  <si>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</si>
  <si>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</si>
  <si>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</si>
  <si>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</si>
  <si>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</si>
  <si>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</si>
  <si>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</si>
  <si>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</si>
  <si>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</si>
  <si>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</si>
  <si>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</si>
  <si>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</si>
  <si>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</si>
  <si>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</si>
  <si>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</si>
  <si>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</si>
  <si>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</si>
  <si>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</si>
  <si>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</si>
  <si>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</si>
  <si>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</si>
  <si>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</si>
  <si>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</si>
  <si>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</si>
  <si>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</si>
  <si>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</si>
  <si>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</si>
  <si>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</si>
  <si>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</si>
  <si>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</si>
  <si>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</si>
  <si>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</si>
  <si>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</si>
  <si>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</si>
  <si>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</si>
  <si>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</si>
  <si>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</si>
  <si>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</si>
  <si>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</si>
  <si>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</si>
  <si>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</si>
  <si>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</si>
  <si>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</si>
  <si>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</si>
  <si>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</si>
  <si>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</si>
  <si>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</si>
  <si>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</si>
  <si>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</si>
  <si>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</si>
  <si>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</si>
  <si>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</si>
  <si>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</si>
  <si>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</si>
  <si>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</si>
  <si>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</si>
  <si>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</si>
  <si>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</si>
  <si>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</si>
  <si>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</si>
  <si>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</si>
  <si>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</si>
  <si>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</si>
  <si>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</si>
  <si>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</si>
  <si>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</si>
  <si>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</si>
  <si>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</si>
  <si>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</si>
  <si>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</si>
  <si>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</si>
  <si>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</si>
  <si>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</si>
  <si>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</si>
  <si>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</si>
  <si>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</si>
  <si>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</si>
  <si>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</si>
  <si>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</si>
  <si>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</si>
  <si>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</si>
  <si>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</si>
  <si>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</si>
  <si>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</si>
  <si>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</si>
  <si>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</si>
  <si>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</si>
  <si>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</si>
  <si>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</si>
  <si>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</si>
  <si>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</si>
  <si>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</si>
  <si>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</si>
  <si>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</si>
  <si>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</si>
  <si>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</si>
  <si>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</si>
  <si>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</si>
  <si>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</si>
  <si>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</si>
  <si>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</si>
  <si>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</si>
  <si>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</si>
  <si>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</si>
  <si>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</si>
  <si>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</si>
  <si>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</si>
  <si>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</si>
  <si>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</si>
  <si>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</si>
  <si>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</si>
  <si>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</si>
  <si>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</si>
  <si>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</si>
  <si>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</si>
  <si>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</si>
  <si>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</si>
  <si>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</si>
  <si>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</si>
  <si>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</si>
  <si>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</si>
  <si>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</si>
  <si>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</si>
  <si>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</si>
  <si>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</si>
  <si>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</si>
  <si>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</si>
  <si>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</si>
  <si>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</si>
  <si>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</si>
  <si>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</si>
  <si>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</si>
  <si>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</si>
  <si>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</si>
  <si>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</si>
  <si>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</si>
  <si>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</si>
  <si>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</si>
  <si>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</si>
  <si>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</si>
  <si>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</si>
  <si>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</si>
  <si>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</si>
  <si>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</si>
  <si>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</si>
  <si>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</si>
  <si>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</si>
  <si>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</si>
  <si>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</si>
  <si>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</si>
  <si>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</si>
  <si>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</si>
  <si>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</si>
  <si>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</si>
  <si>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</si>
  <si>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</si>
  <si>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</si>
  <si>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</si>
  <si>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</si>
  <si>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</si>
  <si>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</si>
  <si>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</si>
  <si>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</si>
  <si>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</si>
  <si>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</si>
  <si>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</si>
  <si>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</si>
  <si>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</si>
  <si>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</si>
  <si>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</si>
  <si>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</si>
  <si>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</si>
  <si>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</si>
  <si>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</si>
  <si>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</si>
  <si>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</si>
  <si>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</si>
  <si>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</si>
  <si>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</si>
  <si>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</si>
  <si>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</si>
  <si>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</si>
  <si>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</si>
  <si>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</si>
  <si>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</si>
  <si>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</si>
  <si>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</si>
  <si>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</si>
  <si>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</si>
  <si>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</si>
  <si>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</si>
  <si>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</si>
  <si>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</si>
  <si>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</si>
  <si>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</si>
  <si>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</si>
  <si>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</si>
  <si>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</si>
  <si>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</si>
  <si>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</si>
  <si>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</si>
  <si>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</si>
  <si>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</si>
  <si>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</si>
  <si>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</si>
  <si>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</si>
  <si>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</si>
  <si>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</si>
  <si>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</si>
  <si>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</si>
  <si>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</si>
  <si>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</si>
  <si>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</si>
  <si>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</si>
  <si>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</si>
  <si>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</si>
  <si>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</si>
  <si>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</si>
  <si>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</si>
  <si>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</si>
  <si>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</si>
  <si>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</si>
  <si>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</si>
  <si>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</si>
  <si>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</si>
  <si>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</si>
  <si>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</si>
  <si>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</si>
  <si>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</si>
  <si>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</si>
  <si>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</si>
  <si>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</si>
  <si>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</si>
  <si>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</si>
  <si>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</si>
  <si>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</si>
  <si>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</si>
  <si>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</si>
  <si>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</si>
  <si>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</si>
  <si>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</si>
  <si>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</si>
  <si>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</si>
  <si>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</si>
  <si>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</si>
  <si>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</si>
  <si>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</si>
  <si>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</si>
  <si>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</si>
  <si>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</si>
  <si>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</si>
  <si>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</si>
  <si>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</si>
  <si>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</si>
  <si>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</si>
  <si>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</si>
  <si>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</si>
  <si>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</si>
  <si>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</si>
  <si>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</si>
  <si>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</si>
  <si>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</si>
  <si>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</si>
  <si>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</si>
  <si>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</si>
  <si>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</si>
  <si>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</si>
  <si>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</si>
  <si>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</si>
  <si>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</si>
  <si>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</si>
  <si>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</si>
  <si>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</si>
  <si>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</si>
  <si>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</si>
  <si>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</si>
  <si>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</si>
  <si>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</si>
  <si>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</si>
  <si>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</si>
  <si>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</si>
  <si>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</si>
  <si>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</si>
  <si>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</si>
  <si>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</si>
  <si>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</si>
  <si>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</si>
  <si>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</si>
  <si>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</si>
  <si>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</si>
  <si>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</si>
  <si>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</si>
  <si>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</si>
  <si>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</si>
  <si>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</si>
  <si>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</si>
  <si>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</si>
  <si>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</si>
  <si>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</si>
  <si>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</si>
  <si>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</si>
  <si>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</si>
  <si>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</si>
  <si>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</si>
  <si>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</si>
  <si>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</si>
  <si>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</si>
  <si>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</si>
  <si>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</si>
  <si>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</si>
  <si>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</si>
  <si>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</si>
  <si>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</si>
  <si>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</si>
  <si>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</si>
  <si>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</si>
  <si>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</si>
  <si>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</si>
  <si>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</si>
  <si>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</si>
  <si>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ALPHA LEON ENTERPRISES LLP</t>
  </si>
  <si>
    <t>Profit of Rs.13/-</t>
  </si>
  <si>
    <t>1500-1520</t>
  </si>
  <si>
    <t>1680-1720</t>
  </si>
  <si>
    <t>MNIL</t>
  </si>
  <si>
    <t>KIMS</t>
  </si>
  <si>
    <t>1225-1245</t>
  </si>
  <si>
    <t>LOOKS</t>
  </si>
  <si>
    <t>Market Closing Price</t>
  </si>
  <si>
    <t>525-530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</si>
  <si>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</si>
  <si>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</si>
  <si>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</si>
  <si>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</si>
  <si>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</si>
  <si>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</si>
  <si>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</si>
  <si>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</si>
  <si>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</si>
  <si>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Part Profit of Rs.115/-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</si>
  <si>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</si>
  <si>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</si>
  <si>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</si>
  <si>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</si>
  <si>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</si>
  <si>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</si>
  <si>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</si>
  <si>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</si>
  <si>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</si>
  <si>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</si>
  <si>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</si>
  <si>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</si>
  <si>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</si>
  <si>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</si>
  <si>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</si>
  <si>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</si>
  <si>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</si>
  <si>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</si>
  <si>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</si>
  <si>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</si>
  <si>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</si>
  <si>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</si>
  <si>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INDIAGLYCO</t>
  </si>
  <si>
    <t>OLGA TRADING PRIVATE LIMITED</t>
  </si>
  <si>
    <t>NSE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</si>
  <si>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</si>
  <si>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</si>
  <si>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</si>
  <si>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</si>
  <si>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</si>
  <si>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</si>
  <si>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</si>
  <si>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</si>
  <si>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</si>
  <si>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</si>
  <si>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</si>
  <si>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</si>
  <si>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</si>
  <si>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</si>
  <si>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</si>
  <si>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</si>
  <si>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</si>
  <si>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</si>
  <si>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</si>
  <si>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</si>
  <si>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260-270</t>
  </si>
  <si>
    <t>Part Profit of Rs.33.5/-</t>
  </si>
  <si>
    <t>Profit of Rs.18.5/-</t>
  </si>
  <si>
    <t>Profit of Rs.102.5/-</t>
  </si>
  <si>
    <t>Profit of Rs.20.5/-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</si>
  <si>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</si>
  <si>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</si>
  <si>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</si>
  <si>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</si>
  <si>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</si>
  <si>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</si>
  <si>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</si>
  <si>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</si>
  <si>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1800-1808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</si>
  <si>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</si>
  <si>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</si>
  <si>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</si>
  <si>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</si>
  <si>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</si>
  <si>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</si>
  <si>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</si>
  <si>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</si>
  <si>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</si>
  <si>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</si>
  <si>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</si>
  <si>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</si>
  <si>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</si>
  <si>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</si>
  <si>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</si>
  <si>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</si>
  <si>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</si>
  <si>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</si>
  <si>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</si>
  <si>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NNM SECURITIES PVT LTD</t>
  </si>
  <si>
    <t>LELAVOIR</t>
  </si>
  <si>
    <t>GRAVITON RESEARCH CAPITAL LLP</t>
  </si>
  <si>
    <t>FILATEX</t>
  </si>
  <si>
    <t>XTX MARKETS LLP</t>
  </si>
  <si>
    <t>7300-7360</t>
  </si>
  <si>
    <t>7700-8000</t>
  </si>
  <si>
    <t>244-248</t>
  </si>
  <si>
    <t>Profit of Rs.2/-</t>
  </si>
  <si>
    <t>835-845</t>
  </si>
  <si>
    <t>2280-2320</t>
  </si>
  <si>
    <t>215-220</t>
  </si>
  <si>
    <t>SIEMENS OCT FUT</t>
  </si>
  <si>
    <t>KAJAL ASHOK JAIN</t>
  </si>
  <si>
    <t>ASHOK DILIPKUMAR JAIN</t>
  </si>
  <si>
    <t>MANSI SHARE &amp; STOCK ADVISORS PRIVATE LIMITED</t>
  </si>
  <si>
    <t>BRIGHT</t>
  </si>
  <si>
    <t>Bright Solar Limited</t>
  </si>
  <si>
    <t>JUMP TRADING FINANCIAL INDIA PRIVATE LIMITED</t>
  </si>
  <si>
    <t>MOKSH</t>
  </si>
  <si>
    <t>Moksh Ornaments Limited</t>
  </si>
  <si>
    <t>SICAL</t>
  </si>
  <si>
    <t>Sical Logistics Limited</t>
  </si>
  <si>
    <t>Profit of Rs.105/-</t>
  </si>
  <si>
    <t>Profit of Rs.20/-</t>
  </si>
  <si>
    <t>236-237</t>
  </si>
  <si>
    <t>HIKAL</t>
  </si>
  <si>
    <t>530-540</t>
  </si>
  <si>
    <t>310-320</t>
  </si>
  <si>
    <t>45-46</t>
  </si>
  <si>
    <t>1630-1632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</si>
  <si>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</si>
  <si>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</si>
  <si>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</si>
  <si>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</si>
  <si>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</si>
  <si>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</si>
  <si>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</si>
  <si>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</si>
  <si>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DML</t>
  </si>
  <si>
    <t>MAHACORP</t>
  </si>
  <si>
    <t>TURBOT MARKETING PRIVATE LIMITED .</t>
  </si>
  <si>
    <t>SITA RAM</t>
  </si>
  <si>
    <t>TTFL</t>
  </si>
  <si>
    <t>ALPHAGEO</t>
  </si>
  <si>
    <t>Alphageo (India) Limited</t>
  </si>
  <si>
    <t>SMP SECURITIES LTD</t>
  </si>
  <si>
    <t>PARAG ARVIND DEKHANE</t>
  </si>
  <si>
    <t>MOHOTAIND</t>
  </si>
  <si>
    <t>Mohota Industries Ltd.</t>
  </si>
  <si>
    <t>ANKIT JAIN</t>
  </si>
  <si>
    <t>NARAYANSWAMY  VENKITKRISHNAN</t>
  </si>
  <si>
    <t>Part Profit of Rs.13/-</t>
  </si>
  <si>
    <t>Profit of Rs.22.5/-</t>
  </si>
  <si>
    <t>Loss of Rs.15/-</t>
  </si>
  <si>
    <t>Unuccessful</t>
  </si>
  <si>
    <t>BRITANNIA OCT FUT</t>
  </si>
  <si>
    <t>3875-3885</t>
  </si>
  <si>
    <t>3950-4000</t>
  </si>
  <si>
    <t>ICICIBANK OCT FUT</t>
  </si>
  <si>
    <t>712.5-713.5</t>
  </si>
  <si>
    <t>724-730</t>
  </si>
  <si>
    <t>7NR</t>
  </si>
  <si>
    <t>QUMIN PHARMA PRIVATE LIMITED</t>
  </si>
  <si>
    <t>BRAHMINFRA</t>
  </si>
  <si>
    <t>SHARAD KANAYALAL SHAH</t>
  </si>
  <si>
    <t>CWD</t>
  </si>
  <si>
    <t>SANJAY POPATLAL JAIN</t>
  </si>
  <si>
    <t>DEEP</t>
  </si>
  <si>
    <t>JYOTI KETAN VAKHARIA</t>
  </si>
  <si>
    <t>STUTIMANISHSHARMA</t>
  </si>
  <si>
    <t>GKB</t>
  </si>
  <si>
    <t>ZYANA STOCKS AND COMMODITIES</t>
  </si>
  <si>
    <t>INDLMETER</t>
  </si>
  <si>
    <t>MUKUL MAHESHWARI (HUF)</t>
  </si>
  <si>
    <t>INTELSOFT</t>
  </si>
  <si>
    <t>MICRO LOGISTICS INDIA PRIVATE LIMITED</t>
  </si>
  <si>
    <t>KOCL</t>
  </si>
  <si>
    <t>BASANT MARKETING PRIVATE LIMITED</t>
  </si>
  <si>
    <t>HASMUKHRAY LADHABHAI SHETH</t>
  </si>
  <si>
    <t>SHAKTI OMPRAKASH CHOUBE</t>
  </si>
  <si>
    <t>KUSUM DILIPKUMAR JAIN</t>
  </si>
  <si>
    <t>CHANDRAVADAN DHIRAJLAL GOHIL</t>
  </si>
  <si>
    <t>MACH</t>
  </si>
  <si>
    <t>LAKSHMAN EASWARAN</t>
  </si>
  <si>
    <t>NATURAL</t>
  </si>
  <si>
    <t>ARUN DASHRATHBHAI PRAJAPATI</t>
  </si>
  <si>
    <t>NHCFOODS</t>
  </si>
  <si>
    <t>MANIDEEP GOPAVARAPU</t>
  </si>
  <si>
    <t>OSIAJEE</t>
  </si>
  <si>
    <t>RAVINDER KUMAR</t>
  </si>
  <si>
    <t>PROFINC</t>
  </si>
  <si>
    <t>HIMANSHUJHAWAR</t>
  </si>
  <si>
    <t>SAMOR</t>
  </si>
  <si>
    <t>MAYANK BHARATKUMAR SHAH HUF</t>
  </si>
  <si>
    <t>KRISHA MANISHKUMAR SHAH</t>
  </si>
  <si>
    <t>PAYALBEN BHAVESHBHAI SHAH</t>
  </si>
  <si>
    <t>SUNFLOWER BROKING PRIVATE LIMITED</t>
  </si>
  <si>
    <t>RAM BALLABH KATTA</t>
  </si>
  <si>
    <t>GTS INFOSTOCK</t>
  </si>
  <si>
    <t>SHRI PRAKASH KABRA</t>
  </si>
  <si>
    <t>ARPIT DIPAK SHAH HUF</t>
  </si>
  <si>
    <t>ARPIT DIPAK SHAH</t>
  </si>
  <si>
    <t>VIVID MERCANTILE LIMITED</t>
  </si>
  <si>
    <t>SEVENHILL</t>
  </si>
  <si>
    <t>SAIANAND COMMERCIAL LIMITED</t>
  </si>
  <si>
    <t>B.W.TRADERS</t>
  </si>
  <si>
    <t>BP EQUITIES PVT. LTD.</t>
  </si>
  <si>
    <t>SPELS</t>
  </si>
  <si>
    <t>SUPREME</t>
  </si>
  <si>
    <t>DBS BANK INDIA LIMITED</t>
  </si>
  <si>
    <t>SWORDEDGE</t>
  </si>
  <si>
    <t>PARICHAY INVESTMENTS LIMITED .</t>
  </si>
  <si>
    <t>AMITVIMALSHAH</t>
  </si>
  <si>
    <t>VADILENT</t>
  </si>
  <si>
    <t>JAVERI FISCAL SERVICES LIMITED</t>
  </si>
  <si>
    <t>SPS FINQUEST PRIVATE LIMITED</t>
  </si>
  <si>
    <t>VISTARAMAR</t>
  </si>
  <si>
    <t>ROSHNI SRIVASTAVA</t>
  </si>
  <si>
    <t>MADHUSUDHAN GUNDA</t>
  </si>
  <si>
    <t>VIVOBIOT</t>
  </si>
  <si>
    <t>EVERY WEAR IMPORT AND EXPORT PRIVATE LIMITED</t>
  </si>
  <si>
    <t>AKASH</t>
  </si>
  <si>
    <t>Akash Infra-Projects Ltd</t>
  </si>
  <si>
    <t>Angel Broking Limited</t>
  </si>
  <si>
    <t>ARVIND</t>
  </si>
  <si>
    <t>Arvind Limited</t>
  </si>
  <si>
    <t>OKOWORLD GROWING MARKETS 2.0</t>
  </si>
  <si>
    <t>Bharat Heavy Elect Ltd.</t>
  </si>
  <si>
    <t>HRTI PRIVATE LIMITED</t>
  </si>
  <si>
    <t>BOMDYEING</t>
  </si>
  <si>
    <t>Bombay Dyeing &amp; Mfg Co.</t>
  </si>
  <si>
    <t>QE SECURITIES</t>
  </si>
  <si>
    <t>DESTINY</t>
  </si>
  <si>
    <t>Destiny Logistics &amp; I Ltd</t>
  </si>
  <si>
    <t>NAVEEN SHARMA</t>
  </si>
  <si>
    <t>DIPESH JAIN</t>
  </si>
  <si>
    <t>DYNAMIC</t>
  </si>
  <si>
    <t>Dynamic Srvcs &amp; Sec Ltd</t>
  </si>
  <si>
    <t>PUSHPENDER JAIN</t>
  </si>
  <si>
    <t>SANTA GHOSH</t>
  </si>
  <si>
    <t>PAYAL JAIN</t>
  </si>
  <si>
    <t>BHUPENDER KUMAR</t>
  </si>
  <si>
    <t>BIKRAM GUPTA</t>
  </si>
  <si>
    <t>IMP Powers Ltd</t>
  </si>
  <si>
    <t>LIBAS</t>
  </si>
  <si>
    <t>Libas Consu Products Ltd</t>
  </si>
  <si>
    <t>VANRAJ DADBHAI KAHOR</t>
  </si>
  <si>
    <t>SUMAN CHHALANI</t>
  </si>
  <si>
    <t>MANSUKHANI FAMILY WELFARE TRUST</t>
  </si>
  <si>
    <t>MANSUKH SECURITIES &amp; FINANCE LTD</t>
  </si>
  <si>
    <t>PALREDTEC</t>
  </si>
  <si>
    <t>Palred Technologies Ltd</t>
  </si>
  <si>
    <t>YOGESH KUMAR GAWANDE</t>
  </si>
  <si>
    <t>REXPIPES</t>
  </si>
  <si>
    <t>Rex Pipes And Cables Ltd</t>
  </si>
  <si>
    <t>BHINWARAM</t>
  </si>
  <si>
    <t>DEVI GEETA</t>
  </si>
  <si>
    <t>SHRI MUKTA SHARES</t>
  </si>
  <si>
    <t>SANTOSH INDUSTRIES LTD</t>
  </si>
  <si>
    <t>BABULAL BADRIPRASAD AGRAWAL</t>
  </si>
  <si>
    <t>SUPREMEENG</t>
  </si>
  <si>
    <t>Supreme Engineering Ltd</t>
  </si>
  <si>
    <t>VIKRAMKUMAR KARANRAJ SAKARIA HUF DAKSH CORPORATION</t>
  </si>
  <si>
    <t>Venky's (India) Limited</t>
  </si>
  <si>
    <t>BAJAJHIND</t>
  </si>
  <si>
    <t>Bajaj Hindustan Sugar Ltd</t>
  </si>
  <si>
    <t>RAMLAL KANWARLAL JAIN</t>
  </si>
  <si>
    <t>JASVANTIBEN KISHORCHANDRA JOBANPUTRA</t>
  </si>
  <si>
    <t>KAMLABAI POPATLAL JAIN</t>
  </si>
  <si>
    <t>KISHORCHANDRA O JOBANPUTRA</t>
  </si>
  <si>
    <t>POPATLAL TARACHAND JAIN</t>
  </si>
  <si>
    <t>POPATLAL TARACHAND JAIN HUF</t>
  </si>
  <si>
    <t>RINKU SANJAY JAIN</t>
  </si>
  <si>
    <t>NIKUNJ STOCK BROKERS LTD</t>
  </si>
  <si>
    <t>VIHIT INVESTMENT</t>
  </si>
  <si>
    <t>ARHAM SHARE CONSULTANTS PVT. LTD.</t>
  </si>
  <si>
    <t>SANJAY POPATLAL JAIN HUF</t>
  </si>
  <si>
    <t>HITESH SURENDRAKUMAR LOONIA</t>
  </si>
  <si>
    <t>SCARNOSE INTERNATIONAL PRIVATE LIMITED</t>
  </si>
  <si>
    <t>KANDAGATLA  SAMBAMURTHY</t>
  </si>
  <si>
    <t>AXIS BANK  LIMITED</t>
  </si>
  <si>
    <t>WALCHANNAG</t>
  </si>
  <si>
    <t>Walchandnagar Ind. Ltd</t>
  </si>
  <si>
    <t>VISTRA ITCL INDIA LIMITED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</si>
</sst>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16" fontId="36" fillId="14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167" fontId="36" fillId="14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165" fontId="35" fillId="17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2" fontId="36" fillId="14" borderId="21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4" borderId="23" xfId="0" applyFont="1" applyFill="1" applyBorder="1"/>
    <xf numFmtId="0" fontId="36" fillId="14" borderId="23" xfId="0" applyFont="1" applyFill="1" applyBorder="1" applyAlignment="1">
      <alignment horizontal="center" vertical="center"/>
    </xf>
    <xf numFmtId="0" fontId="36" fillId="19" borderId="23" xfId="0" applyFont="1" applyFill="1" applyBorder="1" applyAlignment="1">
      <alignment horizontal="center" vertical="center"/>
    </xf>
    <xf numFmtId="2" fontId="36" fillId="14" borderId="23" xfId="0" applyNumberFormat="1" applyFont="1" applyFill="1" applyBorder="1" applyAlignment="1">
      <alignment horizontal="center" vertical="center"/>
    </xf>
    <xf numFmtId="167" fontId="36" fillId="14" borderId="23" xfId="0" applyNumberFormat="1" applyFont="1" applyFill="1" applyBorder="1" applyAlignment="1">
      <alignment horizontal="center" vertical="center"/>
    </xf>
    <xf numFmtId="43" fontId="36" fillId="19" borderId="23" xfId="0" applyNumberFormat="1" applyFont="1" applyFill="1" applyBorder="1" applyAlignment="1">
      <alignment horizontal="center" vertical="center"/>
    </xf>
    <xf numFmtId="16" fontId="36" fillId="14" borderId="23" xfId="0" applyNumberFormat="1" applyFont="1" applyFill="1" applyBorder="1" applyAlignment="1">
      <alignment horizontal="center" vertical="center"/>
    </xf>
    <xf numFmtId="0" fontId="0" fillId="15" borderId="23" xfId="0" applyFont="1" applyFill="1" applyBorder="1" applyAlignment="1"/>
    <xf numFmtId="0" fontId="1" fillId="14" borderId="21" xfId="0" applyFont="1" applyFill="1" applyBorder="1" applyAlignment="1">
      <alignment horizontal="center"/>
    </xf>
    <xf numFmtId="0" fontId="1" fillId="14" borderId="21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1" sqref="B1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44483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44483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65" t="s">
        <v>16</v>
      </c>
      <c r="B9" s="467" t="s">
        <v>17</v>
      </c>
      <c r="C9" s="467" t="s">
        <v>18</v>
      </c>
      <c r="D9" s="467" t="s">
        <v>19</v>
      </c>
      <c r="E9" s="26" t="s">
        <v>20</v>
      </c>
      <c r="F9" s="26" t="s">
        <v>21</v>
      </c>
      <c r="G9" s="462" t="s">
        <v>22</v>
      </c>
      <c r="H9" s="463"/>
      <c r="I9" s="464"/>
      <c r="J9" s="462" t="s">
        <v>23</v>
      </c>
      <c r="K9" s="463"/>
      <c r="L9" s="464"/>
      <c r="M9" s="26"/>
      <c r="N9" s="27"/>
      <c r="O9" s="27"/>
      <c r="P9" s="27"/>
    </row>
    <row r="10" spans="1:16" ht="59.25" customHeight="1">
      <c r="A10" s="466"/>
      <c r="B10" s="468"/>
      <c r="C10" s="468"/>
      <c r="D10" s="46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38718.35</v>
      </c>
      <c r="F11" s="35">
        <v>38703.366666666661</v>
      </c>
      <c r="G11" s="36">
        <v>38569.93333333332</v>
      </c>
      <c r="H11" s="36">
        <v>38421.516666666656</v>
      </c>
      <c r="I11" s="36">
        <v>38288.083333333314</v>
      </c>
      <c r="J11" s="36">
        <v>38851.783333333326</v>
      </c>
      <c r="K11" s="36">
        <v>38985.21666666666</v>
      </c>
      <c r="L11" s="36">
        <v>39133.633333333331</v>
      </c>
      <c r="M11" s="37">
        <v>38836.800000000003</v>
      </c>
      <c r="N11" s="37">
        <v>38554.949999999997</v>
      </c>
      <c r="O11" s="38">
        <v>1821125</v>
      </c>
      <c r="P11" s="39">
        <v>3.0674759822856092E-2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18172.75</v>
      </c>
      <c r="F12" s="40">
        <v>18140.899999999998</v>
      </c>
      <c r="G12" s="41">
        <v>18073.849999999995</v>
      </c>
      <c r="H12" s="41">
        <v>17974.949999999997</v>
      </c>
      <c r="I12" s="41">
        <v>17907.899999999994</v>
      </c>
      <c r="J12" s="41">
        <v>18239.799999999996</v>
      </c>
      <c r="K12" s="41">
        <v>18306.849999999999</v>
      </c>
      <c r="L12" s="41">
        <v>18405.749999999996</v>
      </c>
      <c r="M12" s="31">
        <v>18207.95</v>
      </c>
      <c r="N12" s="31">
        <v>18042</v>
      </c>
      <c r="O12" s="42">
        <v>13869200</v>
      </c>
      <c r="P12" s="43">
        <v>3.0157295244982825E-3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18695.5</v>
      </c>
      <c r="F13" s="40">
        <v>18686.833333333332</v>
      </c>
      <c r="G13" s="41">
        <v>18633.666666666664</v>
      </c>
      <c r="H13" s="41">
        <v>18571.833333333332</v>
      </c>
      <c r="I13" s="41">
        <v>18518.666666666664</v>
      </c>
      <c r="J13" s="41">
        <v>18748.666666666664</v>
      </c>
      <c r="K13" s="41">
        <v>18801.833333333328</v>
      </c>
      <c r="L13" s="41">
        <v>18863.666666666664</v>
      </c>
      <c r="M13" s="31">
        <v>18740</v>
      </c>
      <c r="N13" s="31">
        <v>18625</v>
      </c>
      <c r="O13" s="42">
        <v>2280</v>
      </c>
      <c r="P13" s="43">
        <v>-9.5238095238095233E-2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1109.3499999999999</v>
      </c>
      <c r="F14" s="40">
        <v>1103.45</v>
      </c>
      <c r="G14" s="41">
        <v>1081.9000000000001</v>
      </c>
      <c r="H14" s="41">
        <v>1054.45</v>
      </c>
      <c r="I14" s="41">
        <v>1032.9000000000001</v>
      </c>
      <c r="J14" s="41">
        <v>1130.9000000000001</v>
      </c>
      <c r="K14" s="41">
        <v>1152.4499999999998</v>
      </c>
      <c r="L14" s="41">
        <v>1179.9000000000001</v>
      </c>
      <c r="M14" s="31">
        <v>1125</v>
      </c>
      <c r="N14" s="31">
        <v>1076</v>
      </c>
      <c r="O14" s="42">
        <v>3639700</v>
      </c>
      <c r="P14" s="43">
        <v>1.9038553069966681E-2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21678.2</v>
      </c>
      <c r="F15" s="40">
        <v>21713.066666666669</v>
      </c>
      <c r="G15" s="41">
        <v>21526.28333333334</v>
      </c>
      <c r="H15" s="41">
        <v>21374.366666666672</v>
      </c>
      <c r="I15" s="41">
        <v>21187.583333333343</v>
      </c>
      <c r="J15" s="41">
        <v>21864.983333333337</v>
      </c>
      <c r="K15" s="41">
        <v>22051.76666666667</v>
      </c>
      <c r="L15" s="41">
        <v>22203.683333333334</v>
      </c>
      <c r="M15" s="31">
        <v>21899.85</v>
      </c>
      <c r="N15" s="31">
        <v>21561.15</v>
      </c>
      <c r="O15" s="42">
        <v>36500</v>
      </c>
      <c r="P15" s="43">
        <v>1.3888888888888888E-2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270.3</v>
      </c>
      <c r="F16" s="40">
        <v>270.51666666666665</v>
      </c>
      <c r="G16" s="41">
        <v>264.83333333333331</v>
      </c>
      <c r="H16" s="41">
        <v>259.36666666666667</v>
      </c>
      <c r="I16" s="41">
        <v>253.68333333333334</v>
      </c>
      <c r="J16" s="41">
        <v>275.98333333333329</v>
      </c>
      <c r="K16" s="41">
        <v>281.66666666666669</v>
      </c>
      <c r="L16" s="41">
        <v>287.13333333333327</v>
      </c>
      <c r="M16" s="31">
        <v>276.2</v>
      </c>
      <c r="N16" s="31">
        <v>265.05</v>
      </c>
      <c r="O16" s="42">
        <v>11289200</v>
      </c>
      <c r="P16" s="43">
        <v>-6.9044879171461452E-4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2267.6</v>
      </c>
      <c r="F17" s="40">
        <v>2267.4666666666667</v>
      </c>
      <c r="G17" s="41">
        <v>2255.9333333333334</v>
      </c>
      <c r="H17" s="41">
        <v>2244.2666666666669</v>
      </c>
      <c r="I17" s="41">
        <v>2232.7333333333336</v>
      </c>
      <c r="J17" s="41">
        <v>2279.1333333333332</v>
      </c>
      <c r="K17" s="41">
        <v>2290.666666666667</v>
      </c>
      <c r="L17" s="41">
        <v>2302.333333333333</v>
      </c>
      <c r="M17" s="31">
        <v>2279</v>
      </c>
      <c r="N17" s="31">
        <v>2255.8000000000002</v>
      </c>
      <c r="O17" s="42">
        <v>2907500</v>
      </c>
      <c r="P17" s="43">
        <v>-7.5098139614268649E-3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1574.55</v>
      </c>
      <c r="F18" s="40">
        <v>1581.2</v>
      </c>
      <c r="G18" s="41">
        <v>1549.4</v>
      </c>
      <c r="H18" s="41">
        <v>1524.25</v>
      </c>
      <c r="I18" s="41">
        <v>1492.45</v>
      </c>
      <c r="J18" s="41">
        <v>1606.3500000000001</v>
      </c>
      <c r="K18" s="41">
        <v>1638.1499999999999</v>
      </c>
      <c r="L18" s="41">
        <v>1663.3000000000002</v>
      </c>
      <c r="M18" s="31">
        <v>1613</v>
      </c>
      <c r="N18" s="31">
        <v>1556.05</v>
      </c>
      <c r="O18" s="42">
        <v>26192000</v>
      </c>
      <c r="P18" s="43">
        <v>-5.7698147585788038E-3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762.45</v>
      </c>
      <c r="F19" s="40">
        <v>757.31666666666661</v>
      </c>
      <c r="G19" s="41">
        <v>746.83333333333326</v>
      </c>
      <c r="H19" s="41">
        <v>731.2166666666667</v>
      </c>
      <c r="I19" s="41">
        <v>720.73333333333335</v>
      </c>
      <c r="J19" s="41">
        <v>772.93333333333317</v>
      </c>
      <c r="K19" s="41">
        <v>783.41666666666652</v>
      </c>
      <c r="L19" s="41">
        <v>799.03333333333308</v>
      </c>
      <c r="M19" s="31">
        <v>767.8</v>
      </c>
      <c r="N19" s="31">
        <v>741.7</v>
      </c>
      <c r="O19" s="42">
        <v>91312500</v>
      </c>
      <c r="P19" s="43">
        <v>8.2398244379114742E-3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3943.1</v>
      </c>
      <c r="F20" s="40">
        <v>3954.6666666666665</v>
      </c>
      <c r="G20" s="41">
        <v>3919.4333333333329</v>
      </c>
      <c r="H20" s="41">
        <v>3895.7666666666664</v>
      </c>
      <c r="I20" s="41">
        <v>3860.5333333333328</v>
      </c>
      <c r="J20" s="41">
        <v>3978.333333333333</v>
      </c>
      <c r="K20" s="41">
        <v>4013.5666666666666</v>
      </c>
      <c r="L20" s="41">
        <v>4037.2333333333331</v>
      </c>
      <c r="M20" s="31">
        <v>3989.9</v>
      </c>
      <c r="N20" s="31">
        <v>3931</v>
      </c>
      <c r="O20" s="42">
        <v>555800</v>
      </c>
      <c r="P20" s="43">
        <v>-1.8368067820558106E-2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769</v>
      </c>
      <c r="F21" s="40">
        <v>771</v>
      </c>
      <c r="G21" s="41">
        <v>764</v>
      </c>
      <c r="H21" s="41">
        <v>759</v>
      </c>
      <c r="I21" s="41">
        <v>752</v>
      </c>
      <c r="J21" s="41">
        <v>776</v>
      </c>
      <c r="K21" s="41">
        <v>783</v>
      </c>
      <c r="L21" s="41">
        <v>788</v>
      </c>
      <c r="M21" s="31">
        <v>778</v>
      </c>
      <c r="N21" s="31">
        <v>766</v>
      </c>
      <c r="O21" s="42">
        <v>9625000</v>
      </c>
      <c r="P21" s="43">
        <v>1.1135623489862381E-2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405.85</v>
      </c>
      <c r="F22" s="40">
        <v>406.2833333333333</v>
      </c>
      <c r="G22" s="41">
        <v>404.06666666666661</v>
      </c>
      <c r="H22" s="41">
        <v>402.2833333333333</v>
      </c>
      <c r="I22" s="41">
        <v>400.06666666666661</v>
      </c>
      <c r="J22" s="41">
        <v>408.06666666666661</v>
      </c>
      <c r="K22" s="41">
        <v>410.2833333333333</v>
      </c>
      <c r="L22" s="41">
        <v>412.06666666666661</v>
      </c>
      <c r="M22" s="31">
        <v>408.5</v>
      </c>
      <c r="N22" s="31">
        <v>404.5</v>
      </c>
      <c r="O22" s="42">
        <v>19848000</v>
      </c>
      <c r="P22" s="43">
        <v>-1.6939078751857354E-2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817.35</v>
      </c>
      <c r="F23" s="40">
        <v>817.61666666666667</v>
      </c>
      <c r="G23" s="41">
        <v>805.73333333333335</v>
      </c>
      <c r="H23" s="41">
        <v>794.11666666666667</v>
      </c>
      <c r="I23" s="41">
        <v>782.23333333333335</v>
      </c>
      <c r="J23" s="41">
        <v>829.23333333333335</v>
      </c>
      <c r="K23" s="41">
        <v>841.11666666666679</v>
      </c>
      <c r="L23" s="41">
        <v>852.73333333333335</v>
      </c>
      <c r="M23" s="31">
        <v>829.5</v>
      </c>
      <c r="N23" s="31">
        <v>806</v>
      </c>
      <c r="O23" s="42">
        <v>2752200</v>
      </c>
      <c r="P23" s="43">
        <v>8.6676073372303972E-3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4397.2</v>
      </c>
      <c r="F24" s="40">
        <v>4392.8166666666666</v>
      </c>
      <c r="G24" s="41">
        <v>4360.083333333333</v>
      </c>
      <c r="H24" s="41">
        <v>4322.9666666666662</v>
      </c>
      <c r="I24" s="41">
        <v>4290.2333333333327</v>
      </c>
      <c r="J24" s="41">
        <v>4429.9333333333334</v>
      </c>
      <c r="K24" s="41">
        <v>4462.666666666667</v>
      </c>
      <c r="L24" s="41">
        <v>4499.7833333333338</v>
      </c>
      <c r="M24" s="31">
        <v>4425.55</v>
      </c>
      <c r="N24" s="31">
        <v>4355.7</v>
      </c>
      <c r="O24" s="42">
        <v>2902250</v>
      </c>
      <c r="P24" s="43">
        <v>1.1589403973509934E-2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239.5</v>
      </c>
      <c r="F25" s="40">
        <v>241.03333333333333</v>
      </c>
      <c r="G25" s="41">
        <v>237.11666666666667</v>
      </c>
      <c r="H25" s="41">
        <v>234.73333333333335</v>
      </c>
      <c r="I25" s="41">
        <v>230.81666666666669</v>
      </c>
      <c r="J25" s="41">
        <v>243.41666666666666</v>
      </c>
      <c r="K25" s="41">
        <v>247.33333333333334</v>
      </c>
      <c r="L25" s="41">
        <v>249.71666666666664</v>
      </c>
      <c r="M25" s="31">
        <v>244.95</v>
      </c>
      <c r="N25" s="31">
        <v>238.65</v>
      </c>
      <c r="O25" s="42">
        <v>15247500</v>
      </c>
      <c r="P25" s="43">
        <v>5.2744354705785397E-3</v>
      </c>
    </row>
    <row r="26" spans="1:16" ht="12.75" customHeight="1">
      <c r="A26" s="31">
        <v>16</v>
      </c>
      <c r="B26" s="351" t="s">
        <v>50</v>
      </c>
      <c r="C26" s="33" t="s">
        <v>56</v>
      </c>
      <c r="D26" s="34">
        <v>44497</v>
      </c>
      <c r="E26" s="40">
        <v>146.65</v>
      </c>
      <c r="F26" s="40">
        <v>146.1</v>
      </c>
      <c r="G26" s="41">
        <v>142.29999999999998</v>
      </c>
      <c r="H26" s="41">
        <v>137.94999999999999</v>
      </c>
      <c r="I26" s="41">
        <v>134.14999999999998</v>
      </c>
      <c r="J26" s="41">
        <v>150.44999999999999</v>
      </c>
      <c r="K26" s="41">
        <v>154.25</v>
      </c>
      <c r="L26" s="41">
        <v>158.6</v>
      </c>
      <c r="M26" s="31">
        <v>149.9</v>
      </c>
      <c r="N26" s="31">
        <v>141.75</v>
      </c>
      <c r="O26" s="42">
        <v>40536000</v>
      </c>
      <c r="P26" s="43">
        <v>-0.10696936651135125</v>
      </c>
    </row>
    <row r="27" spans="1:16" ht="12.75" customHeight="1">
      <c r="A27" s="31">
        <v>17</v>
      </c>
      <c r="B27" s="352" t="s">
        <v>57</v>
      </c>
      <c r="C27" s="33" t="s">
        <v>58</v>
      </c>
      <c r="D27" s="34">
        <v>44497</v>
      </c>
      <c r="E27" s="40">
        <v>3320.65</v>
      </c>
      <c r="F27" s="40">
        <v>3320.75</v>
      </c>
      <c r="G27" s="41">
        <v>3288.55</v>
      </c>
      <c r="H27" s="41">
        <v>3256.4500000000003</v>
      </c>
      <c r="I27" s="41">
        <v>3224.2500000000005</v>
      </c>
      <c r="J27" s="41">
        <v>3352.85</v>
      </c>
      <c r="K27" s="41">
        <v>3385.0499999999997</v>
      </c>
      <c r="L27" s="41">
        <v>3417.1499999999996</v>
      </c>
      <c r="M27" s="31">
        <v>3352.95</v>
      </c>
      <c r="N27" s="31">
        <v>3288.65</v>
      </c>
      <c r="O27" s="42">
        <v>3900900</v>
      </c>
      <c r="P27" s="43">
        <v>1.8166157701041422E-2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2325</v>
      </c>
      <c r="F28" s="40">
        <v>2317.8666666666668</v>
      </c>
      <c r="G28" s="41">
        <v>2277.7333333333336</v>
      </c>
      <c r="H28" s="41">
        <v>2230.4666666666667</v>
      </c>
      <c r="I28" s="41">
        <v>2190.3333333333335</v>
      </c>
      <c r="J28" s="41">
        <v>2365.1333333333337</v>
      </c>
      <c r="K28" s="41">
        <v>2405.2666666666669</v>
      </c>
      <c r="L28" s="41">
        <v>2452.5333333333338</v>
      </c>
      <c r="M28" s="31">
        <v>2358</v>
      </c>
      <c r="N28" s="31">
        <v>2270.6</v>
      </c>
      <c r="O28" s="42">
        <v>757900</v>
      </c>
      <c r="P28" s="43">
        <v>-3.6271309394269132E-4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1213.1500000000001</v>
      </c>
      <c r="F29" s="40">
        <v>1223.0500000000002</v>
      </c>
      <c r="G29" s="41">
        <v>1201.4000000000003</v>
      </c>
      <c r="H29" s="41">
        <v>1189.6500000000001</v>
      </c>
      <c r="I29" s="41">
        <v>1168.0000000000002</v>
      </c>
      <c r="J29" s="41">
        <v>1234.8000000000004</v>
      </c>
      <c r="K29" s="41">
        <v>1256.45</v>
      </c>
      <c r="L29" s="41">
        <v>1268.2000000000005</v>
      </c>
      <c r="M29" s="31">
        <v>1244.7</v>
      </c>
      <c r="N29" s="31">
        <v>1211.3</v>
      </c>
      <c r="O29" s="42">
        <v>4342500</v>
      </c>
      <c r="P29" s="43">
        <v>2.2245762711864406E-2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731.2</v>
      </c>
      <c r="F30" s="40">
        <v>731.9</v>
      </c>
      <c r="G30" s="41">
        <v>726.8</v>
      </c>
      <c r="H30" s="41">
        <v>722.4</v>
      </c>
      <c r="I30" s="41">
        <v>717.3</v>
      </c>
      <c r="J30" s="41">
        <v>736.3</v>
      </c>
      <c r="K30" s="41">
        <v>741.40000000000009</v>
      </c>
      <c r="L30" s="41">
        <v>745.8</v>
      </c>
      <c r="M30" s="31">
        <v>737</v>
      </c>
      <c r="N30" s="31">
        <v>727.5</v>
      </c>
      <c r="O30" s="42">
        <v>15238600</v>
      </c>
      <c r="P30" s="43">
        <v>4.2673039173849961E-4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795.5</v>
      </c>
      <c r="F31" s="40">
        <v>798.35</v>
      </c>
      <c r="G31" s="41">
        <v>791.2</v>
      </c>
      <c r="H31" s="41">
        <v>786.9</v>
      </c>
      <c r="I31" s="41">
        <v>779.75</v>
      </c>
      <c r="J31" s="41">
        <v>802.65000000000009</v>
      </c>
      <c r="K31" s="41">
        <v>809.8</v>
      </c>
      <c r="L31" s="41">
        <v>814.10000000000014</v>
      </c>
      <c r="M31" s="31">
        <v>805.5</v>
      </c>
      <c r="N31" s="31">
        <v>794.05</v>
      </c>
      <c r="O31" s="42">
        <v>32660400</v>
      </c>
      <c r="P31" s="43">
        <v>-2.4794869038661363E-2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3975.1</v>
      </c>
      <c r="F32" s="40">
        <v>4000.8666666666663</v>
      </c>
      <c r="G32" s="41">
        <v>3934.2833333333328</v>
      </c>
      <c r="H32" s="41">
        <v>3893.4666666666667</v>
      </c>
      <c r="I32" s="41">
        <v>3826.8833333333332</v>
      </c>
      <c r="J32" s="41">
        <v>4041.6833333333325</v>
      </c>
      <c r="K32" s="41">
        <v>4108.2666666666655</v>
      </c>
      <c r="L32" s="41">
        <v>4149.0833333333321</v>
      </c>
      <c r="M32" s="31">
        <v>4067.45</v>
      </c>
      <c r="N32" s="31">
        <v>3960.05</v>
      </c>
      <c r="O32" s="42">
        <v>2988000</v>
      </c>
      <c r="P32" s="43">
        <v>-4.4977511244377807E-3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18233</v>
      </c>
      <c r="F33" s="40">
        <v>18336.533333333333</v>
      </c>
      <c r="G33" s="41">
        <v>18079.216666666667</v>
      </c>
      <c r="H33" s="41">
        <v>17925.433333333334</v>
      </c>
      <c r="I33" s="41">
        <v>17668.116666666669</v>
      </c>
      <c r="J33" s="41">
        <v>18490.316666666666</v>
      </c>
      <c r="K33" s="41">
        <v>18747.633333333331</v>
      </c>
      <c r="L33" s="41">
        <v>18901.416666666664</v>
      </c>
      <c r="M33" s="31">
        <v>18593.849999999999</v>
      </c>
      <c r="N33" s="31">
        <v>18182.75</v>
      </c>
      <c r="O33" s="42">
        <v>817275</v>
      </c>
      <c r="P33" s="43">
        <v>-2.1976009522937461E-3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7945.25</v>
      </c>
      <c r="F34" s="40">
        <v>7952.7666666666664</v>
      </c>
      <c r="G34" s="41">
        <v>7873.5333333333328</v>
      </c>
      <c r="H34" s="41">
        <v>7801.8166666666666</v>
      </c>
      <c r="I34" s="41">
        <v>7722.583333333333</v>
      </c>
      <c r="J34" s="41">
        <v>8024.4833333333327</v>
      </c>
      <c r="K34" s="41">
        <v>8103.7166666666662</v>
      </c>
      <c r="L34" s="41">
        <v>8175.4333333333325</v>
      </c>
      <c r="M34" s="31">
        <v>8032</v>
      </c>
      <c r="N34" s="31">
        <v>7881.05</v>
      </c>
      <c r="O34" s="42">
        <v>4456375</v>
      </c>
      <c r="P34" s="43">
        <v>-1.2328235815602837E-2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2602.75</v>
      </c>
      <c r="F35" s="40">
        <v>2605.5333333333333</v>
      </c>
      <c r="G35" s="41">
        <v>2563.5166666666664</v>
      </c>
      <c r="H35" s="41">
        <v>2524.2833333333333</v>
      </c>
      <c r="I35" s="41">
        <v>2482.2666666666664</v>
      </c>
      <c r="J35" s="41">
        <v>2644.7666666666664</v>
      </c>
      <c r="K35" s="41">
        <v>2686.7833333333338</v>
      </c>
      <c r="L35" s="41">
        <v>2726.0166666666664</v>
      </c>
      <c r="M35" s="31">
        <v>2647.55</v>
      </c>
      <c r="N35" s="31">
        <v>2566.3000000000002</v>
      </c>
      <c r="O35" s="42">
        <v>1736400</v>
      </c>
      <c r="P35" s="43">
        <v>-1.5422998412338398E-2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328.5</v>
      </c>
      <c r="F36" s="40">
        <v>330.83333333333331</v>
      </c>
      <c r="G36" s="41">
        <v>324.96666666666664</v>
      </c>
      <c r="H36" s="41">
        <v>321.43333333333334</v>
      </c>
      <c r="I36" s="41">
        <v>315.56666666666666</v>
      </c>
      <c r="J36" s="41">
        <v>334.36666666666662</v>
      </c>
      <c r="K36" s="41">
        <v>340.23333333333329</v>
      </c>
      <c r="L36" s="41">
        <v>343.76666666666659</v>
      </c>
      <c r="M36" s="31">
        <v>336.7</v>
      </c>
      <c r="N36" s="31">
        <v>327.3</v>
      </c>
      <c r="O36" s="42">
        <v>18622800</v>
      </c>
      <c r="P36" s="43">
        <v>-6.625060009601536E-3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88</v>
      </c>
      <c r="F37" s="40">
        <v>88.266666666666666</v>
      </c>
      <c r="G37" s="41">
        <v>87.433333333333337</v>
      </c>
      <c r="H37" s="41">
        <v>86.866666666666674</v>
      </c>
      <c r="I37" s="41">
        <v>86.033333333333346</v>
      </c>
      <c r="J37" s="41">
        <v>88.833333333333329</v>
      </c>
      <c r="K37" s="41">
        <v>89.666666666666671</v>
      </c>
      <c r="L37" s="41">
        <v>90.23333333333332</v>
      </c>
      <c r="M37" s="31">
        <v>89.1</v>
      </c>
      <c r="N37" s="31">
        <v>87.7</v>
      </c>
      <c r="O37" s="42">
        <v>164174400</v>
      </c>
      <c r="P37" s="43">
        <v>-5.3107497132060193E-2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2071.35</v>
      </c>
      <c r="F38" s="40">
        <v>2077.9</v>
      </c>
      <c r="G38" s="41">
        <v>2045.8000000000002</v>
      </c>
      <c r="H38" s="41">
        <v>2020.25</v>
      </c>
      <c r="I38" s="41">
        <v>1988.15</v>
      </c>
      <c r="J38" s="41">
        <v>2103.4500000000003</v>
      </c>
      <c r="K38" s="41">
        <v>2135.5499999999997</v>
      </c>
      <c r="L38" s="41">
        <v>2161.1000000000004</v>
      </c>
      <c r="M38" s="31">
        <v>2110</v>
      </c>
      <c r="N38" s="31">
        <v>2052.35</v>
      </c>
      <c r="O38" s="42">
        <v>2039400</v>
      </c>
      <c r="P38" s="43">
        <v>-8.3765752409191999E-2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209.6</v>
      </c>
      <c r="F39" s="40">
        <v>210.4666666666667</v>
      </c>
      <c r="G39" s="41">
        <v>206.68333333333339</v>
      </c>
      <c r="H39" s="41">
        <v>203.76666666666671</v>
      </c>
      <c r="I39" s="41">
        <v>199.98333333333341</v>
      </c>
      <c r="J39" s="41">
        <v>213.38333333333338</v>
      </c>
      <c r="K39" s="41">
        <v>217.16666666666669</v>
      </c>
      <c r="L39" s="41">
        <v>220.08333333333337</v>
      </c>
      <c r="M39" s="31">
        <v>214.25</v>
      </c>
      <c r="N39" s="31">
        <v>207.55</v>
      </c>
      <c r="O39" s="42">
        <v>25262400</v>
      </c>
      <c r="P39" s="43">
        <v>2.9739776951672861E-2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831.75</v>
      </c>
      <c r="F40" s="40">
        <v>827.94999999999993</v>
      </c>
      <c r="G40" s="41">
        <v>821.69999999999982</v>
      </c>
      <c r="H40" s="41">
        <v>811.64999999999986</v>
      </c>
      <c r="I40" s="41">
        <v>805.39999999999975</v>
      </c>
      <c r="J40" s="41">
        <v>837.99999999999989</v>
      </c>
      <c r="K40" s="41">
        <v>844.25000000000011</v>
      </c>
      <c r="L40" s="41">
        <v>854.3</v>
      </c>
      <c r="M40" s="31">
        <v>834.2</v>
      </c>
      <c r="N40" s="31">
        <v>817.9</v>
      </c>
      <c r="O40" s="42">
        <v>4831200</v>
      </c>
      <c r="P40" s="43">
        <v>-4.3074132849693948E-3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804.6</v>
      </c>
      <c r="F41" s="40">
        <v>804.23333333333323</v>
      </c>
      <c r="G41" s="41">
        <v>792.16666666666652</v>
      </c>
      <c r="H41" s="41">
        <v>779.73333333333323</v>
      </c>
      <c r="I41" s="41">
        <v>767.66666666666652</v>
      </c>
      <c r="J41" s="41">
        <v>816.66666666666652</v>
      </c>
      <c r="K41" s="41">
        <v>828.73333333333335</v>
      </c>
      <c r="L41" s="41">
        <v>841.16666666666652</v>
      </c>
      <c r="M41" s="31">
        <v>816.3</v>
      </c>
      <c r="N41" s="31">
        <v>791.8</v>
      </c>
      <c r="O41" s="42">
        <v>11892000</v>
      </c>
      <c r="P41" s="43">
        <v>-2.6283468435273887E-2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693.2</v>
      </c>
      <c r="F42" s="40">
        <v>670.5</v>
      </c>
      <c r="G42" s="41">
        <v>643</v>
      </c>
      <c r="H42" s="41">
        <v>592.79999999999995</v>
      </c>
      <c r="I42" s="41">
        <v>565.29999999999995</v>
      </c>
      <c r="J42" s="41">
        <v>720.7</v>
      </c>
      <c r="K42" s="41">
        <v>748.2</v>
      </c>
      <c r="L42" s="41">
        <v>798.40000000000009</v>
      </c>
      <c r="M42" s="31">
        <v>698</v>
      </c>
      <c r="N42" s="31">
        <v>620.29999999999995</v>
      </c>
      <c r="O42" s="42">
        <v>67430158</v>
      </c>
      <c r="P42" s="43">
        <v>-1.8475813979025972E-2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76.599999999999994</v>
      </c>
      <c r="F43" s="40">
        <v>75.86666666666666</v>
      </c>
      <c r="G43" s="41">
        <v>72.383333333333326</v>
      </c>
      <c r="H43" s="41">
        <v>68.166666666666671</v>
      </c>
      <c r="I43" s="41">
        <v>64.683333333333337</v>
      </c>
      <c r="J43" s="41">
        <v>80.083333333333314</v>
      </c>
      <c r="K43" s="41">
        <v>83.566666666666634</v>
      </c>
      <c r="L43" s="41">
        <v>87.783333333333303</v>
      </c>
      <c r="M43" s="31">
        <v>79.349999999999994</v>
      </c>
      <c r="N43" s="31">
        <v>71.650000000000006</v>
      </c>
      <c r="O43" s="42">
        <v>137319000</v>
      </c>
      <c r="P43" s="43">
        <v>0.31582654190562431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353.5</v>
      </c>
      <c r="F44" s="40">
        <v>355.98333333333335</v>
      </c>
      <c r="G44" s="41">
        <v>350.01666666666671</v>
      </c>
      <c r="H44" s="41">
        <v>346.53333333333336</v>
      </c>
      <c r="I44" s="41">
        <v>340.56666666666672</v>
      </c>
      <c r="J44" s="41">
        <v>359.4666666666667</v>
      </c>
      <c r="K44" s="41">
        <v>365.43333333333339</v>
      </c>
      <c r="L44" s="41">
        <v>368.91666666666669</v>
      </c>
      <c r="M44" s="31">
        <v>361.95</v>
      </c>
      <c r="N44" s="31">
        <v>352.5</v>
      </c>
      <c r="O44" s="42">
        <v>19347600</v>
      </c>
      <c r="P44" s="43">
        <v>6.7648178702881076E-2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17980.900000000001</v>
      </c>
      <c r="F45" s="40">
        <v>18170.933333333331</v>
      </c>
      <c r="G45" s="41">
        <v>17737.066666666662</v>
      </c>
      <c r="H45" s="41">
        <v>17493.23333333333</v>
      </c>
      <c r="I45" s="41">
        <v>17059.366666666661</v>
      </c>
      <c r="J45" s="41">
        <v>18414.766666666663</v>
      </c>
      <c r="K45" s="41">
        <v>18848.633333333331</v>
      </c>
      <c r="L45" s="41">
        <v>19092.466666666664</v>
      </c>
      <c r="M45" s="31">
        <v>18604.8</v>
      </c>
      <c r="N45" s="31">
        <v>17927.099999999999</v>
      </c>
      <c r="O45" s="42">
        <v>166250</v>
      </c>
      <c r="P45" s="43">
        <v>-2.663934426229508E-2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459.25</v>
      </c>
      <c r="F46" s="40">
        <v>458.08333333333331</v>
      </c>
      <c r="G46" s="41">
        <v>455.06666666666661</v>
      </c>
      <c r="H46" s="41">
        <v>450.88333333333327</v>
      </c>
      <c r="I46" s="41">
        <v>447.86666666666656</v>
      </c>
      <c r="J46" s="41">
        <v>462.26666666666665</v>
      </c>
      <c r="K46" s="41">
        <v>465.28333333333342</v>
      </c>
      <c r="L46" s="41">
        <v>469.4666666666667</v>
      </c>
      <c r="M46" s="31">
        <v>461.1</v>
      </c>
      <c r="N46" s="31">
        <v>453.9</v>
      </c>
      <c r="O46" s="42">
        <v>37922400</v>
      </c>
      <c r="P46" s="43">
        <v>-3.3356274374856616E-2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3888.3</v>
      </c>
      <c r="F47" s="40">
        <v>3885.8833333333332</v>
      </c>
      <c r="G47" s="41">
        <v>3864.7666666666664</v>
      </c>
      <c r="H47" s="41">
        <v>3841.2333333333331</v>
      </c>
      <c r="I47" s="41">
        <v>3820.1166666666663</v>
      </c>
      <c r="J47" s="41">
        <v>3909.4166666666665</v>
      </c>
      <c r="K47" s="41">
        <v>3930.5333333333333</v>
      </c>
      <c r="L47" s="41">
        <v>3954.0666666666666</v>
      </c>
      <c r="M47" s="31">
        <v>3907</v>
      </c>
      <c r="N47" s="31">
        <v>3862.35</v>
      </c>
      <c r="O47" s="42">
        <v>1320600</v>
      </c>
      <c r="P47" s="43">
        <v>-1.1970671853957804E-2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548.1</v>
      </c>
      <c r="F48" s="40">
        <v>546.15</v>
      </c>
      <c r="G48" s="41">
        <v>542.54999999999995</v>
      </c>
      <c r="H48" s="41">
        <v>537</v>
      </c>
      <c r="I48" s="41">
        <v>533.4</v>
      </c>
      <c r="J48" s="41">
        <v>551.69999999999993</v>
      </c>
      <c r="K48" s="41">
        <v>555.30000000000007</v>
      </c>
      <c r="L48" s="41">
        <v>560.84999999999991</v>
      </c>
      <c r="M48" s="31">
        <v>549.75</v>
      </c>
      <c r="N48" s="31">
        <v>540.6</v>
      </c>
      <c r="O48" s="42">
        <v>20020000</v>
      </c>
      <c r="P48" s="43">
        <v>-1.2693935119887164E-2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187.35</v>
      </c>
      <c r="F49" s="40">
        <v>187.64999999999998</v>
      </c>
      <c r="G49" s="41">
        <v>185.09999999999997</v>
      </c>
      <c r="H49" s="41">
        <v>182.85</v>
      </c>
      <c r="I49" s="41">
        <v>180.29999999999998</v>
      </c>
      <c r="J49" s="41">
        <v>189.89999999999995</v>
      </c>
      <c r="K49" s="41">
        <v>192.44999999999996</v>
      </c>
      <c r="L49" s="41">
        <v>194.69999999999993</v>
      </c>
      <c r="M49" s="31">
        <v>190.2</v>
      </c>
      <c r="N49" s="31">
        <v>185.4</v>
      </c>
      <c r="O49" s="42">
        <v>69789600</v>
      </c>
      <c r="P49" s="43">
        <v>6.9601920052966976E-2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691.95</v>
      </c>
      <c r="F50" s="40">
        <v>697.15000000000009</v>
      </c>
      <c r="G50" s="41">
        <v>684.20000000000016</v>
      </c>
      <c r="H50" s="41">
        <v>676.45</v>
      </c>
      <c r="I50" s="41">
        <v>663.50000000000011</v>
      </c>
      <c r="J50" s="41">
        <v>704.9000000000002</v>
      </c>
      <c r="K50" s="41">
        <v>717.85</v>
      </c>
      <c r="L50" s="41">
        <v>725.60000000000025</v>
      </c>
      <c r="M50" s="31">
        <v>710.1</v>
      </c>
      <c r="N50" s="31">
        <v>689.4</v>
      </c>
      <c r="O50" s="42">
        <v>4941300</v>
      </c>
      <c r="P50" s="43">
        <v>-2.1243723445345693E-2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595.85</v>
      </c>
      <c r="F51" s="40">
        <v>591.2166666666667</v>
      </c>
      <c r="G51" s="41">
        <v>580.03333333333342</v>
      </c>
      <c r="H51" s="41">
        <v>564.2166666666667</v>
      </c>
      <c r="I51" s="41">
        <v>553.03333333333342</v>
      </c>
      <c r="J51" s="41">
        <v>607.03333333333342</v>
      </c>
      <c r="K51" s="41">
        <v>618.21666666666681</v>
      </c>
      <c r="L51" s="41">
        <v>634.03333333333342</v>
      </c>
      <c r="M51" s="31">
        <v>602.4</v>
      </c>
      <c r="N51" s="31">
        <v>575.4</v>
      </c>
      <c r="O51" s="42">
        <v>11106250</v>
      </c>
      <c r="P51" s="43">
        <v>-7.8168620882188723E-3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917.4</v>
      </c>
      <c r="F52" s="40">
        <v>919.35</v>
      </c>
      <c r="G52" s="41">
        <v>912.25</v>
      </c>
      <c r="H52" s="41">
        <v>907.1</v>
      </c>
      <c r="I52" s="41">
        <v>900</v>
      </c>
      <c r="J52" s="41">
        <v>924.5</v>
      </c>
      <c r="K52" s="41">
        <v>931.60000000000014</v>
      </c>
      <c r="L52" s="41">
        <v>936.75</v>
      </c>
      <c r="M52" s="31">
        <v>926.45</v>
      </c>
      <c r="N52" s="31">
        <v>914.2</v>
      </c>
      <c r="O52" s="42">
        <v>12801100</v>
      </c>
      <c r="P52" s="43">
        <v>2.4715125656902023E-2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190.9</v>
      </c>
      <c r="F53" s="40">
        <v>192.01666666666665</v>
      </c>
      <c r="G53" s="41">
        <v>189.0333333333333</v>
      </c>
      <c r="H53" s="41">
        <v>187.16666666666666</v>
      </c>
      <c r="I53" s="41">
        <v>184.18333333333331</v>
      </c>
      <c r="J53" s="41">
        <v>193.8833333333333</v>
      </c>
      <c r="K53" s="41">
        <v>196.86666666666665</v>
      </c>
      <c r="L53" s="41">
        <v>198.73333333333329</v>
      </c>
      <c r="M53" s="31">
        <v>195</v>
      </c>
      <c r="N53" s="31">
        <v>190.15</v>
      </c>
      <c r="O53" s="42">
        <v>70820400</v>
      </c>
      <c r="P53" s="43">
        <v>2.4609588624901257E-2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5359.35</v>
      </c>
      <c r="F54" s="40">
        <v>5346.1500000000005</v>
      </c>
      <c r="G54" s="41">
        <v>5317.3000000000011</v>
      </c>
      <c r="H54" s="41">
        <v>5275.2500000000009</v>
      </c>
      <c r="I54" s="41">
        <v>5246.4000000000015</v>
      </c>
      <c r="J54" s="41">
        <v>5388.2000000000007</v>
      </c>
      <c r="K54" s="41">
        <v>5417.0500000000011</v>
      </c>
      <c r="L54" s="41">
        <v>5459.1</v>
      </c>
      <c r="M54" s="31">
        <v>5375</v>
      </c>
      <c r="N54" s="31">
        <v>5304.1</v>
      </c>
      <c r="O54" s="42">
        <v>709000</v>
      </c>
      <c r="P54" s="43">
        <v>1.6050444253367727E-2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1701.25</v>
      </c>
      <c r="F55" s="40">
        <v>1709.1333333333332</v>
      </c>
      <c r="G55" s="41">
        <v>1688.9666666666665</v>
      </c>
      <c r="H55" s="41">
        <v>1676.6833333333332</v>
      </c>
      <c r="I55" s="41">
        <v>1656.5166666666664</v>
      </c>
      <c r="J55" s="41">
        <v>1721.4166666666665</v>
      </c>
      <c r="K55" s="41">
        <v>1741.5833333333335</v>
      </c>
      <c r="L55" s="41">
        <v>1753.8666666666666</v>
      </c>
      <c r="M55" s="31">
        <v>1729.3</v>
      </c>
      <c r="N55" s="31">
        <v>1696.85</v>
      </c>
      <c r="O55" s="42">
        <v>2697800</v>
      </c>
      <c r="P55" s="43">
        <v>9.1166477916194796E-2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689.6</v>
      </c>
      <c r="F56" s="40">
        <v>692.18333333333339</v>
      </c>
      <c r="G56" s="41">
        <v>678.06666666666683</v>
      </c>
      <c r="H56" s="41">
        <v>666.53333333333342</v>
      </c>
      <c r="I56" s="41">
        <v>652.41666666666686</v>
      </c>
      <c r="J56" s="41">
        <v>703.71666666666681</v>
      </c>
      <c r="K56" s="41">
        <v>717.83333333333337</v>
      </c>
      <c r="L56" s="41">
        <v>729.36666666666679</v>
      </c>
      <c r="M56" s="31">
        <v>706.3</v>
      </c>
      <c r="N56" s="31">
        <v>680.65</v>
      </c>
      <c r="O56" s="42">
        <v>8566803</v>
      </c>
      <c r="P56" s="43">
        <v>1.4436424208772903E-2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872.1</v>
      </c>
      <c r="F57" s="40">
        <v>872.18333333333339</v>
      </c>
      <c r="G57" s="41">
        <v>859.91666666666674</v>
      </c>
      <c r="H57" s="41">
        <v>847.73333333333335</v>
      </c>
      <c r="I57" s="41">
        <v>835.4666666666667</v>
      </c>
      <c r="J57" s="41">
        <v>884.36666666666679</v>
      </c>
      <c r="K57" s="41">
        <v>896.63333333333344</v>
      </c>
      <c r="L57" s="41">
        <v>908.81666666666683</v>
      </c>
      <c r="M57" s="31">
        <v>884.45</v>
      </c>
      <c r="N57" s="31">
        <v>860</v>
      </c>
      <c r="O57" s="42">
        <v>1961250</v>
      </c>
      <c r="P57" s="43">
        <v>-6.0183718720304086E-3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483.4</v>
      </c>
      <c r="F58" s="40">
        <v>483.08333333333331</v>
      </c>
      <c r="G58" s="41">
        <v>480.66666666666663</v>
      </c>
      <c r="H58" s="41">
        <v>477.93333333333334</v>
      </c>
      <c r="I58" s="41">
        <v>475.51666666666665</v>
      </c>
      <c r="J58" s="41">
        <v>485.81666666666661</v>
      </c>
      <c r="K58" s="41">
        <v>488.23333333333323</v>
      </c>
      <c r="L58" s="41">
        <v>490.96666666666658</v>
      </c>
      <c r="M58" s="31">
        <v>485.5</v>
      </c>
      <c r="N58" s="31">
        <v>480.35</v>
      </c>
      <c r="O58" s="42">
        <v>1720400</v>
      </c>
      <c r="P58" s="43">
        <v>2.5641025641025641E-3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169.65</v>
      </c>
      <c r="F59" s="40">
        <v>170</v>
      </c>
      <c r="G59" s="41">
        <v>166.5</v>
      </c>
      <c r="H59" s="41">
        <v>163.35</v>
      </c>
      <c r="I59" s="41">
        <v>159.85</v>
      </c>
      <c r="J59" s="41">
        <v>173.15</v>
      </c>
      <c r="K59" s="41">
        <v>176.65</v>
      </c>
      <c r="L59" s="41">
        <v>179.8</v>
      </c>
      <c r="M59" s="31">
        <v>173.5</v>
      </c>
      <c r="N59" s="31">
        <v>166.85</v>
      </c>
      <c r="O59" s="42">
        <v>9278300</v>
      </c>
      <c r="P59" s="43">
        <v>2.7815934065934064E-2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899.4</v>
      </c>
      <c r="F60" s="40">
        <v>901.28333333333342</v>
      </c>
      <c r="G60" s="41">
        <v>891.56666666666683</v>
      </c>
      <c r="H60" s="41">
        <v>883.73333333333346</v>
      </c>
      <c r="I60" s="41">
        <v>874.01666666666688</v>
      </c>
      <c r="J60" s="41">
        <v>909.11666666666679</v>
      </c>
      <c r="K60" s="41">
        <v>918.83333333333326</v>
      </c>
      <c r="L60" s="41">
        <v>926.66666666666674</v>
      </c>
      <c r="M60" s="31">
        <v>911</v>
      </c>
      <c r="N60" s="31">
        <v>893.45</v>
      </c>
      <c r="O60" s="42">
        <v>2602800</v>
      </c>
      <c r="P60" s="43">
        <v>1.5687192694919222E-2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624.95000000000005</v>
      </c>
      <c r="F61" s="40">
        <v>623.15</v>
      </c>
      <c r="G61" s="41">
        <v>619.79999999999995</v>
      </c>
      <c r="H61" s="41">
        <v>614.65</v>
      </c>
      <c r="I61" s="41">
        <v>611.29999999999995</v>
      </c>
      <c r="J61" s="41">
        <v>628.29999999999995</v>
      </c>
      <c r="K61" s="41">
        <v>631.65000000000009</v>
      </c>
      <c r="L61" s="41">
        <v>636.79999999999995</v>
      </c>
      <c r="M61" s="31">
        <v>626.5</v>
      </c>
      <c r="N61" s="31">
        <v>618</v>
      </c>
      <c r="O61" s="42">
        <v>11835000</v>
      </c>
      <c r="P61" s="43">
        <v>-7.5471698113207548E-3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2077.0500000000002</v>
      </c>
      <c r="F62" s="40">
        <v>2075.2999999999997</v>
      </c>
      <c r="G62" s="41">
        <v>2046.9999999999995</v>
      </c>
      <c r="H62" s="41">
        <v>2016.9499999999998</v>
      </c>
      <c r="I62" s="41">
        <v>1988.6499999999996</v>
      </c>
      <c r="J62" s="41">
        <v>2105.3499999999995</v>
      </c>
      <c r="K62" s="41">
        <v>2133.6499999999996</v>
      </c>
      <c r="L62" s="41">
        <v>2163.6999999999994</v>
      </c>
      <c r="M62" s="31">
        <v>2103.6</v>
      </c>
      <c r="N62" s="31">
        <v>2045.25</v>
      </c>
      <c r="O62" s="42">
        <v>464500</v>
      </c>
      <c r="P62" s="43">
        <v>1.4746040415073731E-2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2885.4</v>
      </c>
      <c r="F63" s="40">
        <v>2880.5833333333335</v>
      </c>
      <c r="G63" s="41">
        <v>2848.166666666667</v>
      </c>
      <c r="H63" s="41">
        <v>2810.9333333333334</v>
      </c>
      <c r="I63" s="41">
        <v>2778.5166666666669</v>
      </c>
      <c r="J63" s="41">
        <v>2917.8166666666671</v>
      </c>
      <c r="K63" s="41">
        <v>2950.233333333334</v>
      </c>
      <c r="L63" s="41">
        <v>2987.4666666666672</v>
      </c>
      <c r="M63" s="31">
        <v>2913</v>
      </c>
      <c r="N63" s="31">
        <v>2843.35</v>
      </c>
      <c r="O63" s="42">
        <v>2683000</v>
      </c>
      <c r="P63" s="43">
        <v>7.3211939177773603E-3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284.25</v>
      </c>
      <c r="F64" s="40">
        <v>284.55</v>
      </c>
      <c r="G64" s="41">
        <v>278.40000000000003</v>
      </c>
      <c r="H64" s="41">
        <v>272.55</v>
      </c>
      <c r="I64" s="41">
        <v>266.40000000000003</v>
      </c>
      <c r="J64" s="41">
        <v>290.40000000000003</v>
      </c>
      <c r="K64" s="41">
        <v>296.55</v>
      </c>
      <c r="L64" s="41">
        <v>302.40000000000003</v>
      </c>
      <c r="M64" s="31">
        <v>290.7</v>
      </c>
      <c r="N64" s="31">
        <v>278.7</v>
      </c>
      <c r="O64" s="42">
        <v>12797200</v>
      </c>
      <c r="P64" s="43">
        <v>-2.4373136945467298E-2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5260.05</v>
      </c>
      <c r="F65" s="40">
        <v>5278.1166666666668</v>
      </c>
      <c r="G65" s="41">
        <v>5210.2833333333338</v>
      </c>
      <c r="H65" s="41">
        <v>5160.5166666666673</v>
      </c>
      <c r="I65" s="41">
        <v>5092.6833333333343</v>
      </c>
      <c r="J65" s="41">
        <v>5327.8833333333332</v>
      </c>
      <c r="K65" s="41">
        <v>5395.7166666666653</v>
      </c>
      <c r="L65" s="41">
        <v>5445.4833333333327</v>
      </c>
      <c r="M65" s="31">
        <v>5345.95</v>
      </c>
      <c r="N65" s="31">
        <v>5228.3500000000004</v>
      </c>
      <c r="O65" s="42">
        <v>2360400</v>
      </c>
      <c r="P65" s="43">
        <v>-3.4680189759528871E-2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5528.4</v>
      </c>
      <c r="F66" s="40">
        <v>5526.2</v>
      </c>
      <c r="G66" s="41">
        <v>5422.75</v>
      </c>
      <c r="H66" s="41">
        <v>5317.1</v>
      </c>
      <c r="I66" s="41">
        <v>5213.6500000000005</v>
      </c>
      <c r="J66" s="41">
        <v>5631.8499999999995</v>
      </c>
      <c r="K66" s="41">
        <v>5735.2999999999984</v>
      </c>
      <c r="L66" s="41">
        <v>5840.9499999999989</v>
      </c>
      <c r="M66" s="31">
        <v>5629.65</v>
      </c>
      <c r="N66" s="31">
        <v>5420.55</v>
      </c>
      <c r="O66" s="42">
        <v>518125</v>
      </c>
      <c r="P66" s="43">
        <v>-4.8019207683073226E-3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429.45</v>
      </c>
      <c r="F67" s="40">
        <v>431.48333333333335</v>
      </c>
      <c r="G67" s="41">
        <v>425.4666666666667</v>
      </c>
      <c r="H67" s="41">
        <v>421.48333333333335</v>
      </c>
      <c r="I67" s="41">
        <v>415.4666666666667</v>
      </c>
      <c r="J67" s="41">
        <v>435.4666666666667</v>
      </c>
      <c r="K67" s="41">
        <v>441.48333333333335</v>
      </c>
      <c r="L67" s="41">
        <v>445.4666666666667</v>
      </c>
      <c r="M67" s="31">
        <v>437.5</v>
      </c>
      <c r="N67" s="31">
        <v>427.5</v>
      </c>
      <c r="O67" s="42">
        <v>37672800</v>
      </c>
      <c r="P67" s="43">
        <v>4.2081241442263807E-2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4934.8</v>
      </c>
      <c r="F68" s="40">
        <v>4926.916666666667</v>
      </c>
      <c r="G68" s="41">
        <v>4900.8333333333339</v>
      </c>
      <c r="H68" s="41">
        <v>4866.8666666666668</v>
      </c>
      <c r="I68" s="41">
        <v>4840.7833333333338</v>
      </c>
      <c r="J68" s="41">
        <v>4960.8833333333341</v>
      </c>
      <c r="K68" s="41">
        <v>4986.9666666666681</v>
      </c>
      <c r="L68" s="41">
        <v>5020.9333333333343</v>
      </c>
      <c r="M68" s="31">
        <v>4953</v>
      </c>
      <c r="N68" s="31">
        <v>4892.95</v>
      </c>
      <c r="O68" s="42">
        <v>2876125</v>
      </c>
      <c r="P68" s="43">
        <v>-7.5054997196221367E-3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2912.55</v>
      </c>
      <c r="F69" s="40">
        <v>2914.4333333333329</v>
      </c>
      <c r="G69" s="41">
        <v>2861.9166666666661</v>
      </c>
      <c r="H69" s="41">
        <v>2811.2833333333333</v>
      </c>
      <c r="I69" s="41">
        <v>2758.7666666666664</v>
      </c>
      <c r="J69" s="41">
        <v>2965.0666666666657</v>
      </c>
      <c r="K69" s="41">
        <v>3017.583333333333</v>
      </c>
      <c r="L69" s="41">
        <v>3068.2166666666653</v>
      </c>
      <c r="M69" s="31">
        <v>2966.95</v>
      </c>
      <c r="N69" s="31">
        <v>2863.8</v>
      </c>
      <c r="O69" s="42">
        <v>3927350</v>
      </c>
      <c r="P69" s="43">
        <v>2.9495888451912763E-3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1527.65</v>
      </c>
      <c r="F70" s="40">
        <v>1535.4333333333332</v>
      </c>
      <c r="G70" s="41">
        <v>1509.3166666666664</v>
      </c>
      <c r="H70" s="41">
        <v>1490.9833333333331</v>
      </c>
      <c r="I70" s="41">
        <v>1464.8666666666663</v>
      </c>
      <c r="J70" s="41">
        <v>1553.7666666666664</v>
      </c>
      <c r="K70" s="41">
        <v>1579.8833333333332</v>
      </c>
      <c r="L70" s="41">
        <v>1598.2166666666665</v>
      </c>
      <c r="M70" s="31">
        <v>1561.55</v>
      </c>
      <c r="N70" s="31">
        <v>1517.1</v>
      </c>
      <c r="O70" s="42">
        <v>7832550</v>
      </c>
      <c r="P70" s="43">
        <v>2.291337451515587E-2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188</v>
      </c>
      <c r="F71" s="40">
        <v>188.79999999999998</v>
      </c>
      <c r="G71" s="41">
        <v>186.44999999999996</v>
      </c>
      <c r="H71" s="41">
        <v>184.89999999999998</v>
      </c>
      <c r="I71" s="41">
        <v>182.54999999999995</v>
      </c>
      <c r="J71" s="41">
        <v>190.34999999999997</v>
      </c>
      <c r="K71" s="41">
        <v>192.7</v>
      </c>
      <c r="L71" s="41">
        <v>194.24999999999997</v>
      </c>
      <c r="M71" s="31">
        <v>191.15</v>
      </c>
      <c r="N71" s="31">
        <v>187.25</v>
      </c>
      <c r="O71" s="42">
        <v>34585200</v>
      </c>
      <c r="P71" s="43">
        <v>-4.9715173485240811E-3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93.95</v>
      </c>
      <c r="F72" s="40">
        <v>92.34999999999998</v>
      </c>
      <c r="G72" s="41">
        <v>90.19999999999996</v>
      </c>
      <c r="H72" s="41">
        <v>86.449999999999974</v>
      </c>
      <c r="I72" s="41">
        <v>84.299999999999955</v>
      </c>
      <c r="J72" s="41">
        <v>96.099999999999966</v>
      </c>
      <c r="K72" s="41">
        <v>98.249999999999972</v>
      </c>
      <c r="L72" s="41">
        <v>101.99999999999997</v>
      </c>
      <c r="M72" s="31">
        <v>94.5</v>
      </c>
      <c r="N72" s="31">
        <v>88.6</v>
      </c>
      <c r="O72" s="42">
        <v>95620000</v>
      </c>
      <c r="P72" s="43">
        <v>-1.8577440213486607E-2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159.35</v>
      </c>
      <c r="F73" s="40">
        <v>159.83333333333334</v>
      </c>
      <c r="G73" s="41">
        <v>158.26666666666668</v>
      </c>
      <c r="H73" s="41">
        <v>157.18333333333334</v>
      </c>
      <c r="I73" s="41">
        <v>155.61666666666667</v>
      </c>
      <c r="J73" s="41">
        <v>160.91666666666669</v>
      </c>
      <c r="K73" s="41">
        <v>162.48333333333335</v>
      </c>
      <c r="L73" s="41">
        <v>163.56666666666669</v>
      </c>
      <c r="M73" s="31">
        <v>161.4</v>
      </c>
      <c r="N73" s="31">
        <v>158.75</v>
      </c>
      <c r="O73" s="42">
        <v>47848400</v>
      </c>
      <c r="P73" s="43">
        <v>-6.2080324338021032E-3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531.45000000000005</v>
      </c>
      <c r="F74" s="40">
        <v>531.86666666666667</v>
      </c>
      <c r="G74" s="41">
        <v>526.63333333333333</v>
      </c>
      <c r="H74" s="41">
        <v>521.81666666666661</v>
      </c>
      <c r="I74" s="41">
        <v>516.58333333333326</v>
      </c>
      <c r="J74" s="41">
        <v>536.68333333333339</v>
      </c>
      <c r="K74" s="41">
        <v>541.91666666666674</v>
      </c>
      <c r="L74" s="41">
        <v>546.73333333333346</v>
      </c>
      <c r="M74" s="31">
        <v>537.1</v>
      </c>
      <c r="N74" s="31">
        <v>527.04999999999995</v>
      </c>
      <c r="O74" s="42">
        <v>8261600</v>
      </c>
      <c r="P74" s="43">
        <v>-5.5648302726766835E-4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44.75</v>
      </c>
      <c r="F75" s="40">
        <v>44.65</v>
      </c>
      <c r="G75" s="41">
        <v>43.099999999999994</v>
      </c>
      <c r="H75" s="41">
        <v>41.449999999999996</v>
      </c>
      <c r="I75" s="41">
        <v>39.899999999999991</v>
      </c>
      <c r="J75" s="41">
        <v>46.3</v>
      </c>
      <c r="K75" s="41">
        <v>47.849999999999994</v>
      </c>
      <c r="L75" s="41">
        <v>49.5</v>
      </c>
      <c r="M75" s="31">
        <v>46.2</v>
      </c>
      <c r="N75" s="31">
        <v>43</v>
      </c>
      <c r="O75" s="42">
        <v>126967500</v>
      </c>
      <c r="P75" s="43">
        <v>0.10733908948194662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1061.2</v>
      </c>
      <c r="F76" s="40">
        <v>1051.9333333333334</v>
      </c>
      <c r="G76" s="41">
        <v>1035.3166666666668</v>
      </c>
      <c r="H76" s="41">
        <v>1009.4333333333334</v>
      </c>
      <c r="I76" s="41">
        <v>992.81666666666683</v>
      </c>
      <c r="J76" s="41">
        <v>1077.8166666666668</v>
      </c>
      <c r="K76" s="41">
        <v>1094.4333333333336</v>
      </c>
      <c r="L76" s="41">
        <v>1120.3166666666668</v>
      </c>
      <c r="M76" s="31">
        <v>1068.55</v>
      </c>
      <c r="N76" s="31">
        <v>1026.05</v>
      </c>
      <c r="O76" s="42">
        <v>5624000</v>
      </c>
      <c r="P76" s="43">
        <v>1.6998191681735986E-2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2454.15</v>
      </c>
      <c r="F77" s="40">
        <v>2446.1166666666663</v>
      </c>
      <c r="G77" s="41">
        <v>2412.2333333333327</v>
      </c>
      <c r="H77" s="41">
        <v>2370.3166666666662</v>
      </c>
      <c r="I77" s="41">
        <v>2336.4333333333325</v>
      </c>
      <c r="J77" s="41">
        <v>2488.0333333333328</v>
      </c>
      <c r="K77" s="41">
        <v>2521.916666666667</v>
      </c>
      <c r="L77" s="41">
        <v>2563.833333333333</v>
      </c>
      <c r="M77" s="31">
        <v>2480</v>
      </c>
      <c r="N77" s="31">
        <v>2404.1999999999998</v>
      </c>
      <c r="O77" s="42">
        <v>2206750</v>
      </c>
      <c r="P77" s="43">
        <v>-3.9603960396039604E-2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331.6</v>
      </c>
      <c r="F78" s="40">
        <v>332.38333333333338</v>
      </c>
      <c r="G78" s="41">
        <v>329.26666666666677</v>
      </c>
      <c r="H78" s="41">
        <v>326.93333333333339</v>
      </c>
      <c r="I78" s="41">
        <v>323.81666666666678</v>
      </c>
      <c r="J78" s="41">
        <v>334.71666666666675</v>
      </c>
      <c r="K78" s="41">
        <v>337.83333333333343</v>
      </c>
      <c r="L78" s="41">
        <v>340.16666666666674</v>
      </c>
      <c r="M78" s="31">
        <v>335.5</v>
      </c>
      <c r="N78" s="31">
        <v>330.05</v>
      </c>
      <c r="O78" s="42">
        <v>11497900</v>
      </c>
      <c r="P78" s="43">
        <v>-9.0836227624899821E-3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1683.9</v>
      </c>
      <c r="F79" s="40">
        <v>1677.6666666666667</v>
      </c>
      <c r="G79" s="41">
        <v>1633.5833333333335</v>
      </c>
      <c r="H79" s="41">
        <v>1583.2666666666667</v>
      </c>
      <c r="I79" s="41">
        <v>1539.1833333333334</v>
      </c>
      <c r="J79" s="41">
        <v>1727.9833333333336</v>
      </c>
      <c r="K79" s="41">
        <v>1772.0666666666671</v>
      </c>
      <c r="L79" s="41">
        <v>1822.3833333333337</v>
      </c>
      <c r="M79" s="31">
        <v>1721.75</v>
      </c>
      <c r="N79" s="31">
        <v>1627.35</v>
      </c>
      <c r="O79" s="42">
        <v>10907900</v>
      </c>
      <c r="P79" s="43">
        <v>7.5907156333640475E-3</v>
      </c>
    </row>
    <row r="80" spans="1:16" ht="12.75" customHeight="1">
      <c r="A80" s="31">
        <v>70</v>
      </c>
      <c r="B80" s="32" t="s">
        <v>80</v>
      </c>
      <c r="C80" s="353" t="s">
        <v>113</v>
      </c>
      <c r="D80" s="34">
        <v>44497</v>
      </c>
      <c r="E80" s="40">
        <v>633.4</v>
      </c>
      <c r="F80" s="40">
        <v>631.26666666666665</v>
      </c>
      <c r="G80" s="41">
        <v>623.68333333333328</v>
      </c>
      <c r="H80" s="41">
        <v>613.96666666666658</v>
      </c>
      <c r="I80" s="41">
        <v>606.38333333333321</v>
      </c>
      <c r="J80" s="41">
        <v>640.98333333333335</v>
      </c>
      <c r="K80" s="41">
        <v>648.56666666666683</v>
      </c>
      <c r="L80" s="41">
        <v>658.28333333333342</v>
      </c>
      <c r="M80" s="31">
        <v>638.85</v>
      </c>
      <c r="N80" s="31">
        <v>621.54999999999995</v>
      </c>
      <c r="O80" s="42">
        <v>6065000</v>
      </c>
      <c r="P80" s="43">
        <v>-5.9142912546053909E-2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1400.6</v>
      </c>
      <c r="F81" s="40">
        <v>1408.1833333333334</v>
      </c>
      <c r="G81" s="41">
        <v>1381.7166666666667</v>
      </c>
      <c r="H81" s="41">
        <v>1362.8333333333333</v>
      </c>
      <c r="I81" s="41">
        <v>1336.3666666666666</v>
      </c>
      <c r="J81" s="41">
        <v>1427.0666666666668</v>
      </c>
      <c r="K81" s="41">
        <v>1453.5333333333335</v>
      </c>
      <c r="L81" s="41">
        <v>1472.416666666667</v>
      </c>
      <c r="M81" s="31">
        <v>1434.65</v>
      </c>
      <c r="N81" s="31">
        <v>1389.3</v>
      </c>
      <c r="O81" s="42">
        <v>2067675</v>
      </c>
      <c r="P81" s="43">
        <v>-6.8870523415977963E-4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1412.65</v>
      </c>
      <c r="F82" s="40">
        <v>1415.3500000000001</v>
      </c>
      <c r="G82" s="41">
        <v>1398.7000000000003</v>
      </c>
      <c r="H82" s="41">
        <v>1384.7500000000002</v>
      </c>
      <c r="I82" s="41">
        <v>1368.1000000000004</v>
      </c>
      <c r="J82" s="41">
        <v>1429.3000000000002</v>
      </c>
      <c r="K82" s="41">
        <v>1445.9500000000003</v>
      </c>
      <c r="L82" s="41">
        <v>1459.9</v>
      </c>
      <c r="M82" s="31">
        <v>1432</v>
      </c>
      <c r="N82" s="31">
        <v>1401.4</v>
      </c>
      <c r="O82" s="42">
        <v>4570500</v>
      </c>
      <c r="P82" s="43">
        <v>-6.1595318755774564E-2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1259.7</v>
      </c>
      <c r="F83" s="40">
        <v>1254.45</v>
      </c>
      <c r="G83" s="41">
        <v>1243.25</v>
      </c>
      <c r="H83" s="41">
        <v>1226.8</v>
      </c>
      <c r="I83" s="41">
        <v>1215.5999999999999</v>
      </c>
      <c r="J83" s="41">
        <v>1270.9000000000001</v>
      </c>
      <c r="K83" s="41">
        <v>1282.1000000000004</v>
      </c>
      <c r="L83" s="41">
        <v>1298.5500000000002</v>
      </c>
      <c r="M83" s="31">
        <v>1265.6500000000001</v>
      </c>
      <c r="N83" s="31">
        <v>1238</v>
      </c>
      <c r="O83" s="42">
        <v>20927200</v>
      </c>
      <c r="P83" s="43">
        <v>-3.8775641437849659E-2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2775.65</v>
      </c>
      <c r="F84" s="40">
        <v>2772.0666666666671</v>
      </c>
      <c r="G84" s="41">
        <v>2759.1833333333343</v>
      </c>
      <c r="H84" s="41">
        <v>2742.7166666666672</v>
      </c>
      <c r="I84" s="41">
        <v>2729.8333333333344</v>
      </c>
      <c r="J84" s="41">
        <v>2788.5333333333342</v>
      </c>
      <c r="K84" s="41">
        <v>2801.4166666666665</v>
      </c>
      <c r="L84" s="41">
        <v>2817.8833333333341</v>
      </c>
      <c r="M84" s="31">
        <v>2784.95</v>
      </c>
      <c r="N84" s="31">
        <v>2755.6</v>
      </c>
      <c r="O84" s="42">
        <v>13066800</v>
      </c>
      <c r="P84" s="43">
        <v>-9.1225515845030376E-3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2913.5</v>
      </c>
      <c r="F85" s="40">
        <v>2919.1666666666665</v>
      </c>
      <c r="G85" s="41">
        <v>2906.333333333333</v>
      </c>
      <c r="H85" s="41">
        <v>2899.1666666666665</v>
      </c>
      <c r="I85" s="41">
        <v>2886.333333333333</v>
      </c>
      <c r="J85" s="41">
        <v>2926.333333333333</v>
      </c>
      <c r="K85" s="41">
        <v>2939.1666666666661</v>
      </c>
      <c r="L85" s="41">
        <v>2946.333333333333</v>
      </c>
      <c r="M85" s="31">
        <v>2932</v>
      </c>
      <c r="N85" s="31">
        <v>2912</v>
      </c>
      <c r="O85" s="42">
        <v>3535000</v>
      </c>
      <c r="P85" s="43">
        <v>4.5282164487462501E-4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1638.1</v>
      </c>
      <c r="F86" s="40">
        <v>1638.1166666666668</v>
      </c>
      <c r="G86" s="41">
        <v>1629.2333333333336</v>
      </c>
      <c r="H86" s="41">
        <v>1620.3666666666668</v>
      </c>
      <c r="I86" s="41">
        <v>1611.4833333333336</v>
      </c>
      <c r="J86" s="41">
        <v>1646.9833333333336</v>
      </c>
      <c r="K86" s="41">
        <v>1655.8666666666668</v>
      </c>
      <c r="L86" s="41">
        <v>1664.7333333333336</v>
      </c>
      <c r="M86" s="31">
        <v>1647</v>
      </c>
      <c r="N86" s="31">
        <v>1629.25</v>
      </c>
      <c r="O86" s="42">
        <v>35014650</v>
      </c>
      <c r="P86" s="43">
        <v>-2.2539190247347653E-2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704.05</v>
      </c>
      <c r="F87" s="40">
        <v>706.31666666666661</v>
      </c>
      <c r="G87" s="41">
        <v>700.83333333333326</v>
      </c>
      <c r="H87" s="41">
        <v>697.61666666666667</v>
      </c>
      <c r="I87" s="41">
        <v>692.13333333333333</v>
      </c>
      <c r="J87" s="41">
        <v>709.53333333333319</v>
      </c>
      <c r="K87" s="41">
        <v>715.01666666666654</v>
      </c>
      <c r="L87" s="41">
        <v>718.23333333333312</v>
      </c>
      <c r="M87" s="31">
        <v>711.8</v>
      </c>
      <c r="N87" s="31">
        <v>703.1</v>
      </c>
      <c r="O87" s="42">
        <v>21436800</v>
      </c>
      <c r="P87" s="43">
        <v>4.0025616394492473E-2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2930.8</v>
      </c>
      <c r="F88" s="40">
        <v>2936.4500000000003</v>
      </c>
      <c r="G88" s="41">
        <v>2914.3500000000004</v>
      </c>
      <c r="H88" s="41">
        <v>2897.9</v>
      </c>
      <c r="I88" s="41">
        <v>2875.8</v>
      </c>
      <c r="J88" s="41">
        <v>2952.9000000000005</v>
      </c>
      <c r="K88" s="41">
        <v>2975</v>
      </c>
      <c r="L88" s="41">
        <v>2991.4500000000007</v>
      </c>
      <c r="M88" s="31">
        <v>2958.55</v>
      </c>
      <c r="N88" s="31">
        <v>2920</v>
      </c>
      <c r="O88" s="42">
        <v>4167300</v>
      </c>
      <c r="P88" s="43">
        <v>-1.8373259840293973E-2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510</v>
      </c>
      <c r="F89" s="40">
        <v>506.68333333333339</v>
      </c>
      <c r="G89" s="41">
        <v>499.16666666666674</v>
      </c>
      <c r="H89" s="41">
        <v>488.33333333333337</v>
      </c>
      <c r="I89" s="41">
        <v>480.81666666666672</v>
      </c>
      <c r="J89" s="41">
        <v>517.51666666666677</v>
      </c>
      <c r="K89" s="41">
        <v>525.03333333333342</v>
      </c>
      <c r="L89" s="41">
        <v>535.86666666666679</v>
      </c>
      <c r="M89" s="31">
        <v>514.20000000000005</v>
      </c>
      <c r="N89" s="31">
        <v>495.85</v>
      </c>
      <c r="O89" s="42">
        <v>28678850</v>
      </c>
      <c r="P89" s="43">
        <v>4.825147347740668E-2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326.3</v>
      </c>
      <c r="F90" s="40">
        <v>327.01666666666665</v>
      </c>
      <c r="G90" s="41">
        <v>323.0333333333333</v>
      </c>
      <c r="H90" s="41">
        <v>319.76666666666665</v>
      </c>
      <c r="I90" s="41">
        <v>315.7833333333333</v>
      </c>
      <c r="J90" s="41">
        <v>330.2833333333333</v>
      </c>
      <c r="K90" s="41">
        <v>334.26666666666665</v>
      </c>
      <c r="L90" s="41">
        <v>337.5333333333333</v>
      </c>
      <c r="M90" s="31">
        <v>331</v>
      </c>
      <c r="N90" s="31">
        <v>323.75</v>
      </c>
      <c r="O90" s="42">
        <v>19356300</v>
      </c>
      <c r="P90" s="43">
        <v>-2.780037971250339E-2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2645</v>
      </c>
      <c r="F91" s="40">
        <v>2656.8166666666666</v>
      </c>
      <c r="G91" s="41">
        <v>2628.1833333333334</v>
      </c>
      <c r="H91" s="41">
        <v>2611.3666666666668</v>
      </c>
      <c r="I91" s="41">
        <v>2582.7333333333336</v>
      </c>
      <c r="J91" s="41">
        <v>2673.6333333333332</v>
      </c>
      <c r="K91" s="41">
        <v>2702.2666666666664</v>
      </c>
      <c r="L91" s="41">
        <v>2719.083333333333</v>
      </c>
      <c r="M91" s="31">
        <v>2685.45</v>
      </c>
      <c r="N91" s="31">
        <v>2640</v>
      </c>
      <c r="O91" s="42">
        <v>6786000</v>
      </c>
      <c r="P91" s="43">
        <v>7.1885513907975165E-2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237.35</v>
      </c>
      <c r="F92" s="40">
        <v>238.61666666666667</v>
      </c>
      <c r="G92" s="41">
        <v>234.73333333333335</v>
      </c>
      <c r="H92" s="41">
        <v>232.11666666666667</v>
      </c>
      <c r="I92" s="41">
        <v>228.23333333333335</v>
      </c>
      <c r="J92" s="41">
        <v>241.23333333333335</v>
      </c>
      <c r="K92" s="41">
        <v>245.11666666666667</v>
      </c>
      <c r="L92" s="41">
        <v>247.73333333333335</v>
      </c>
      <c r="M92" s="31">
        <v>242.5</v>
      </c>
      <c r="N92" s="31">
        <v>236</v>
      </c>
      <c r="O92" s="42">
        <v>39190200</v>
      </c>
      <c r="P92" s="43">
        <v>-1.457635045599813E-2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711.9</v>
      </c>
      <c r="F93" s="40">
        <v>713.15</v>
      </c>
      <c r="G93" s="41">
        <v>709</v>
      </c>
      <c r="H93" s="41">
        <v>706.1</v>
      </c>
      <c r="I93" s="41">
        <v>701.95</v>
      </c>
      <c r="J93" s="41">
        <v>716.05</v>
      </c>
      <c r="K93" s="41">
        <v>720.19999999999982</v>
      </c>
      <c r="L93" s="41">
        <v>723.09999999999991</v>
      </c>
      <c r="M93" s="31">
        <v>717.3</v>
      </c>
      <c r="N93" s="31">
        <v>710.25</v>
      </c>
      <c r="O93" s="42">
        <v>89490500</v>
      </c>
      <c r="P93" s="43">
        <v>-9.5116346314812281E-3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1526.6</v>
      </c>
      <c r="F94" s="40">
        <v>1530.9833333333333</v>
      </c>
      <c r="G94" s="41">
        <v>1515.9666666666667</v>
      </c>
      <c r="H94" s="41">
        <v>1505.3333333333333</v>
      </c>
      <c r="I94" s="41">
        <v>1490.3166666666666</v>
      </c>
      <c r="J94" s="41">
        <v>1541.6166666666668</v>
      </c>
      <c r="K94" s="41">
        <v>1556.6333333333337</v>
      </c>
      <c r="L94" s="41">
        <v>1567.2666666666669</v>
      </c>
      <c r="M94" s="31">
        <v>1546</v>
      </c>
      <c r="N94" s="31">
        <v>1520.35</v>
      </c>
      <c r="O94" s="42">
        <v>3709400</v>
      </c>
      <c r="P94" s="43">
        <v>3.9047619047619046E-2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659.75</v>
      </c>
      <c r="F95" s="40">
        <v>663.16666666666663</v>
      </c>
      <c r="G95" s="41">
        <v>655.08333333333326</v>
      </c>
      <c r="H95" s="41">
        <v>650.41666666666663</v>
      </c>
      <c r="I95" s="41">
        <v>642.33333333333326</v>
      </c>
      <c r="J95" s="41">
        <v>667.83333333333326</v>
      </c>
      <c r="K95" s="41">
        <v>675.91666666666652</v>
      </c>
      <c r="L95" s="41">
        <v>680.58333333333326</v>
      </c>
      <c r="M95" s="31">
        <v>671.25</v>
      </c>
      <c r="N95" s="31">
        <v>658.5</v>
      </c>
      <c r="O95" s="42">
        <v>4557000</v>
      </c>
      <c r="P95" s="43">
        <v>7.9628400796284016E-3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10.75</v>
      </c>
      <c r="F96" s="40">
        <v>10.799999999999999</v>
      </c>
      <c r="G96" s="41">
        <v>10.599999999999998</v>
      </c>
      <c r="H96" s="41">
        <v>10.45</v>
      </c>
      <c r="I96" s="41">
        <v>10.249999999999998</v>
      </c>
      <c r="J96" s="41">
        <v>10.949999999999998</v>
      </c>
      <c r="K96" s="41">
        <v>11.149999999999997</v>
      </c>
      <c r="L96" s="41">
        <v>11.299999999999997</v>
      </c>
      <c r="M96" s="31">
        <v>11</v>
      </c>
      <c r="N96" s="31">
        <v>10.65</v>
      </c>
      <c r="O96" s="42">
        <v>929460000</v>
      </c>
      <c r="P96" s="43">
        <v>2.1132075471698114E-3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49.05</v>
      </c>
      <c r="F97" s="40">
        <v>49.25</v>
      </c>
      <c r="G97" s="41">
        <v>48.6</v>
      </c>
      <c r="H97" s="41">
        <v>48.15</v>
      </c>
      <c r="I97" s="41">
        <v>47.5</v>
      </c>
      <c r="J97" s="41">
        <v>49.7</v>
      </c>
      <c r="K97" s="41">
        <v>50.350000000000009</v>
      </c>
      <c r="L97" s="41">
        <v>50.800000000000004</v>
      </c>
      <c r="M97" s="31">
        <v>49.9</v>
      </c>
      <c r="N97" s="31">
        <v>48.8</v>
      </c>
      <c r="O97" s="42">
        <v>189316000</v>
      </c>
      <c r="P97" s="43">
        <v>1.1368250101502234E-2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797</v>
      </c>
      <c r="F98" s="40">
        <v>801.31666666666661</v>
      </c>
      <c r="G98" s="41">
        <v>782.13333333333321</v>
      </c>
      <c r="H98" s="41">
        <v>767.26666666666665</v>
      </c>
      <c r="I98" s="41">
        <v>748.08333333333326</v>
      </c>
      <c r="J98" s="41">
        <v>816.18333333333317</v>
      </c>
      <c r="K98" s="41">
        <v>835.36666666666656</v>
      </c>
      <c r="L98" s="41">
        <v>850.23333333333312</v>
      </c>
      <c r="M98" s="31">
        <v>820.5</v>
      </c>
      <c r="N98" s="31">
        <v>786.45</v>
      </c>
      <c r="O98" s="42">
        <v>11097500</v>
      </c>
      <c r="P98" s="43">
        <v>-6.268188941123797E-3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517.9</v>
      </c>
      <c r="F99" s="40">
        <v>520.06666666666661</v>
      </c>
      <c r="G99" s="41">
        <v>514.48333333333323</v>
      </c>
      <c r="H99" s="41">
        <v>511.06666666666661</v>
      </c>
      <c r="I99" s="41">
        <v>505.48333333333323</v>
      </c>
      <c r="J99" s="41">
        <v>523.48333333333323</v>
      </c>
      <c r="K99" s="41">
        <v>529.06666666666672</v>
      </c>
      <c r="L99" s="41">
        <v>532.48333333333323</v>
      </c>
      <c r="M99" s="31">
        <v>525.65</v>
      </c>
      <c r="N99" s="31">
        <v>516.65</v>
      </c>
      <c r="O99" s="42">
        <v>14564000</v>
      </c>
      <c r="P99" s="43">
        <v>-4.9448083998923094E-2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231.2</v>
      </c>
      <c r="F100" s="40">
        <v>226.88333333333333</v>
      </c>
      <c r="G100" s="41">
        <v>218.91666666666666</v>
      </c>
      <c r="H100" s="41">
        <v>206.63333333333333</v>
      </c>
      <c r="I100" s="41">
        <v>198.66666666666666</v>
      </c>
      <c r="J100" s="41">
        <v>239.16666666666666</v>
      </c>
      <c r="K100" s="41">
        <v>247.13333333333335</v>
      </c>
      <c r="L100" s="41">
        <v>259.41666666666663</v>
      </c>
      <c r="M100" s="31">
        <v>234.85</v>
      </c>
      <c r="N100" s="31">
        <v>214.6</v>
      </c>
      <c r="O100" s="42">
        <v>15463500</v>
      </c>
      <c r="P100" s="43">
        <v>-0.13729329852045258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199.75</v>
      </c>
      <c r="F101" s="40">
        <v>200.21666666666667</v>
      </c>
      <c r="G101" s="41">
        <v>197.53333333333333</v>
      </c>
      <c r="H101" s="41">
        <v>195.31666666666666</v>
      </c>
      <c r="I101" s="41">
        <v>192.63333333333333</v>
      </c>
      <c r="J101" s="41">
        <v>202.43333333333334</v>
      </c>
      <c r="K101" s="41">
        <v>205.11666666666667</v>
      </c>
      <c r="L101" s="41">
        <v>207.33333333333334</v>
      </c>
      <c r="M101" s="31">
        <v>202.9</v>
      </c>
      <c r="N101" s="31">
        <v>198</v>
      </c>
      <c r="O101" s="42">
        <v>9024800</v>
      </c>
      <c r="P101" s="43">
        <v>3.8371705038371708E-2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9528.75</v>
      </c>
      <c r="F102" s="40">
        <v>9294.6333333333332</v>
      </c>
      <c r="G102" s="41">
        <v>8989.7666666666664</v>
      </c>
      <c r="H102" s="41">
        <v>8450.7833333333328</v>
      </c>
      <c r="I102" s="41">
        <v>8145.9166666666661</v>
      </c>
      <c r="J102" s="41">
        <v>9833.6166666666668</v>
      </c>
      <c r="K102" s="41">
        <v>10138.483333333332</v>
      </c>
      <c r="L102" s="41">
        <v>10677.466666666667</v>
      </c>
      <c r="M102" s="31">
        <v>9599.5</v>
      </c>
      <c r="N102" s="31">
        <v>8755.65</v>
      </c>
      <c r="O102" s="42">
        <v>298725</v>
      </c>
      <c r="P102" s="43">
        <v>0.25845181674565559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2021.55</v>
      </c>
      <c r="F103" s="40">
        <v>2059.9833333333331</v>
      </c>
      <c r="G103" s="41">
        <v>1976.5666666666662</v>
      </c>
      <c r="H103" s="41">
        <v>1931.583333333333</v>
      </c>
      <c r="I103" s="41">
        <v>1848.1666666666661</v>
      </c>
      <c r="J103" s="41">
        <v>2104.9666666666662</v>
      </c>
      <c r="K103" s="41">
        <v>2188.3833333333332</v>
      </c>
      <c r="L103" s="41">
        <v>2233.3666666666663</v>
      </c>
      <c r="M103" s="31">
        <v>2143.4</v>
      </c>
      <c r="N103" s="31">
        <v>2015</v>
      </c>
      <c r="O103" s="42">
        <v>4054500</v>
      </c>
      <c r="P103" s="43">
        <v>5.8201748662403761E-2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1185.55</v>
      </c>
      <c r="F104" s="40">
        <v>1188.2333333333333</v>
      </c>
      <c r="G104" s="41">
        <v>1174.0166666666667</v>
      </c>
      <c r="H104" s="41">
        <v>1162.4833333333333</v>
      </c>
      <c r="I104" s="41">
        <v>1148.2666666666667</v>
      </c>
      <c r="J104" s="41">
        <v>1199.7666666666667</v>
      </c>
      <c r="K104" s="41">
        <v>1213.9833333333333</v>
      </c>
      <c r="L104" s="41">
        <v>1225.5166666666667</v>
      </c>
      <c r="M104" s="31">
        <v>1202.45</v>
      </c>
      <c r="N104" s="31">
        <v>1176.7</v>
      </c>
      <c r="O104" s="42">
        <v>13770900</v>
      </c>
      <c r="P104" s="43">
        <v>-1.8411598665640235E-2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298.89999999999998</v>
      </c>
      <c r="F105" s="40">
        <v>298.95</v>
      </c>
      <c r="G105" s="41">
        <v>293.04999999999995</v>
      </c>
      <c r="H105" s="41">
        <v>287.2</v>
      </c>
      <c r="I105" s="41">
        <v>281.29999999999995</v>
      </c>
      <c r="J105" s="41">
        <v>304.79999999999995</v>
      </c>
      <c r="K105" s="41">
        <v>310.69999999999993</v>
      </c>
      <c r="L105" s="41">
        <v>316.54999999999995</v>
      </c>
      <c r="M105" s="31">
        <v>304.85000000000002</v>
      </c>
      <c r="N105" s="31">
        <v>293.10000000000002</v>
      </c>
      <c r="O105" s="42">
        <v>13202000</v>
      </c>
      <c r="P105" s="43">
        <v>9.4198244487261832E-3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1695.4</v>
      </c>
      <c r="F106" s="40">
        <v>1688.6333333333332</v>
      </c>
      <c r="G106" s="41">
        <v>1677.3666666666663</v>
      </c>
      <c r="H106" s="41">
        <v>1659.333333333333</v>
      </c>
      <c r="I106" s="41">
        <v>1648.0666666666662</v>
      </c>
      <c r="J106" s="41">
        <v>1706.6666666666665</v>
      </c>
      <c r="K106" s="41">
        <v>1717.9333333333334</v>
      </c>
      <c r="L106" s="41">
        <v>1735.9666666666667</v>
      </c>
      <c r="M106" s="31">
        <v>1699.9</v>
      </c>
      <c r="N106" s="31">
        <v>1670.6</v>
      </c>
      <c r="O106" s="42">
        <v>48801000</v>
      </c>
      <c r="P106" s="43">
        <v>3.1123225152129817E-2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131.6</v>
      </c>
      <c r="F107" s="40">
        <v>131.66666666666666</v>
      </c>
      <c r="G107" s="41">
        <v>130.68333333333331</v>
      </c>
      <c r="H107" s="41">
        <v>129.76666666666665</v>
      </c>
      <c r="I107" s="41">
        <v>128.7833333333333</v>
      </c>
      <c r="J107" s="41">
        <v>132.58333333333331</v>
      </c>
      <c r="K107" s="41">
        <v>133.56666666666666</v>
      </c>
      <c r="L107" s="41">
        <v>134.48333333333332</v>
      </c>
      <c r="M107" s="31">
        <v>132.65</v>
      </c>
      <c r="N107" s="31">
        <v>130.75</v>
      </c>
      <c r="O107" s="42">
        <v>41600000</v>
      </c>
      <c r="P107" s="43">
        <v>-2.3497101007018614E-2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2356.5500000000002</v>
      </c>
      <c r="F108" s="40">
        <v>2355.9</v>
      </c>
      <c r="G108" s="41">
        <v>2338.0500000000002</v>
      </c>
      <c r="H108" s="41">
        <v>2319.5500000000002</v>
      </c>
      <c r="I108" s="41">
        <v>2301.7000000000003</v>
      </c>
      <c r="J108" s="41">
        <v>2374.4</v>
      </c>
      <c r="K108" s="41">
        <v>2392.2499999999995</v>
      </c>
      <c r="L108" s="41">
        <v>2410.75</v>
      </c>
      <c r="M108" s="31">
        <v>2373.75</v>
      </c>
      <c r="N108" s="31">
        <v>2337.4</v>
      </c>
      <c r="O108" s="42">
        <v>880650</v>
      </c>
      <c r="P108" s="43">
        <v>4.7925033467202144E-2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4951.8</v>
      </c>
      <c r="F109" s="40">
        <v>4922.7</v>
      </c>
      <c r="G109" s="41">
        <v>4870.45</v>
      </c>
      <c r="H109" s="41">
        <v>4789.1000000000004</v>
      </c>
      <c r="I109" s="41">
        <v>4736.8500000000004</v>
      </c>
      <c r="J109" s="41">
        <v>5004.0499999999993</v>
      </c>
      <c r="K109" s="41">
        <v>5056.2999999999993</v>
      </c>
      <c r="L109" s="41">
        <v>5137.6499999999987</v>
      </c>
      <c r="M109" s="31">
        <v>4974.95</v>
      </c>
      <c r="N109" s="31">
        <v>4841.3500000000004</v>
      </c>
      <c r="O109" s="42">
        <v>2450825</v>
      </c>
      <c r="P109" s="43">
        <v>-4.7973740689306904E-2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250.35</v>
      </c>
      <c r="F110" s="40">
        <v>247.81666666666663</v>
      </c>
      <c r="G110" s="41">
        <v>243.68333333333328</v>
      </c>
      <c r="H110" s="41">
        <v>237.01666666666665</v>
      </c>
      <c r="I110" s="41">
        <v>232.8833333333333</v>
      </c>
      <c r="J110" s="41">
        <v>254.48333333333326</v>
      </c>
      <c r="K110" s="41">
        <v>258.61666666666667</v>
      </c>
      <c r="L110" s="41">
        <v>265.28333333333325</v>
      </c>
      <c r="M110" s="31">
        <v>251.95</v>
      </c>
      <c r="N110" s="31">
        <v>241.15</v>
      </c>
      <c r="O110" s="42">
        <v>203840000</v>
      </c>
      <c r="P110" s="43">
        <v>4.2331418847053819E-2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434.65</v>
      </c>
      <c r="F111" s="40">
        <v>430.68333333333339</v>
      </c>
      <c r="G111" s="41">
        <v>416.56666666666678</v>
      </c>
      <c r="H111" s="41">
        <v>398.48333333333341</v>
      </c>
      <c r="I111" s="41">
        <v>384.36666666666679</v>
      </c>
      <c r="J111" s="41">
        <v>448.76666666666677</v>
      </c>
      <c r="K111" s="41">
        <v>462.88333333333333</v>
      </c>
      <c r="L111" s="41">
        <v>480.96666666666675</v>
      </c>
      <c r="M111" s="31">
        <v>444.8</v>
      </c>
      <c r="N111" s="31">
        <v>412.6</v>
      </c>
      <c r="O111" s="42">
        <v>42302500</v>
      </c>
      <c r="P111" s="43">
        <v>4.5409613246015078E-2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3366.45</v>
      </c>
      <c r="F112" s="40">
        <v>3392.35</v>
      </c>
      <c r="G112" s="41">
        <v>3327.0499999999997</v>
      </c>
      <c r="H112" s="41">
        <v>3287.6499999999996</v>
      </c>
      <c r="I112" s="41">
        <v>3222.3499999999995</v>
      </c>
      <c r="J112" s="41">
        <v>3431.75</v>
      </c>
      <c r="K112" s="41">
        <v>3497.05</v>
      </c>
      <c r="L112" s="41">
        <v>3536.4500000000003</v>
      </c>
      <c r="M112" s="31">
        <v>3457.65</v>
      </c>
      <c r="N112" s="31">
        <v>3352.95</v>
      </c>
      <c r="O112" s="42">
        <v>74900</v>
      </c>
      <c r="P112" s="43">
        <v>4.6454767726161368E-2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684.3</v>
      </c>
      <c r="F113" s="40">
        <v>683.85</v>
      </c>
      <c r="G113" s="41">
        <v>672.75</v>
      </c>
      <c r="H113" s="41">
        <v>661.19999999999993</v>
      </c>
      <c r="I113" s="41">
        <v>650.09999999999991</v>
      </c>
      <c r="J113" s="41">
        <v>695.40000000000009</v>
      </c>
      <c r="K113" s="41">
        <v>706.50000000000023</v>
      </c>
      <c r="L113" s="41">
        <v>718.05000000000018</v>
      </c>
      <c r="M113" s="31">
        <v>694.95</v>
      </c>
      <c r="N113" s="31">
        <v>672.3</v>
      </c>
      <c r="O113" s="42">
        <v>43711650</v>
      </c>
      <c r="P113" s="43">
        <v>-2.7161013129826037E-2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4536.75</v>
      </c>
      <c r="F114" s="40">
        <v>4461.2</v>
      </c>
      <c r="G114" s="41">
        <v>4347.5999999999995</v>
      </c>
      <c r="H114" s="41">
        <v>4158.45</v>
      </c>
      <c r="I114" s="41">
        <v>4044.8499999999995</v>
      </c>
      <c r="J114" s="41">
        <v>4650.3499999999995</v>
      </c>
      <c r="K114" s="41">
        <v>4763.95</v>
      </c>
      <c r="L114" s="41">
        <v>4953.0999999999995</v>
      </c>
      <c r="M114" s="31">
        <v>4574.8</v>
      </c>
      <c r="N114" s="31">
        <v>4272.05</v>
      </c>
      <c r="O114" s="42">
        <v>2036500</v>
      </c>
      <c r="P114" s="43">
        <v>4.262127223857673E-2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2011.5</v>
      </c>
      <c r="F115" s="40">
        <v>2011.1000000000001</v>
      </c>
      <c r="G115" s="41">
        <v>1999.1000000000004</v>
      </c>
      <c r="H115" s="41">
        <v>1986.7000000000003</v>
      </c>
      <c r="I115" s="41">
        <v>1974.7000000000005</v>
      </c>
      <c r="J115" s="41">
        <v>2023.5000000000002</v>
      </c>
      <c r="K115" s="41">
        <v>2035.4999999999998</v>
      </c>
      <c r="L115" s="41">
        <v>2047.9</v>
      </c>
      <c r="M115" s="31">
        <v>2023.1</v>
      </c>
      <c r="N115" s="31">
        <v>1998.7</v>
      </c>
      <c r="O115" s="42">
        <v>11908800</v>
      </c>
      <c r="P115" s="43">
        <v>-5.5037135783660256E-2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92.85</v>
      </c>
      <c r="F116" s="40">
        <v>92.8</v>
      </c>
      <c r="G116" s="41">
        <v>91.35</v>
      </c>
      <c r="H116" s="41">
        <v>89.85</v>
      </c>
      <c r="I116" s="41">
        <v>88.399999999999991</v>
      </c>
      <c r="J116" s="41">
        <v>94.3</v>
      </c>
      <c r="K116" s="41">
        <v>95.750000000000014</v>
      </c>
      <c r="L116" s="41">
        <v>97.25</v>
      </c>
      <c r="M116" s="31">
        <v>94.25</v>
      </c>
      <c r="N116" s="31">
        <v>91.3</v>
      </c>
      <c r="O116" s="42">
        <v>71686492</v>
      </c>
      <c r="P116" s="43">
        <v>5.0065359477124184E-2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3736.45</v>
      </c>
      <c r="F117" s="40">
        <v>3723.4499999999994</v>
      </c>
      <c r="G117" s="41">
        <v>3686.9499999999989</v>
      </c>
      <c r="H117" s="41">
        <v>3637.4499999999994</v>
      </c>
      <c r="I117" s="41">
        <v>3600.9499999999989</v>
      </c>
      <c r="J117" s="41">
        <v>3772.9499999999989</v>
      </c>
      <c r="K117" s="41">
        <v>3809.45</v>
      </c>
      <c r="L117" s="41">
        <v>3858.9499999999989</v>
      </c>
      <c r="M117" s="31">
        <v>3759.95</v>
      </c>
      <c r="N117" s="31">
        <v>3673.95</v>
      </c>
      <c r="O117" s="42">
        <v>811250</v>
      </c>
      <c r="P117" s="43">
        <v>4.8126614987080103E-2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448.4</v>
      </c>
      <c r="F118" s="40">
        <v>445.7166666666667</v>
      </c>
      <c r="G118" s="41">
        <v>435.18333333333339</v>
      </c>
      <c r="H118" s="41">
        <v>421.9666666666667</v>
      </c>
      <c r="I118" s="41">
        <v>411.43333333333339</v>
      </c>
      <c r="J118" s="41">
        <v>458.93333333333339</v>
      </c>
      <c r="K118" s="41">
        <v>469.4666666666667</v>
      </c>
      <c r="L118" s="41">
        <v>482.68333333333339</v>
      </c>
      <c r="M118" s="31">
        <v>456.25</v>
      </c>
      <c r="N118" s="31">
        <v>432.5</v>
      </c>
      <c r="O118" s="42">
        <v>17566000</v>
      </c>
      <c r="P118" s="43">
        <v>4.4602012808783167E-3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1759.2</v>
      </c>
      <c r="F119" s="40">
        <v>1752.5166666666667</v>
      </c>
      <c r="G119" s="41">
        <v>1734.0833333333333</v>
      </c>
      <c r="H119" s="41">
        <v>1708.9666666666667</v>
      </c>
      <c r="I119" s="41">
        <v>1690.5333333333333</v>
      </c>
      <c r="J119" s="41">
        <v>1777.6333333333332</v>
      </c>
      <c r="K119" s="41">
        <v>1796.0666666666666</v>
      </c>
      <c r="L119" s="41">
        <v>1821.1833333333332</v>
      </c>
      <c r="M119" s="31">
        <v>1770.95</v>
      </c>
      <c r="N119" s="31">
        <v>1727.4</v>
      </c>
      <c r="O119" s="42">
        <v>11808775</v>
      </c>
      <c r="P119" s="43">
        <v>-1.4870245119201804E-2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5971.4</v>
      </c>
      <c r="F120" s="40">
        <v>5934.7</v>
      </c>
      <c r="G120" s="41">
        <v>5851.4</v>
      </c>
      <c r="H120" s="41">
        <v>5731.4</v>
      </c>
      <c r="I120" s="41">
        <v>5648.0999999999995</v>
      </c>
      <c r="J120" s="41">
        <v>6054.7</v>
      </c>
      <c r="K120" s="41">
        <v>6138.0000000000009</v>
      </c>
      <c r="L120" s="41">
        <v>6258</v>
      </c>
      <c r="M120" s="31">
        <v>6018</v>
      </c>
      <c r="N120" s="31">
        <v>5814.7</v>
      </c>
      <c r="O120" s="42">
        <v>645000</v>
      </c>
      <c r="P120" s="43">
        <v>-4.5293072824156302E-2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4706.1000000000004</v>
      </c>
      <c r="F121" s="40">
        <v>4683.9833333333336</v>
      </c>
      <c r="G121" s="41">
        <v>4652.8666666666668</v>
      </c>
      <c r="H121" s="41">
        <v>4599.6333333333332</v>
      </c>
      <c r="I121" s="41">
        <v>4568.5166666666664</v>
      </c>
      <c r="J121" s="41">
        <v>4737.2166666666672</v>
      </c>
      <c r="K121" s="41">
        <v>4768.3333333333339</v>
      </c>
      <c r="L121" s="41">
        <v>4821.5666666666675</v>
      </c>
      <c r="M121" s="31">
        <v>4715.1000000000004</v>
      </c>
      <c r="N121" s="31">
        <v>4630.75</v>
      </c>
      <c r="O121" s="42">
        <v>657800</v>
      </c>
      <c r="P121" s="43">
        <v>-6.6445182724252493E-3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964.35</v>
      </c>
      <c r="F122" s="40">
        <v>969.16666666666663</v>
      </c>
      <c r="G122" s="41">
        <v>955.83333333333326</v>
      </c>
      <c r="H122" s="41">
        <v>947.31666666666661</v>
      </c>
      <c r="I122" s="41">
        <v>933.98333333333323</v>
      </c>
      <c r="J122" s="41">
        <v>977.68333333333328</v>
      </c>
      <c r="K122" s="41">
        <v>991.01666666666654</v>
      </c>
      <c r="L122" s="41">
        <v>999.5333333333333</v>
      </c>
      <c r="M122" s="31">
        <v>982.5</v>
      </c>
      <c r="N122" s="31">
        <v>960.65</v>
      </c>
      <c r="O122" s="42">
        <v>10900400</v>
      </c>
      <c r="P122" s="43">
        <v>-4.5024064586244375E-3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939.5</v>
      </c>
      <c r="F123" s="40">
        <v>936.08333333333337</v>
      </c>
      <c r="G123" s="41">
        <v>898.66666666666674</v>
      </c>
      <c r="H123" s="41">
        <v>857.83333333333337</v>
      </c>
      <c r="I123" s="41">
        <v>820.41666666666674</v>
      </c>
      <c r="J123" s="41">
        <v>976.91666666666674</v>
      </c>
      <c r="K123" s="41">
        <v>1014.3333333333335</v>
      </c>
      <c r="L123" s="41">
        <v>1055.1666666666667</v>
      </c>
      <c r="M123" s="31">
        <v>973.5</v>
      </c>
      <c r="N123" s="31">
        <v>895.25</v>
      </c>
      <c r="O123" s="42">
        <v>11836300</v>
      </c>
      <c r="P123" s="43">
        <v>0.14203701202215319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186.85</v>
      </c>
      <c r="F124" s="40">
        <v>188.38333333333333</v>
      </c>
      <c r="G124" s="41">
        <v>184.86666666666665</v>
      </c>
      <c r="H124" s="41">
        <v>182.88333333333333</v>
      </c>
      <c r="I124" s="41">
        <v>179.36666666666665</v>
      </c>
      <c r="J124" s="41">
        <v>190.36666666666665</v>
      </c>
      <c r="K124" s="41">
        <v>193.8833333333333</v>
      </c>
      <c r="L124" s="41">
        <v>195.86666666666665</v>
      </c>
      <c r="M124" s="31">
        <v>191.9</v>
      </c>
      <c r="N124" s="31">
        <v>186.4</v>
      </c>
      <c r="O124" s="42">
        <v>23832000</v>
      </c>
      <c r="P124" s="43">
        <v>6.9850960675166093E-2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196</v>
      </c>
      <c r="F125" s="40">
        <v>196.88333333333335</v>
      </c>
      <c r="G125" s="41">
        <v>194.41666666666671</v>
      </c>
      <c r="H125" s="41">
        <v>192.83333333333337</v>
      </c>
      <c r="I125" s="41">
        <v>190.36666666666673</v>
      </c>
      <c r="J125" s="41">
        <v>198.4666666666667</v>
      </c>
      <c r="K125" s="41">
        <v>200.93333333333334</v>
      </c>
      <c r="L125" s="41">
        <v>202.51666666666668</v>
      </c>
      <c r="M125" s="31">
        <v>199.35</v>
      </c>
      <c r="N125" s="31">
        <v>195.3</v>
      </c>
      <c r="O125" s="42">
        <v>19740000</v>
      </c>
      <c r="P125" s="43">
        <v>1.2307692307692308E-2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585.04999999999995</v>
      </c>
      <c r="F126" s="40">
        <v>585.6</v>
      </c>
      <c r="G126" s="41">
        <v>579</v>
      </c>
      <c r="H126" s="41">
        <v>572.94999999999993</v>
      </c>
      <c r="I126" s="41">
        <v>566.34999999999991</v>
      </c>
      <c r="J126" s="41">
        <v>591.65000000000009</v>
      </c>
      <c r="K126" s="41">
        <v>598.25000000000023</v>
      </c>
      <c r="L126" s="41">
        <v>604.30000000000018</v>
      </c>
      <c r="M126" s="31">
        <v>592.20000000000005</v>
      </c>
      <c r="N126" s="31">
        <v>579.54999999999995</v>
      </c>
      <c r="O126" s="42">
        <v>7712000</v>
      </c>
      <c r="P126" s="43">
        <v>-1.2950012950012949E-3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7515.8</v>
      </c>
      <c r="F127" s="40">
        <v>7571</v>
      </c>
      <c r="G127" s="41">
        <v>7383.8</v>
      </c>
      <c r="H127" s="41">
        <v>7251.8</v>
      </c>
      <c r="I127" s="41">
        <v>7064.6</v>
      </c>
      <c r="J127" s="41">
        <v>7703</v>
      </c>
      <c r="K127" s="41">
        <v>7890.2000000000007</v>
      </c>
      <c r="L127" s="41">
        <v>8022.2</v>
      </c>
      <c r="M127" s="31">
        <v>7758.2</v>
      </c>
      <c r="N127" s="31">
        <v>7439</v>
      </c>
      <c r="O127" s="42">
        <v>2741500</v>
      </c>
      <c r="P127" s="43">
        <v>4.37447650955608E-2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904.9</v>
      </c>
      <c r="F128" s="40">
        <v>909.28333333333342</v>
      </c>
      <c r="G128" s="41">
        <v>897.56666666666683</v>
      </c>
      <c r="H128" s="41">
        <v>890.23333333333346</v>
      </c>
      <c r="I128" s="41">
        <v>878.51666666666688</v>
      </c>
      <c r="J128" s="41">
        <v>916.61666666666679</v>
      </c>
      <c r="K128" s="41">
        <v>928.33333333333326</v>
      </c>
      <c r="L128" s="41">
        <v>935.66666666666674</v>
      </c>
      <c r="M128" s="31">
        <v>921</v>
      </c>
      <c r="N128" s="31">
        <v>901.95</v>
      </c>
      <c r="O128" s="42">
        <v>16177500</v>
      </c>
      <c r="P128" s="43">
        <v>2.2678783089687869E-2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2032.9</v>
      </c>
      <c r="F129" s="40">
        <v>2047.3000000000002</v>
      </c>
      <c r="G129" s="41">
        <v>2011.3000000000002</v>
      </c>
      <c r="H129" s="41">
        <v>1989.7</v>
      </c>
      <c r="I129" s="41">
        <v>1953.7</v>
      </c>
      <c r="J129" s="41">
        <v>2068.9000000000005</v>
      </c>
      <c r="K129" s="41">
        <v>2104.9000000000005</v>
      </c>
      <c r="L129" s="41">
        <v>2126.5000000000005</v>
      </c>
      <c r="M129" s="31">
        <v>2083.3000000000002</v>
      </c>
      <c r="N129" s="31">
        <v>2025.7</v>
      </c>
      <c r="O129" s="42">
        <v>1890700</v>
      </c>
      <c r="P129" s="43">
        <v>-3.896103896103896E-2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2709.75</v>
      </c>
      <c r="F130" s="40">
        <v>2714</v>
      </c>
      <c r="G130" s="41">
        <v>2694.85</v>
      </c>
      <c r="H130" s="41">
        <v>2679.95</v>
      </c>
      <c r="I130" s="41">
        <v>2660.7999999999997</v>
      </c>
      <c r="J130" s="41">
        <v>2728.9</v>
      </c>
      <c r="K130" s="41">
        <v>2748.0499999999997</v>
      </c>
      <c r="L130" s="41">
        <v>2762.9500000000003</v>
      </c>
      <c r="M130" s="31">
        <v>2733.15</v>
      </c>
      <c r="N130" s="31">
        <v>2699.1</v>
      </c>
      <c r="O130" s="42">
        <v>695800</v>
      </c>
      <c r="P130" s="43">
        <v>1.8740849194729136E-2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997.5</v>
      </c>
      <c r="F131" s="40">
        <v>1001.1833333333334</v>
      </c>
      <c r="G131" s="41">
        <v>991.81666666666683</v>
      </c>
      <c r="H131" s="41">
        <v>986.13333333333344</v>
      </c>
      <c r="I131" s="41">
        <v>976.76666666666688</v>
      </c>
      <c r="J131" s="41">
        <v>1006.8666666666668</v>
      </c>
      <c r="K131" s="41">
        <v>1016.2333333333333</v>
      </c>
      <c r="L131" s="41">
        <v>1021.9166666666667</v>
      </c>
      <c r="M131" s="31">
        <v>1010.55</v>
      </c>
      <c r="N131" s="31">
        <v>995.5</v>
      </c>
      <c r="O131" s="42">
        <v>2464800</v>
      </c>
      <c r="P131" s="43">
        <v>3.3805888767720831E-2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1078</v>
      </c>
      <c r="F132" s="40">
        <v>1075</v>
      </c>
      <c r="G132" s="41">
        <v>1066.3</v>
      </c>
      <c r="H132" s="41">
        <v>1054.5999999999999</v>
      </c>
      <c r="I132" s="41">
        <v>1045.8999999999999</v>
      </c>
      <c r="J132" s="41">
        <v>1086.7</v>
      </c>
      <c r="K132" s="41">
        <v>1095.3999999999999</v>
      </c>
      <c r="L132" s="41">
        <v>1107.1000000000001</v>
      </c>
      <c r="M132" s="31">
        <v>1083.7</v>
      </c>
      <c r="N132" s="31">
        <v>1063.3</v>
      </c>
      <c r="O132" s="42">
        <v>4061400</v>
      </c>
      <c r="P132" s="43">
        <v>1.4795088030773783E-3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4373.5</v>
      </c>
      <c r="F133" s="40">
        <v>4345.166666666667</v>
      </c>
      <c r="G133" s="41">
        <v>4298.3333333333339</v>
      </c>
      <c r="H133" s="41">
        <v>4223.166666666667</v>
      </c>
      <c r="I133" s="41">
        <v>4176.3333333333339</v>
      </c>
      <c r="J133" s="41">
        <v>4420.3333333333339</v>
      </c>
      <c r="K133" s="41">
        <v>4467.1666666666679</v>
      </c>
      <c r="L133" s="41">
        <v>4542.3333333333339</v>
      </c>
      <c r="M133" s="31">
        <v>4392</v>
      </c>
      <c r="N133" s="31">
        <v>4270</v>
      </c>
      <c r="O133" s="42">
        <v>2976000</v>
      </c>
      <c r="P133" s="43">
        <v>-1.5873015873015872E-2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254.2</v>
      </c>
      <c r="F134" s="40">
        <v>253.25</v>
      </c>
      <c r="G134" s="41">
        <v>248.39999999999998</v>
      </c>
      <c r="H134" s="41">
        <v>242.59999999999997</v>
      </c>
      <c r="I134" s="41">
        <v>237.74999999999994</v>
      </c>
      <c r="J134" s="41">
        <v>259.05</v>
      </c>
      <c r="K134" s="41">
        <v>263.90000000000003</v>
      </c>
      <c r="L134" s="41">
        <v>269.70000000000005</v>
      </c>
      <c r="M134" s="31">
        <v>258.10000000000002</v>
      </c>
      <c r="N134" s="31">
        <v>247.45</v>
      </c>
      <c r="O134" s="42">
        <v>31370500</v>
      </c>
      <c r="P134" s="43">
        <v>-2.4063588850174216E-2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3142.55</v>
      </c>
      <c r="F135" s="40">
        <v>3129.5333333333328</v>
      </c>
      <c r="G135" s="41">
        <v>3104.7166666666658</v>
      </c>
      <c r="H135" s="41">
        <v>3066.8833333333328</v>
      </c>
      <c r="I135" s="41">
        <v>3042.0666666666657</v>
      </c>
      <c r="J135" s="41">
        <v>3167.3666666666659</v>
      </c>
      <c r="K135" s="41">
        <v>3192.1833333333334</v>
      </c>
      <c r="L135" s="41">
        <v>3230.016666666666</v>
      </c>
      <c r="M135" s="31">
        <v>3154.35</v>
      </c>
      <c r="N135" s="31">
        <v>3091.7</v>
      </c>
      <c r="O135" s="42">
        <v>2062450</v>
      </c>
      <c r="P135" s="43">
        <v>1.5760441292356187E-4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86440.45</v>
      </c>
      <c r="F136" s="40">
        <v>86398.483333333337</v>
      </c>
      <c r="G136" s="41">
        <v>85696.966666666674</v>
      </c>
      <c r="H136" s="41">
        <v>84953.483333333337</v>
      </c>
      <c r="I136" s="41">
        <v>84251.966666666674</v>
      </c>
      <c r="J136" s="41">
        <v>87141.966666666674</v>
      </c>
      <c r="K136" s="41">
        <v>87843.483333333337</v>
      </c>
      <c r="L136" s="41">
        <v>88586.966666666674</v>
      </c>
      <c r="M136" s="31">
        <v>87100</v>
      </c>
      <c r="N136" s="31">
        <v>85655</v>
      </c>
      <c r="O136" s="42">
        <v>66960</v>
      </c>
      <c r="P136" s="43">
        <v>9.9547511312217188E-3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1570.2</v>
      </c>
      <c r="F137" s="40">
        <v>1561.2166666666669</v>
      </c>
      <c r="G137" s="41">
        <v>1544.0333333333338</v>
      </c>
      <c r="H137" s="41">
        <v>1517.8666666666668</v>
      </c>
      <c r="I137" s="41">
        <v>1500.6833333333336</v>
      </c>
      <c r="J137" s="41">
        <v>1587.3833333333339</v>
      </c>
      <c r="K137" s="41">
        <v>1604.5666666666668</v>
      </c>
      <c r="L137" s="41">
        <v>1630.733333333334</v>
      </c>
      <c r="M137" s="31">
        <v>1578.4</v>
      </c>
      <c r="N137" s="31">
        <v>1535.05</v>
      </c>
      <c r="O137" s="42">
        <v>3799500</v>
      </c>
      <c r="P137" s="43">
        <v>-6.2546262028127311E-2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441.95</v>
      </c>
      <c r="F138" s="40">
        <v>444.90000000000003</v>
      </c>
      <c r="G138" s="41">
        <v>437.30000000000007</v>
      </c>
      <c r="H138" s="41">
        <v>432.65000000000003</v>
      </c>
      <c r="I138" s="41">
        <v>425.05000000000007</v>
      </c>
      <c r="J138" s="41">
        <v>449.55000000000007</v>
      </c>
      <c r="K138" s="41">
        <v>457.15000000000009</v>
      </c>
      <c r="L138" s="41">
        <v>461.80000000000007</v>
      </c>
      <c r="M138" s="31">
        <v>452.5</v>
      </c>
      <c r="N138" s="31">
        <v>440.25</v>
      </c>
      <c r="O138" s="42">
        <v>3294400</v>
      </c>
      <c r="P138" s="43">
        <v>2.2851465474416296E-2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105.35</v>
      </c>
      <c r="F139" s="40">
        <v>104.8</v>
      </c>
      <c r="G139" s="41">
        <v>103.39999999999999</v>
      </c>
      <c r="H139" s="41">
        <v>101.44999999999999</v>
      </c>
      <c r="I139" s="41">
        <v>100.04999999999998</v>
      </c>
      <c r="J139" s="41">
        <v>106.75</v>
      </c>
      <c r="K139" s="41">
        <v>108.15</v>
      </c>
      <c r="L139" s="41">
        <v>110.10000000000001</v>
      </c>
      <c r="M139" s="31">
        <v>106.2</v>
      </c>
      <c r="N139" s="31">
        <v>102.85</v>
      </c>
      <c r="O139" s="42">
        <v>95438000</v>
      </c>
      <c r="P139" s="43">
        <v>-5.6787634408602149E-2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6835.5</v>
      </c>
      <c r="F140" s="40">
        <v>6792.3</v>
      </c>
      <c r="G140" s="41">
        <v>6714.6</v>
      </c>
      <c r="H140" s="41">
        <v>6593.7</v>
      </c>
      <c r="I140" s="41">
        <v>6516</v>
      </c>
      <c r="J140" s="41">
        <v>6913.2000000000007</v>
      </c>
      <c r="K140" s="41">
        <v>6990.9</v>
      </c>
      <c r="L140" s="41">
        <v>7111.8000000000011</v>
      </c>
      <c r="M140" s="31">
        <v>6870</v>
      </c>
      <c r="N140" s="31">
        <v>6671.4</v>
      </c>
      <c r="O140" s="42">
        <v>995625</v>
      </c>
      <c r="P140" s="43">
        <v>8.6108648853995187E-3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3965.65</v>
      </c>
      <c r="F141" s="40">
        <v>3974.3833333333332</v>
      </c>
      <c r="G141" s="41">
        <v>3901.2666666666664</v>
      </c>
      <c r="H141" s="41">
        <v>3836.8833333333332</v>
      </c>
      <c r="I141" s="41">
        <v>3763.7666666666664</v>
      </c>
      <c r="J141" s="41">
        <v>4038.7666666666664</v>
      </c>
      <c r="K141" s="41">
        <v>4111.8833333333332</v>
      </c>
      <c r="L141" s="41">
        <v>4176.2666666666664</v>
      </c>
      <c r="M141" s="31">
        <v>4047.5</v>
      </c>
      <c r="N141" s="31">
        <v>3910</v>
      </c>
      <c r="O141" s="42">
        <v>721800</v>
      </c>
      <c r="P141" s="43">
        <v>2.1868166198063107E-3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19312.400000000001</v>
      </c>
      <c r="F142" s="40">
        <v>19320.383333333335</v>
      </c>
      <c r="G142" s="41">
        <v>19192.01666666667</v>
      </c>
      <c r="H142" s="41">
        <v>19071.633333333335</v>
      </c>
      <c r="I142" s="41">
        <v>18943.26666666667</v>
      </c>
      <c r="J142" s="41">
        <v>19440.76666666667</v>
      </c>
      <c r="K142" s="41">
        <v>19569.133333333331</v>
      </c>
      <c r="L142" s="41">
        <v>19689.51666666667</v>
      </c>
      <c r="M142" s="31">
        <v>19448.75</v>
      </c>
      <c r="N142" s="31">
        <v>19200</v>
      </c>
      <c r="O142" s="42">
        <v>304300</v>
      </c>
      <c r="P142" s="43">
        <v>7.7827454876635204E-3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151.80000000000001</v>
      </c>
      <c r="F143" s="40">
        <v>152.70000000000002</v>
      </c>
      <c r="G143" s="41">
        <v>149.85000000000002</v>
      </c>
      <c r="H143" s="41">
        <v>147.9</v>
      </c>
      <c r="I143" s="41">
        <v>145.05000000000001</v>
      </c>
      <c r="J143" s="41">
        <v>154.65000000000003</v>
      </c>
      <c r="K143" s="41">
        <v>157.5</v>
      </c>
      <c r="L143" s="41">
        <v>159.45000000000005</v>
      </c>
      <c r="M143" s="31">
        <v>155.55000000000001</v>
      </c>
      <c r="N143" s="31">
        <v>150.75</v>
      </c>
      <c r="O143" s="42">
        <v>117323700</v>
      </c>
      <c r="P143" s="43">
        <v>-1.173881144534116E-2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146.75</v>
      </c>
      <c r="F144" s="40">
        <v>146.5</v>
      </c>
      <c r="G144" s="41">
        <v>145.30000000000001</v>
      </c>
      <c r="H144" s="41">
        <v>143.85000000000002</v>
      </c>
      <c r="I144" s="41">
        <v>142.65000000000003</v>
      </c>
      <c r="J144" s="41">
        <v>147.94999999999999</v>
      </c>
      <c r="K144" s="41">
        <v>149.14999999999998</v>
      </c>
      <c r="L144" s="41">
        <v>150.59999999999997</v>
      </c>
      <c r="M144" s="31">
        <v>147.69999999999999</v>
      </c>
      <c r="N144" s="31">
        <v>145.05000000000001</v>
      </c>
      <c r="O144" s="42">
        <v>63731700</v>
      </c>
      <c r="P144" s="43">
        <v>5.830572645527686E-2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967.85</v>
      </c>
      <c r="F145" s="40">
        <v>973.56666666666661</v>
      </c>
      <c r="G145" s="41">
        <v>958.53333333333319</v>
      </c>
      <c r="H145" s="41">
        <v>949.21666666666658</v>
      </c>
      <c r="I145" s="41">
        <v>934.18333333333317</v>
      </c>
      <c r="J145" s="41">
        <v>982.88333333333321</v>
      </c>
      <c r="K145" s="41">
        <v>997.91666666666652</v>
      </c>
      <c r="L145" s="41">
        <v>1007.2333333333332</v>
      </c>
      <c r="M145" s="31">
        <v>988.6</v>
      </c>
      <c r="N145" s="31">
        <v>964.25</v>
      </c>
      <c r="O145" s="42">
        <v>1647100</v>
      </c>
      <c r="P145" s="43">
        <v>1.1607910576096303E-2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4765.75</v>
      </c>
      <c r="F146" s="40">
        <v>4758.583333333333</v>
      </c>
      <c r="G146" s="41">
        <v>4717.1666666666661</v>
      </c>
      <c r="H146" s="41">
        <v>4668.583333333333</v>
      </c>
      <c r="I146" s="41">
        <v>4627.1666666666661</v>
      </c>
      <c r="J146" s="41">
        <v>4807.1666666666661</v>
      </c>
      <c r="K146" s="41">
        <v>4848.5833333333321</v>
      </c>
      <c r="L146" s="41">
        <v>4897.1666666666661</v>
      </c>
      <c r="M146" s="31">
        <v>4800</v>
      </c>
      <c r="N146" s="31">
        <v>4710</v>
      </c>
      <c r="O146" s="42">
        <v>751875</v>
      </c>
      <c r="P146" s="43">
        <v>5.8528428093645481E-3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160.75</v>
      </c>
      <c r="F147" s="40">
        <v>161.70000000000002</v>
      </c>
      <c r="G147" s="41">
        <v>159.45000000000005</v>
      </c>
      <c r="H147" s="41">
        <v>158.15000000000003</v>
      </c>
      <c r="I147" s="41">
        <v>155.90000000000006</v>
      </c>
      <c r="J147" s="41">
        <v>163.00000000000003</v>
      </c>
      <c r="K147" s="41">
        <v>165.24999999999997</v>
      </c>
      <c r="L147" s="41">
        <v>166.55</v>
      </c>
      <c r="M147" s="31">
        <v>163.95</v>
      </c>
      <c r="N147" s="31">
        <v>160.4</v>
      </c>
      <c r="O147" s="42">
        <v>57680700</v>
      </c>
      <c r="P147" s="43">
        <v>9.7048119692680953E-3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37644.9</v>
      </c>
      <c r="F148" s="40">
        <v>37850.15</v>
      </c>
      <c r="G148" s="41">
        <v>37239.450000000004</v>
      </c>
      <c r="H148" s="41">
        <v>36834</v>
      </c>
      <c r="I148" s="41">
        <v>36223.300000000003</v>
      </c>
      <c r="J148" s="41">
        <v>38255.600000000006</v>
      </c>
      <c r="K148" s="41">
        <v>38866.300000000003</v>
      </c>
      <c r="L148" s="41">
        <v>39271.750000000007</v>
      </c>
      <c r="M148" s="31">
        <v>38460.85</v>
      </c>
      <c r="N148" s="31">
        <v>37444.699999999997</v>
      </c>
      <c r="O148" s="42">
        <v>99570</v>
      </c>
      <c r="P148" s="43">
        <v>-2.0943952802359882E-2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2802</v>
      </c>
      <c r="F149" s="40">
        <v>2815.8833333333332</v>
      </c>
      <c r="G149" s="41">
        <v>2775.2666666666664</v>
      </c>
      <c r="H149" s="41">
        <v>2748.5333333333333</v>
      </c>
      <c r="I149" s="41">
        <v>2707.9166666666665</v>
      </c>
      <c r="J149" s="41">
        <v>2842.6166666666663</v>
      </c>
      <c r="K149" s="41">
        <v>2883.2333333333331</v>
      </c>
      <c r="L149" s="41">
        <v>2909.9666666666662</v>
      </c>
      <c r="M149" s="31">
        <v>2856.5</v>
      </c>
      <c r="N149" s="31">
        <v>2789.15</v>
      </c>
      <c r="O149" s="42">
        <v>4429700</v>
      </c>
      <c r="P149" s="43">
        <v>-4.0676552915252219E-2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4016.3</v>
      </c>
      <c r="F150" s="40">
        <v>3981.35</v>
      </c>
      <c r="G150" s="41">
        <v>3923.7</v>
      </c>
      <c r="H150" s="41">
        <v>3831.1</v>
      </c>
      <c r="I150" s="41">
        <v>3773.45</v>
      </c>
      <c r="J150" s="41">
        <v>4073.95</v>
      </c>
      <c r="K150" s="41">
        <v>4131.6000000000004</v>
      </c>
      <c r="L150" s="41">
        <v>4224.2</v>
      </c>
      <c r="M150" s="31">
        <v>4039</v>
      </c>
      <c r="N150" s="31">
        <v>3888.75</v>
      </c>
      <c r="O150" s="42">
        <v>315900</v>
      </c>
      <c r="P150" s="43">
        <v>-1.1731581417175035E-2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234.05</v>
      </c>
      <c r="F151" s="40">
        <v>236.1</v>
      </c>
      <c r="G151" s="41">
        <v>231.39999999999998</v>
      </c>
      <c r="H151" s="41">
        <v>228.74999999999997</v>
      </c>
      <c r="I151" s="41">
        <v>224.04999999999995</v>
      </c>
      <c r="J151" s="41">
        <v>238.75</v>
      </c>
      <c r="K151" s="41">
        <v>243.45</v>
      </c>
      <c r="L151" s="41">
        <v>246.10000000000002</v>
      </c>
      <c r="M151" s="31">
        <v>240.8</v>
      </c>
      <c r="N151" s="31">
        <v>233.45</v>
      </c>
      <c r="O151" s="42">
        <v>25503000</v>
      </c>
      <c r="P151" s="43">
        <v>2.5452352231604341E-2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143.4</v>
      </c>
      <c r="F152" s="40">
        <v>144.13333333333335</v>
      </c>
      <c r="G152" s="41">
        <v>142.06666666666672</v>
      </c>
      <c r="H152" s="41">
        <v>140.73333333333338</v>
      </c>
      <c r="I152" s="41">
        <v>138.66666666666674</v>
      </c>
      <c r="J152" s="41">
        <v>145.4666666666667</v>
      </c>
      <c r="K152" s="41">
        <v>147.53333333333336</v>
      </c>
      <c r="L152" s="41">
        <v>148.86666666666667</v>
      </c>
      <c r="M152" s="31">
        <v>146.19999999999999</v>
      </c>
      <c r="N152" s="31">
        <v>142.80000000000001</v>
      </c>
      <c r="O152" s="42">
        <v>32178000</v>
      </c>
      <c r="P152" s="43">
        <v>9.5861486486486486E-2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5561.05</v>
      </c>
      <c r="F153" s="40">
        <v>5558.1500000000005</v>
      </c>
      <c r="G153" s="41">
        <v>5538.2000000000007</v>
      </c>
      <c r="H153" s="41">
        <v>5515.35</v>
      </c>
      <c r="I153" s="41">
        <v>5495.4000000000005</v>
      </c>
      <c r="J153" s="41">
        <v>5581.0000000000009</v>
      </c>
      <c r="K153" s="41">
        <v>5600.95</v>
      </c>
      <c r="L153" s="41">
        <v>5623.8000000000011</v>
      </c>
      <c r="M153" s="31">
        <v>5578.1</v>
      </c>
      <c r="N153" s="31">
        <v>5535.3</v>
      </c>
      <c r="O153" s="42">
        <v>228375</v>
      </c>
      <c r="P153" s="43">
        <v>1.6129032258064516E-2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2479.8000000000002</v>
      </c>
      <c r="F154" s="40">
        <v>2465.4</v>
      </c>
      <c r="G154" s="41">
        <v>2440.8000000000002</v>
      </c>
      <c r="H154" s="41">
        <v>2401.8000000000002</v>
      </c>
      <c r="I154" s="41">
        <v>2377.2000000000003</v>
      </c>
      <c r="J154" s="41">
        <v>2504.4</v>
      </c>
      <c r="K154" s="41">
        <v>2528.9999999999995</v>
      </c>
      <c r="L154" s="41">
        <v>2568</v>
      </c>
      <c r="M154" s="31">
        <v>2490</v>
      </c>
      <c r="N154" s="31">
        <v>2426.4</v>
      </c>
      <c r="O154" s="42">
        <v>2435500</v>
      </c>
      <c r="P154" s="43">
        <v>-5.9183673469387754E-3</v>
      </c>
    </row>
    <row r="155" spans="1:16" ht="12.75" customHeight="1">
      <c r="A155" s="31">
        <v>145</v>
      </c>
      <c r="B155" s="351" t="s">
        <v>39</v>
      </c>
      <c r="C155" s="33" t="s">
        <v>180</v>
      </c>
      <c r="D155" s="34">
        <v>44497</v>
      </c>
      <c r="E155" s="40">
        <v>3341.75</v>
      </c>
      <c r="F155" s="40">
        <v>3327.2666666666664</v>
      </c>
      <c r="G155" s="41">
        <v>3304.5333333333328</v>
      </c>
      <c r="H155" s="41">
        <v>3267.3166666666666</v>
      </c>
      <c r="I155" s="41">
        <v>3244.583333333333</v>
      </c>
      <c r="J155" s="41">
        <v>3364.4833333333327</v>
      </c>
      <c r="K155" s="41">
        <v>3387.2166666666662</v>
      </c>
      <c r="L155" s="41">
        <v>3424.4333333333325</v>
      </c>
      <c r="M155" s="31">
        <v>3350</v>
      </c>
      <c r="N155" s="31">
        <v>3290.05</v>
      </c>
      <c r="O155" s="42">
        <v>1349500</v>
      </c>
      <c r="P155" s="43">
        <v>-1.4423954719737082E-2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41.5</v>
      </c>
      <c r="F156" s="40">
        <v>41.633333333333333</v>
      </c>
      <c r="G156" s="41">
        <v>41.216666666666669</v>
      </c>
      <c r="H156" s="41">
        <v>40.933333333333337</v>
      </c>
      <c r="I156" s="41">
        <v>40.516666666666673</v>
      </c>
      <c r="J156" s="41">
        <v>41.916666666666664</v>
      </c>
      <c r="K156" s="41">
        <v>42.333333333333336</v>
      </c>
      <c r="L156" s="41">
        <v>42.61666666666666</v>
      </c>
      <c r="M156" s="31">
        <v>42.05</v>
      </c>
      <c r="N156" s="31">
        <v>41.35</v>
      </c>
      <c r="O156" s="42">
        <v>294368000</v>
      </c>
      <c r="P156" s="43">
        <v>-3.8917620017761063E-2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2540.65</v>
      </c>
      <c r="F157" s="40">
        <v>2546.9666666666667</v>
      </c>
      <c r="G157" s="41">
        <v>2508.9833333333336</v>
      </c>
      <c r="H157" s="41">
        <v>2477.3166666666671</v>
      </c>
      <c r="I157" s="41">
        <v>2439.3333333333339</v>
      </c>
      <c r="J157" s="41">
        <v>2578.6333333333332</v>
      </c>
      <c r="K157" s="41">
        <v>2616.6166666666659</v>
      </c>
      <c r="L157" s="41">
        <v>2648.2833333333328</v>
      </c>
      <c r="M157" s="31">
        <v>2584.9499999999998</v>
      </c>
      <c r="N157" s="31">
        <v>2515.3000000000002</v>
      </c>
      <c r="O157" s="42">
        <v>1131000</v>
      </c>
      <c r="P157" s="43">
        <v>-2.6518164942985947E-4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199.4</v>
      </c>
      <c r="F158" s="40">
        <v>199.25</v>
      </c>
      <c r="G158" s="41">
        <v>194.2</v>
      </c>
      <c r="H158" s="41">
        <v>189</v>
      </c>
      <c r="I158" s="41">
        <v>183.95</v>
      </c>
      <c r="J158" s="41">
        <v>204.45</v>
      </c>
      <c r="K158" s="41">
        <v>209.5</v>
      </c>
      <c r="L158" s="41">
        <v>214.7</v>
      </c>
      <c r="M158" s="31">
        <v>204.3</v>
      </c>
      <c r="N158" s="31">
        <v>194.05</v>
      </c>
      <c r="O158" s="42">
        <v>34424515</v>
      </c>
      <c r="P158" s="43">
        <v>-9.51357986803744E-3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1715.2</v>
      </c>
      <c r="F159" s="40">
        <v>1728.7833333333335</v>
      </c>
      <c r="G159" s="41">
        <v>1697.666666666667</v>
      </c>
      <c r="H159" s="41">
        <v>1680.1333333333334</v>
      </c>
      <c r="I159" s="41">
        <v>1649.0166666666669</v>
      </c>
      <c r="J159" s="41">
        <v>1746.3166666666671</v>
      </c>
      <c r="K159" s="41">
        <v>1777.4333333333334</v>
      </c>
      <c r="L159" s="41">
        <v>1794.9666666666672</v>
      </c>
      <c r="M159" s="31">
        <v>1759.9</v>
      </c>
      <c r="N159" s="31">
        <v>1711.25</v>
      </c>
      <c r="O159" s="42">
        <v>2851442</v>
      </c>
      <c r="P159" s="43">
        <v>-4.7709664265325538E-2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987.25</v>
      </c>
      <c r="F160" s="40">
        <v>990.45000000000016</v>
      </c>
      <c r="G160" s="41">
        <v>982.00000000000034</v>
      </c>
      <c r="H160" s="41">
        <v>976.75000000000023</v>
      </c>
      <c r="I160" s="41">
        <v>968.30000000000041</v>
      </c>
      <c r="J160" s="41">
        <v>995.70000000000027</v>
      </c>
      <c r="K160" s="41">
        <v>1004.1500000000001</v>
      </c>
      <c r="L160" s="41">
        <v>1009.4000000000002</v>
      </c>
      <c r="M160" s="31">
        <v>998.9</v>
      </c>
      <c r="N160" s="31">
        <v>985.2</v>
      </c>
      <c r="O160" s="42">
        <v>2184500</v>
      </c>
      <c r="P160" s="43">
        <v>2.3496614894464356E-2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194.2</v>
      </c>
      <c r="F161" s="40">
        <v>194.96666666666667</v>
      </c>
      <c r="G161" s="41">
        <v>192.43333333333334</v>
      </c>
      <c r="H161" s="41">
        <v>190.66666666666666</v>
      </c>
      <c r="I161" s="41">
        <v>188.13333333333333</v>
      </c>
      <c r="J161" s="41">
        <v>196.73333333333335</v>
      </c>
      <c r="K161" s="41">
        <v>199.26666666666671</v>
      </c>
      <c r="L161" s="41">
        <v>201.03333333333336</v>
      </c>
      <c r="M161" s="31">
        <v>197.5</v>
      </c>
      <c r="N161" s="31">
        <v>193.2</v>
      </c>
      <c r="O161" s="42">
        <v>26511800</v>
      </c>
      <c r="P161" s="43">
        <v>-1.4199890770070999E-3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160.69999999999999</v>
      </c>
      <c r="F162" s="40">
        <v>161.41666666666666</v>
      </c>
      <c r="G162" s="41">
        <v>159.48333333333332</v>
      </c>
      <c r="H162" s="41">
        <v>158.26666666666665</v>
      </c>
      <c r="I162" s="41">
        <v>156.33333333333331</v>
      </c>
      <c r="J162" s="41">
        <v>162.63333333333333</v>
      </c>
      <c r="K162" s="41">
        <v>164.56666666666666</v>
      </c>
      <c r="L162" s="41">
        <v>165.78333333333333</v>
      </c>
      <c r="M162" s="31">
        <v>163.35</v>
      </c>
      <c r="N162" s="31">
        <v>160.19999999999999</v>
      </c>
      <c r="O162" s="42">
        <v>28404000</v>
      </c>
      <c r="P162" s="43">
        <v>0.10246856078248719</v>
      </c>
    </row>
    <row r="163" spans="1:16" ht="12.75" customHeight="1">
      <c r="A163" s="31">
        <v>153</v>
      </c>
      <c r="B163" s="352" t="s">
        <v>80</v>
      </c>
      <c r="C163" s="33" t="s">
        <v>188</v>
      </c>
      <c r="D163" s="34">
        <v>44497</v>
      </c>
      <c r="E163" s="40">
        <v>2698.45</v>
      </c>
      <c r="F163" s="40">
        <v>2697.7333333333331</v>
      </c>
      <c r="G163" s="41">
        <v>2672.2666666666664</v>
      </c>
      <c r="H163" s="41">
        <v>2646.0833333333335</v>
      </c>
      <c r="I163" s="41">
        <v>2620.6166666666668</v>
      </c>
      <c r="J163" s="41">
        <v>2723.9166666666661</v>
      </c>
      <c r="K163" s="41">
        <v>2749.3833333333323</v>
      </c>
      <c r="L163" s="41">
        <v>2775.5666666666657</v>
      </c>
      <c r="M163" s="31">
        <v>2723.2</v>
      </c>
      <c r="N163" s="31">
        <v>2671.55</v>
      </c>
      <c r="O163" s="42">
        <v>29952000</v>
      </c>
      <c r="P163" s="43">
        <v>-1.388534507592905E-2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121.95</v>
      </c>
      <c r="F164" s="40">
        <v>120.58333333333333</v>
      </c>
      <c r="G164" s="41">
        <v>117.56666666666666</v>
      </c>
      <c r="H164" s="41">
        <v>113.18333333333334</v>
      </c>
      <c r="I164" s="41">
        <v>110.16666666666667</v>
      </c>
      <c r="J164" s="41">
        <v>124.96666666666665</v>
      </c>
      <c r="K164" s="41">
        <v>127.98333333333333</v>
      </c>
      <c r="L164" s="41">
        <v>132.36666666666665</v>
      </c>
      <c r="M164" s="31">
        <v>123.6</v>
      </c>
      <c r="N164" s="31">
        <v>116.2</v>
      </c>
      <c r="O164" s="42">
        <v>170420500</v>
      </c>
      <c r="P164" s="43">
        <v>-7.9815337265965638E-2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1196.95</v>
      </c>
      <c r="F165" s="40">
        <v>1202.2333333333333</v>
      </c>
      <c r="G165" s="41">
        <v>1184.4166666666667</v>
      </c>
      <c r="H165" s="41">
        <v>1171.8833333333334</v>
      </c>
      <c r="I165" s="41">
        <v>1154.0666666666668</v>
      </c>
      <c r="J165" s="41">
        <v>1214.7666666666667</v>
      </c>
      <c r="K165" s="41">
        <v>1232.5833333333333</v>
      </c>
      <c r="L165" s="41">
        <v>1245.1166666666666</v>
      </c>
      <c r="M165" s="31">
        <v>1220.05</v>
      </c>
      <c r="N165" s="31">
        <v>1189.7</v>
      </c>
      <c r="O165" s="42">
        <v>9159000</v>
      </c>
      <c r="P165" s="43">
        <v>3.7464956248407101E-2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483.25</v>
      </c>
      <c r="F166" s="40">
        <v>482.76666666666671</v>
      </c>
      <c r="G166" s="41">
        <v>478.83333333333343</v>
      </c>
      <c r="H166" s="41">
        <v>474.41666666666674</v>
      </c>
      <c r="I166" s="41">
        <v>470.48333333333346</v>
      </c>
      <c r="J166" s="41">
        <v>487.18333333333339</v>
      </c>
      <c r="K166" s="41">
        <v>491.11666666666667</v>
      </c>
      <c r="L166" s="41">
        <v>495.53333333333336</v>
      </c>
      <c r="M166" s="31">
        <v>486.7</v>
      </c>
      <c r="N166" s="31">
        <v>478.35</v>
      </c>
      <c r="O166" s="42">
        <v>90118500</v>
      </c>
      <c r="P166" s="43">
        <v>1.9238272966324538E-2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27937.7</v>
      </c>
      <c r="F167" s="40">
        <v>28027.316666666666</v>
      </c>
      <c r="G167" s="41">
        <v>27710.383333333331</v>
      </c>
      <c r="H167" s="41">
        <v>27483.066666666666</v>
      </c>
      <c r="I167" s="41">
        <v>27166.133333333331</v>
      </c>
      <c r="J167" s="41">
        <v>28254.633333333331</v>
      </c>
      <c r="K167" s="41">
        <v>28571.566666666666</v>
      </c>
      <c r="L167" s="41">
        <v>28798.883333333331</v>
      </c>
      <c r="M167" s="31">
        <v>28344.25</v>
      </c>
      <c r="N167" s="31">
        <v>27800</v>
      </c>
      <c r="O167" s="42">
        <v>184225</v>
      </c>
      <c r="P167" s="43">
        <v>3.8179768948999715E-2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2253.4</v>
      </c>
      <c r="F168" s="40">
        <v>2256.9333333333329</v>
      </c>
      <c r="G168" s="41">
        <v>2229.8666666666659</v>
      </c>
      <c r="H168" s="41">
        <v>2206.333333333333</v>
      </c>
      <c r="I168" s="41">
        <v>2179.266666666666</v>
      </c>
      <c r="J168" s="41">
        <v>2280.4666666666658</v>
      </c>
      <c r="K168" s="41">
        <v>2307.5333333333324</v>
      </c>
      <c r="L168" s="41">
        <v>2331.0666666666657</v>
      </c>
      <c r="M168" s="31">
        <v>2284</v>
      </c>
      <c r="N168" s="31">
        <v>2233.4</v>
      </c>
      <c r="O168" s="42">
        <v>1669800</v>
      </c>
      <c r="P168" s="43">
        <v>-1.7634686943860216E-2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2402.35</v>
      </c>
      <c r="F169" s="40">
        <v>2441.7666666666669</v>
      </c>
      <c r="G169" s="41">
        <v>2358.6333333333337</v>
      </c>
      <c r="H169" s="41">
        <v>2314.916666666667</v>
      </c>
      <c r="I169" s="41">
        <v>2231.7833333333338</v>
      </c>
      <c r="J169" s="41">
        <v>2485.4833333333336</v>
      </c>
      <c r="K169" s="41">
        <v>2568.6166666666668</v>
      </c>
      <c r="L169" s="41">
        <v>2612.3333333333335</v>
      </c>
      <c r="M169" s="31">
        <v>2524.9</v>
      </c>
      <c r="N169" s="31">
        <v>2398.0500000000002</v>
      </c>
      <c r="O169" s="42">
        <v>3630625</v>
      </c>
      <c r="P169" s="43">
        <v>4.3509579955784821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1372.75</v>
      </c>
      <c r="F170" s="40">
        <v>1361.7</v>
      </c>
      <c r="G170" s="41">
        <v>1343.4</v>
      </c>
      <c r="H170" s="41">
        <v>1314.05</v>
      </c>
      <c r="I170" s="41">
        <v>1295.75</v>
      </c>
      <c r="J170" s="41">
        <v>1391.0500000000002</v>
      </c>
      <c r="K170" s="41">
        <v>1409.35</v>
      </c>
      <c r="L170" s="41">
        <v>1438.7000000000003</v>
      </c>
      <c r="M170" s="31">
        <v>1380</v>
      </c>
      <c r="N170" s="31">
        <v>1332.35</v>
      </c>
      <c r="O170" s="42">
        <v>4378800</v>
      </c>
      <c r="P170" s="43">
        <v>1.8609844607797525E-2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598.45000000000005</v>
      </c>
      <c r="F171" s="40">
        <v>600.01666666666677</v>
      </c>
      <c r="G171" s="41">
        <v>592.93333333333351</v>
      </c>
      <c r="H171" s="41">
        <v>587.41666666666674</v>
      </c>
      <c r="I171" s="41">
        <v>580.33333333333348</v>
      </c>
      <c r="J171" s="41">
        <v>605.53333333333353</v>
      </c>
      <c r="K171" s="41">
        <v>612.61666666666679</v>
      </c>
      <c r="L171" s="41">
        <v>618.13333333333355</v>
      </c>
      <c r="M171" s="31">
        <v>607.1</v>
      </c>
      <c r="N171" s="31">
        <v>594.5</v>
      </c>
      <c r="O171" s="42">
        <v>3031425</v>
      </c>
      <c r="P171" s="43">
        <v>3.2651184180271325E-2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843.65</v>
      </c>
      <c r="F172" s="40">
        <v>840.15</v>
      </c>
      <c r="G172" s="41">
        <v>832.44999999999993</v>
      </c>
      <c r="H172" s="41">
        <v>821.25</v>
      </c>
      <c r="I172" s="41">
        <v>813.55</v>
      </c>
      <c r="J172" s="41">
        <v>851.34999999999991</v>
      </c>
      <c r="K172" s="41">
        <v>859.05</v>
      </c>
      <c r="L172" s="41">
        <v>870.24999999999989</v>
      </c>
      <c r="M172" s="31">
        <v>847.85</v>
      </c>
      <c r="N172" s="31">
        <v>828.95</v>
      </c>
      <c r="O172" s="42">
        <v>31946600</v>
      </c>
      <c r="P172" s="43">
        <v>-4.4350448111232094E-2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544.25</v>
      </c>
      <c r="F173" s="40">
        <v>545.44999999999993</v>
      </c>
      <c r="G173" s="41">
        <v>532.89999999999986</v>
      </c>
      <c r="H173" s="41">
        <v>521.54999999999995</v>
      </c>
      <c r="I173" s="41">
        <v>508.99999999999989</v>
      </c>
      <c r="J173" s="41">
        <v>556.79999999999984</v>
      </c>
      <c r="K173" s="41">
        <v>569.3499999999998</v>
      </c>
      <c r="L173" s="41">
        <v>580.69999999999982</v>
      </c>
      <c r="M173" s="31">
        <v>558</v>
      </c>
      <c r="N173" s="31">
        <v>534.1</v>
      </c>
      <c r="O173" s="42">
        <v>14182500</v>
      </c>
      <c r="P173" s="43">
        <v>-2.4151099184642377E-2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617.70000000000005</v>
      </c>
      <c r="F174" s="40">
        <v>616.73333333333335</v>
      </c>
      <c r="G174" s="41">
        <v>609.66666666666674</v>
      </c>
      <c r="H174" s="41">
        <v>601.63333333333344</v>
      </c>
      <c r="I174" s="41">
        <v>594.56666666666683</v>
      </c>
      <c r="J174" s="41">
        <v>624.76666666666665</v>
      </c>
      <c r="K174" s="41">
        <v>631.83333333333326</v>
      </c>
      <c r="L174" s="41">
        <v>639.86666666666656</v>
      </c>
      <c r="M174" s="31">
        <v>623.79999999999995</v>
      </c>
      <c r="N174" s="31">
        <v>608.70000000000005</v>
      </c>
      <c r="O174" s="42">
        <v>1939700</v>
      </c>
      <c r="P174" s="43">
        <v>1.9205002233139794E-2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1113.4000000000001</v>
      </c>
      <c r="F175" s="40">
        <v>1081.6000000000001</v>
      </c>
      <c r="G175" s="41">
        <v>1016.3000000000002</v>
      </c>
      <c r="H175" s="41">
        <v>919.2</v>
      </c>
      <c r="I175" s="41">
        <v>853.90000000000009</v>
      </c>
      <c r="J175" s="41">
        <v>1178.7000000000003</v>
      </c>
      <c r="K175" s="41">
        <v>1244</v>
      </c>
      <c r="L175" s="41">
        <v>1341.1000000000004</v>
      </c>
      <c r="M175" s="31">
        <v>1146.9000000000001</v>
      </c>
      <c r="N175" s="31">
        <v>984.5</v>
      </c>
      <c r="O175" s="42">
        <v>12585000</v>
      </c>
      <c r="P175" s="43">
        <v>5.2433517310587055E-2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850</v>
      </c>
      <c r="F176" s="40">
        <v>842.26666666666677</v>
      </c>
      <c r="G176" s="41">
        <v>829.73333333333358</v>
      </c>
      <c r="H176" s="41">
        <v>809.46666666666681</v>
      </c>
      <c r="I176" s="41">
        <v>796.93333333333362</v>
      </c>
      <c r="J176" s="41">
        <v>862.53333333333353</v>
      </c>
      <c r="K176" s="41">
        <v>875.06666666666661</v>
      </c>
      <c r="L176" s="41">
        <v>895.33333333333348</v>
      </c>
      <c r="M176" s="31">
        <v>854.8</v>
      </c>
      <c r="N176" s="31">
        <v>822</v>
      </c>
      <c r="O176" s="42">
        <v>11897550</v>
      </c>
      <c r="P176" s="43">
        <v>-5.3586769759450169E-2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506.95</v>
      </c>
      <c r="F177" s="40">
        <v>497.09999999999997</v>
      </c>
      <c r="G177" s="41">
        <v>474.04999999999995</v>
      </c>
      <c r="H177" s="41">
        <v>441.15</v>
      </c>
      <c r="I177" s="41">
        <v>418.09999999999997</v>
      </c>
      <c r="J177" s="41">
        <v>530</v>
      </c>
      <c r="K177" s="41">
        <v>553.04999999999995</v>
      </c>
      <c r="L177" s="41">
        <v>585.94999999999993</v>
      </c>
      <c r="M177" s="31">
        <v>520.15</v>
      </c>
      <c r="N177" s="31">
        <v>464.2</v>
      </c>
      <c r="O177" s="42">
        <v>94517400</v>
      </c>
      <c r="P177" s="43">
        <v>-5.7305287094940309E-2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224.95</v>
      </c>
      <c r="F178" s="40">
        <v>219.21666666666667</v>
      </c>
      <c r="G178" s="41">
        <v>205.83333333333334</v>
      </c>
      <c r="H178" s="41">
        <v>186.71666666666667</v>
      </c>
      <c r="I178" s="41">
        <v>173.33333333333334</v>
      </c>
      <c r="J178" s="41">
        <v>238.33333333333334</v>
      </c>
      <c r="K178" s="41">
        <v>251.71666666666667</v>
      </c>
      <c r="L178" s="41">
        <v>270.83333333333337</v>
      </c>
      <c r="M178" s="31">
        <v>232.6</v>
      </c>
      <c r="N178" s="31">
        <v>200.1</v>
      </c>
      <c r="O178" s="42">
        <v>111213000</v>
      </c>
      <c r="P178" s="43">
        <v>-8.6189683860232943E-2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1359.85</v>
      </c>
      <c r="F179" s="40">
        <v>1354.5333333333333</v>
      </c>
      <c r="G179" s="41">
        <v>1327.3166666666666</v>
      </c>
      <c r="H179" s="41">
        <v>1294.7833333333333</v>
      </c>
      <c r="I179" s="41">
        <v>1267.5666666666666</v>
      </c>
      <c r="J179" s="41">
        <v>1387.0666666666666</v>
      </c>
      <c r="K179" s="41">
        <v>1414.2833333333333</v>
      </c>
      <c r="L179" s="41">
        <v>1446.8166666666666</v>
      </c>
      <c r="M179" s="31">
        <v>1381.75</v>
      </c>
      <c r="N179" s="31">
        <v>1322</v>
      </c>
      <c r="O179" s="42">
        <v>47332250</v>
      </c>
      <c r="P179" s="43">
        <v>1.2399323673254185E-2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3665.25</v>
      </c>
      <c r="F180" s="40">
        <v>3666.6333333333332</v>
      </c>
      <c r="G180" s="41">
        <v>3651.3666666666663</v>
      </c>
      <c r="H180" s="41">
        <v>3637.4833333333331</v>
      </c>
      <c r="I180" s="41">
        <v>3622.2166666666662</v>
      </c>
      <c r="J180" s="41">
        <v>3680.5166666666664</v>
      </c>
      <c r="K180" s="41">
        <v>3695.7833333333328</v>
      </c>
      <c r="L180" s="41">
        <v>3709.6666666666665</v>
      </c>
      <c r="M180" s="31">
        <v>3681.9</v>
      </c>
      <c r="N180" s="31">
        <v>3652.75</v>
      </c>
      <c r="O180" s="42">
        <v>13537500</v>
      </c>
      <c r="P180" s="43">
        <v>7.7586206896551727E-2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1406.6</v>
      </c>
      <c r="F181" s="40">
        <v>1400.1833333333334</v>
      </c>
      <c r="G181" s="41">
        <v>1387.7166666666667</v>
      </c>
      <c r="H181" s="41">
        <v>1368.8333333333333</v>
      </c>
      <c r="I181" s="41">
        <v>1356.3666666666666</v>
      </c>
      <c r="J181" s="41">
        <v>1419.0666666666668</v>
      </c>
      <c r="K181" s="41">
        <v>1431.5333333333335</v>
      </c>
      <c r="L181" s="41">
        <v>1450.416666666667</v>
      </c>
      <c r="M181" s="31">
        <v>1412.65</v>
      </c>
      <c r="N181" s="31">
        <v>1381.3</v>
      </c>
      <c r="O181" s="42">
        <v>12735000</v>
      </c>
      <c r="P181" s="43">
        <v>-9.5660289314045722E-3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2539.25</v>
      </c>
      <c r="F182" s="40">
        <v>2545.9499999999998</v>
      </c>
      <c r="G182" s="41">
        <v>2484.2499999999995</v>
      </c>
      <c r="H182" s="41">
        <v>2429.2499999999995</v>
      </c>
      <c r="I182" s="41">
        <v>2367.5499999999993</v>
      </c>
      <c r="J182" s="41">
        <v>2600.9499999999998</v>
      </c>
      <c r="K182" s="41">
        <v>2662.6500000000005</v>
      </c>
      <c r="L182" s="41">
        <v>2717.65</v>
      </c>
      <c r="M182" s="31">
        <v>2607.65</v>
      </c>
      <c r="N182" s="31">
        <v>2490.9499999999998</v>
      </c>
      <c r="O182" s="42">
        <v>5392125</v>
      </c>
      <c r="P182" s="43">
        <v>-1.8498293515358363E-2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3137.9</v>
      </c>
      <c r="F183" s="40">
        <v>3134.9666666666667</v>
      </c>
      <c r="G183" s="41">
        <v>3109.9333333333334</v>
      </c>
      <c r="H183" s="41">
        <v>3081.9666666666667</v>
      </c>
      <c r="I183" s="41">
        <v>3056.9333333333334</v>
      </c>
      <c r="J183" s="41">
        <v>3162.9333333333334</v>
      </c>
      <c r="K183" s="41">
        <v>3187.9666666666672</v>
      </c>
      <c r="L183" s="41">
        <v>3215.9333333333334</v>
      </c>
      <c r="M183" s="31">
        <v>3160</v>
      </c>
      <c r="N183" s="31">
        <v>3107</v>
      </c>
      <c r="O183" s="42">
        <v>645500</v>
      </c>
      <c r="P183" s="43">
        <v>-9.2095165003837302E-3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520.35</v>
      </c>
      <c r="F184" s="40">
        <v>521.01666666666677</v>
      </c>
      <c r="G184" s="41">
        <v>515.33333333333348</v>
      </c>
      <c r="H184" s="41">
        <v>510.31666666666672</v>
      </c>
      <c r="I184" s="41">
        <v>504.63333333333344</v>
      </c>
      <c r="J184" s="41">
        <v>526.03333333333353</v>
      </c>
      <c r="K184" s="41">
        <v>531.7166666666667</v>
      </c>
      <c r="L184" s="41">
        <v>536.73333333333358</v>
      </c>
      <c r="M184" s="31">
        <v>526.70000000000005</v>
      </c>
      <c r="N184" s="31">
        <v>516</v>
      </c>
      <c r="O184" s="42">
        <v>4753500</v>
      </c>
      <c r="P184" s="43">
        <v>7.4601559850796875E-2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1176.5999999999999</v>
      </c>
      <c r="F185" s="40">
        <v>1166.55</v>
      </c>
      <c r="G185" s="41">
        <v>1120.1999999999998</v>
      </c>
      <c r="H185" s="41">
        <v>1063.8</v>
      </c>
      <c r="I185" s="41">
        <v>1017.4499999999998</v>
      </c>
      <c r="J185" s="41">
        <v>1222.9499999999998</v>
      </c>
      <c r="K185" s="41">
        <v>1269.2999999999997</v>
      </c>
      <c r="L185" s="41">
        <v>1325.6999999999998</v>
      </c>
      <c r="M185" s="31">
        <v>1212.9000000000001</v>
      </c>
      <c r="N185" s="31">
        <v>1110.1500000000001</v>
      </c>
      <c r="O185" s="42">
        <v>1948800</v>
      </c>
      <c r="P185" s="43">
        <v>3.9845261121856865E-2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579.45000000000005</v>
      </c>
      <c r="F186" s="40">
        <v>581.19999999999993</v>
      </c>
      <c r="G186" s="41">
        <v>574.14999999999986</v>
      </c>
      <c r="H186" s="41">
        <v>568.84999999999991</v>
      </c>
      <c r="I186" s="41">
        <v>561.79999999999984</v>
      </c>
      <c r="J186" s="41">
        <v>586.49999999999989</v>
      </c>
      <c r="K186" s="41">
        <v>593.54999999999984</v>
      </c>
      <c r="L186" s="41">
        <v>598.84999999999991</v>
      </c>
      <c r="M186" s="31">
        <v>588.25</v>
      </c>
      <c r="N186" s="31">
        <v>575.9</v>
      </c>
      <c r="O186" s="42">
        <v>8054200</v>
      </c>
      <c r="P186" s="43">
        <v>2.3847659725929882E-2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1723.7</v>
      </c>
      <c r="F187" s="40">
        <v>1724.2333333333333</v>
      </c>
      <c r="G187" s="41">
        <v>1711.0166666666667</v>
      </c>
      <c r="H187" s="41">
        <v>1698.3333333333333</v>
      </c>
      <c r="I187" s="41">
        <v>1685.1166666666666</v>
      </c>
      <c r="J187" s="41">
        <v>1736.9166666666667</v>
      </c>
      <c r="K187" s="41">
        <v>1750.1333333333334</v>
      </c>
      <c r="L187" s="41">
        <v>1762.8166666666668</v>
      </c>
      <c r="M187" s="31">
        <v>1737.45</v>
      </c>
      <c r="N187" s="31">
        <v>1711.55</v>
      </c>
      <c r="O187" s="42">
        <v>1475600</v>
      </c>
      <c r="P187" s="43">
        <v>-6.8904593639575976E-2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7382.55</v>
      </c>
      <c r="F188" s="40">
        <v>7362.2833333333328</v>
      </c>
      <c r="G188" s="41">
        <v>7307.2666666666655</v>
      </c>
      <c r="H188" s="41">
        <v>7231.9833333333327</v>
      </c>
      <c r="I188" s="41">
        <v>7176.9666666666653</v>
      </c>
      <c r="J188" s="41">
        <v>7437.5666666666657</v>
      </c>
      <c r="K188" s="41">
        <v>7492.5833333333321</v>
      </c>
      <c r="L188" s="41">
        <v>7567.8666666666659</v>
      </c>
      <c r="M188" s="31">
        <v>7417.3</v>
      </c>
      <c r="N188" s="31">
        <v>7287</v>
      </c>
      <c r="O188" s="42">
        <v>2242000</v>
      </c>
      <c r="P188" s="43">
        <v>-1.3421342134213421E-2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748.2</v>
      </c>
      <c r="F189" s="40">
        <v>749.4</v>
      </c>
      <c r="G189" s="41">
        <v>742.8</v>
      </c>
      <c r="H189" s="41">
        <v>737.4</v>
      </c>
      <c r="I189" s="41">
        <v>730.8</v>
      </c>
      <c r="J189" s="41">
        <v>754.8</v>
      </c>
      <c r="K189" s="41">
        <v>761.40000000000009</v>
      </c>
      <c r="L189" s="41">
        <v>766.8</v>
      </c>
      <c r="M189" s="31">
        <v>756</v>
      </c>
      <c r="N189" s="31">
        <v>744</v>
      </c>
      <c r="O189" s="42">
        <v>26205400</v>
      </c>
      <c r="P189" s="43">
        <v>-1.0553183134540813E-2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320.8</v>
      </c>
      <c r="F190" s="40">
        <v>319.40000000000003</v>
      </c>
      <c r="G190" s="41">
        <v>314.40000000000009</v>
      </c>
      <c r="H190" s="41">
        <v>308.00000000000006</v>
      </c>
      <c r="I190" s="41">
        <v>303.00000000000011</v>
      </c>
      <c r="J190" s="41">
        <v>325.80000000000007</v>
      </c>
      <c r="K190" s="41">
        <v>330.79999999999995</v>
      </c>
      <c r="L190" s="41">
        <v>337.20000000000005</v>
      </c>
      <c r="M190" s="31">
        <v>324.39999999999998</v>
      </c>
      <c r="N190" s="31">
        <v>313</v>
      </c>
      <c r="O190" s="42">
        <v>122592600</v>
      </c>
      <c r="P190" s="43">
        <v>1.4572322848786495E-2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1311.7</v>
      </c>
      <c r="F191" s="40">
        <v>1312.3166666666666</v>
      </c>
      <c r="G191" s="41">
        <v>1300.6333333333332</v>
      </c>
      <c r="H191" s="41">
        <v>1289.5666666666666</v>
      </c>
      <c r="I191" s="41">
        <v>1277.8833333333332</v>
      </c>
      <c r="J191" s="41">
        <v>1323.3833333333332</v>
      </c>
      <c r="K191" s="41">
        <v>1335.0666666666666</v>
      </c>
      <c r="L191" s="41">
        <v>1346.1333333333332</v>
      </c>
      <c r="M191" s="31">
        <v>1324</v>
      </c>
      <c r="N191" s="31">
        <v>1301.25</v>
      </c>
      <c r="O191" s="42">
        <v>2255000</v>
      </c>
      <c r="P191" s="43">
        <v>-3.6324786324786328E-2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675.3</v>
      </c>
      <c r="F192" s="40">
        <v>670.01666666666677</v>
      </c>
      <c r="G192" s="41">
        <v>662.68333333333351</v>
      </c>
      <c r="H192" s="41">
        <v>650.06666666666672</v>
      </c>
      <c r="I192" s="41">
        <v>642.73333333333346</v>
      </c>
      <c r="J192" s="41">
        <v>682.63333333333355</v>
      </c>
      <c r="K192" s="41">
        <v>689.96666666666681</v>
      </c>
      <c r="L192" s="41">
        <v>702.5833333333336</v>
      </c>
      <c r="M192" s="31">
        <v>677.35</v>
      </c>
      <c r="N192" s="31">
        <v>657.4</v>
      </c>
      <c r="O192" s="42">
        <v>41904000</v>
      </c>
      <c r="P192" s="43">
        <v>3.530062853302763E-2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318</v>
      </c>
      <c r="F193" s="40">
        <v>313.36666666666667</v>
      </c>
      <c r="G193" s="41">
        <v>303.63333333333333</v>
      </c>
      <c r="H193" s="41">
        <v>289.26666666666665</v>
      </c>
      <c r="I193" s="41">
        <v>279.5333333333333</v>
      </c>
      <c r="J193" s="41">
        <v>327.73333333333335</v>
      </c>
      <c r="K193" s="41">
        <v>337.4666666666667</v>
      </c>
      <c r="L193" s="41">
        <v>351.83333333333337</v>
      </c>
      <c r="M193" s="31">
        <v>323.10000000000002</v>
      </c>
      <c r="N193" s="31">
        <v>299</v>
      </c>
      <c r="O193" s="42">
        <v>66636000</v>
      </c>
      <c r="P193" s="43">
        <v>3.2156133828996285E-2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workbookViewId="0">
      <pane ySplit="9" topLeftCell="A10" activePane="bottomLeft" state="frozen"/>
      <selection pane="bottomLeft" activeCell="D13" sqref="D13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44483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65" t="s">
        <v>16</v>
      </c>
      <c r="B8" s="467"/>
      <c r="C8" s="471" t="s">
        <v>20</v>
      </c>
      <c r="D8" s="471" t="s">
        <v>21</v>
      </c>
      <c r="E8" s="462" t="s">
        <v>22</v>
      </c>
      <c r="F8" s="463"/>
      <c r="G8" s="464"/>
      <c r="H8" s="462" t="s">
        <v>23</v>
      </c>
      <c r="I8" s="463"/>
      <c r="J8" s="464"/>
      <c r="K8" s="26"/>
      <c r="L8" s="53"/>
      <c r="M8" s="53"/>
      <c r="N8" s="1"/>
      <c r="O8" s="1"/>
    </row>
    <row r="9" spans="1:15" ht="36" customHeight="1">
      <c r="A9" s="469"/>
      <c r="B9" s="470"/>
      <c r="C9" s="470"/>
      <c r="D9" s="47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18161.75</v>
      </c>
      <c r="D10" s="35">
        <v>18136.766666666666</v>
      </c>
      <c r="E10" s="35">
        <v>18075.733333333334</v>
      </c>
      <c r="F10" s="35">
        <v>17989.716666666667</v>
      </c>
      <c r="G10" s="35">
        <v>17928.683333333334</v>
      </c>
      <c r="H10" s="35">
        <v>18222.783333333333</v>
      </c>
      <c r="I10" s="35">
        <v>18283.816666666666</v>
      </c>
      <c r="J10" s="35">
        <v>18369.833333333332</v>
      </c>
      <c r="K10" s="37">
        <v>18197.8</v>
      </c>
      <c r="L10" s="37">
        <v>18050.75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38635.75</v>
      </c>
      <c r="D11" s="40">
        <v>38639.166666666664</v>
      </c>
      <c r="E11" s="40">
        <v>38499.283333333326</v>
      </c>
      <c r="F11" s="40">
        <v>38362.816666666658</v>
      </c>
      <c r="G11" s="40">
        <v>38222.93333333332</v>
      </c>
      <c r="H11" s="40">
        <v>38775.633333333331</v>
      </c>
      <c r="I11" s="40">
        <v>38915.516666666677</v>
      </c>
      <c r="J11" s="40">
        <v>39051.983333333337</v>
      </c>
      <c r="K11" s="31">
        <v>38779.050000000003</v>
      </c>
      <c r="L11" s="31">
        <v>38502.699999999997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2466.6</v>
      </c>
      <c r="D12" s="40">
        <v>2474.25</v>
      </c>
      <c r="E12" s="40">
        <v>2452.4</v>
      </c>
      <c r="F12" s="40">
        <v>2438.2000000000003</v>
      </c>
      <c r="G12" s="40">
        <v>2416.3500000000004</v>
      </c>
      <c r="H12" s="40">
        <v>2488.4499999999998</v>
      </c>
      <c r="I12" s="40">
        <v>2510.3000000000002</v>
      </c>
      <c r="J12" s="40">
        <v>2524.4999999999995</v>
      </c>
      <c r="K12" s="31">
        <v>2496.1</v>
      </c>
      <c r="L12" s="31">
        <v>2460.0500000000002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5215.05</v>
      </c>
      <c r="D13" s="40">
        <v>5208.0666666666666</v>
      </c>
      <c r="E13" s="40">
        <v>5175.5333333333328</v>
      </c>
      <c r="F13" s="40">
        <v>5136.0166666666664</v>
      </c>
      <c r="G13" s="40">
        <v>5103.4833333333327</v>
      </c>
      <c r="H13" s="40">
        <v>5247.583333333333</v>
      </c>
      <c r="I13" s="40">
        <v>5280.1166666666677</v>
      </c>
      <c r="J13" s="40">
        <v>5319.6333333333332</v>
      </c>
      <c r="K13" s="31">
        <v>5240.6000000000004</v>
      </c>
      <c r="L13" s="31">
        <v>5168.55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35285.599999999999</v>
      </c>
      <c r="D14" s="40">
        <v>35160.816666666658</v>
      </c>
      <c r="E14" s="40">
        <v>34997.18333333332</v>
      </c>
      <c r="F14" s="40">
        <v>34708.766666666663</v>
      </c>
      <c r="G14" s="40">
        <v>34545.133333333324</v>
      </c>
      <c r="H14" s="40">
        <v>35449.233333333315</v>
      </c>
      <c r="I14" s="40">
        <v>35612.866666666661</v>
      </c>
      <c r="J14" s="40">
        <v>35901.283333333311</v>
      </c>
      <c r="K14" s="31">
        <v>35324.449999999997</v>
      </c>
      <c r="L14" s="31">
        <v>34872.400000000001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4319.05</v>
      </c>
      <c r="D15" s="40">
        <v>4322.2833333333338</v>
      </c>
      <c r="E15" s="40">
        <v>4289.6166666666677</v>
      </c>
      <c r="F15" s="40">
        <v>4260.1833333333343</v>
      </c>
      <c r="G15" s="40">
        <v>4227.5166666666682</v>
      </c>
      <c r="H15" s="40">
        <v>4351.7166666666672</v>
      </c>
      <c r="I15" s="40">
        <v>4384.3833333333332</v>
      </c>
      <c r="J15" s="40">
        <v>4413.8166666666666</v>
      </c>
      <c r="K15" s="31">
        <v>4354.95</v>
      </c>
      <c r="L15" s="31">
        <v>4292.8500000000004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8851.2000000000007</v>
      </c>
      <c r="D16" s="40">
        <v>8837.5500000000011</v>
      </c>
      <c r="E16" s="40">
        <v>8784.4000000000015</v>
      </c>
      <c r="F16" s="40">
        <v>8717.6</v>
      </c>
      <c r="G16" s="40">
        <v>8664.4500000000007</v>
      </c>
      <c r="H16" s="40">
        <v>8904.3500000000022</v>
      </c>
      <c r="I16" s="40">
        <v>8957.5</v>
      </c>
      <c r="J16" s="40">
        <v>9024.3000000000029</v>
      </c>
      <c r="K16" s="31">
        <v>8890.7000000000007</v>
      </c>
      <c r="L16" s="31">
        <v>8770.75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2259.6999999999998</v>
      </c>
      <c r="D17" s="40">
        <v>2259.8333333333335</v>
      </c>
      <c r="E17" s="40">
        <v>2249.8666666666668</v>
      </c>
      <c r="F17" s="40">
        <v>2240.0333333333333</v>
      </c>
      <c r="G17" s="40">
        <v>2230.0666666666666</v>
      </c>
      <c r="H17" s="40">
        <v>2269.666666666667</v>
      </c>
      <c r="I17" s="40">
        <v>2279.6333333333332</v>
      </c>
      <c r="J17" s="40">
        <v>2289.4666666666672</v>
      </c>
      <c r="K17" s="31">
        <v>2269.8000000000002</v>
      </c>
      <c r="L17" s="31">
        <v>2250</v>
      </c>
      <c r="M17" s="31">
        <v>2.8077899999999998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1207.75</v>
      </c>
      <c r="D18" s="40">
        <v>1218</v>
      </c>
      <c r="E18" s="40">
        <v>1196.05</v>
      </c>
      <c r="F18" s="40">
        <v>1184.3499999999999</v>
      </c>
      <c r="G18" s="40">
        <v>1162.3999999999999</v>
      </c>
      <c r="H18" s="40">
        <v>1229.7</v>
      </c>
      <c r="I18" s="40">
        <v>1251.6499999999999</v>
      </c>
      <c r="J18" s="40">
        <v>1263.3500000000001</v>
      </c>
      <c r="K18" s="31">
        <v>1239.95</v>
      </c>
      <c r="L18" s="31">
        <v>1206.3</v>
      </c>
      <c r="M18" s="31">
        <v>8.0257299999999994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1108</v>
      </c>
      <c r="D19" s="40">
        <v>1110.3333333333333</v>
      </c>
      <c r="E19" s="40">
        <v>1097.1666666666665</v>
      </c>
      <c r="F19" s="40">
        <v>1086.3333333333333</v>
      </c>
      <c r="G19" s="40">
        <v>1073.1666666666665</v>
      </c>
      <c r="H19" s="40">
        <v>1121.1666666666665</v>
      </c>
      <c r="I19" s="40">
        <v>1134.333333333333</v>
      </c>
      <c r="J19" s="40">
        <v>1145.1666666666665</v>
      </c>
      <c r="K19" s="31">
        <v>1123.5</v>
      </c>
      <c r="L19" s="31">
        <v>1099.5</v>
      </c>
      <c r="M19" s="31">
        <v>7.1293300000000004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21589.05</v>
      </c>
      <c r="D20" s="40">
        <v>21663.683333333334</v>
      </c>
      <c r="E20" s="40">
        <v>21425.366666666669</v>
      </c>
      <c r="F20" s="40">
        <v>21261.683333333334</v>
      </c>
      <c r="G20" s="40">
        <v>21023.366666666669</v>
      </c>
      <c r="H20" s="40">
        <v>21827.366666666669</v>
      </c>
      <c r="I20" s="40">
        <v>22065.683333333334</v>
      </c>
      <c r="J20" s="40">
        <v>22229.366666666669</v>
      </c>
      <c r="K20" s="31">
        <v>21902</v>
      </c>
      <c r="L20" s="31">
        <v>21500</v>
      </c>
      <c r="M20" s="31">
        <v>0.13178999999999999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1569.7</v>
      </c>
      <c r="D21" s="40">
        <v>1576.4333333333334</v>
      </c>
      <c r="E21" s="40">
        <v>1544.5666666666668</v>
      </c>
      <c r="F21" s="40">
        <v>1519.4333333333334</v>
      </c>
      <c r="G21" s="40">
        <v>1487.5666666666668</v>
      </c>
      <c r="H21" s="40">
        <v>1601.5666666666668</v>
      </c>
      <c r="I21" s="40">
        <v>1633.4333333333336</v>
      </c>
      <c r="J21" s="40">
        <v>1658.5666666666668</v>
      </c>
      <c r="K21" s="31">
        <v>1608.3</v>
      </c>
      <c r="L21" s="31">
        <v>1551.3</v>
      </c>
      <c r="M21" s="31">
        <v>39.239579999999997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1193.5</v>
      </c>
      <c r="D22" s="40">
        <v>1197.8333333333333</v>
      </c>
      <c r="E22" s="40">
        <v>1175.6666666666665</v>
      </c>
      <c r="F22" s="40">
        <v>1157.8333333333333</v>
      </c>
      <c r="G22" s="40">
        <v>1135.6666666666665</v>
      </c>
      <c r="H22" s="40">
        <v>1215.6666666666665</v>
      </c>
      <c r="I22" s="40">
        <v>1237.833333333333</v>
      </c>
      <c r="J22" s="40">
        <v>1255.6666666666665</v>
      </c>
      <c r="K22" s="31">
        <v>1220</v>
      </c>
      <c r="L22" s="31">
        <v>1180</v>
      </c>
      <c r="M22" s="31">
        <v>2.6505999999999998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759</v>
      </c>
      <c r="D23" s="40">
        <v>754.23333333333323</v>
      </c>
      <c r="E23" s="40">
        <v>743.86666666666645</v>
      </c>
      <c r="F23" s="40">
        <v>728.73333333333323</v>
      </c>
      <c r="G23" s="40">
        <v>718.36666666666645</v>
      </c>
      <c r="H23" s="40">
        <v>769.36666666666645</v>
      </c>
      <c r="I23" s="40">
        <v>779.73333333333323</v>
      </c>
      <c r="J23" s="40">
        <v>794.86666666666645</v>
      </c>
      <c r="K23" s="31">
        <v>764.6</v>
      </c>
      <c r="L23" s="31">
        <v>739.1</v>
      </c>
      <c r="M23" s="31">
        <v>90.831249999999997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1447.5</v>
      </c>
      <c r="D24" s="40">
        <v>1428.8333333333333</v>
      </c>
      <c r="E24" s="40">
        <v>1403.6666666666665</v>
      </c>
      <c r="F24" s="40">
        <v>1359.8333333333333</v>
      </c>
      <c r="G24" s="40">
        <v>1334.6666666666665</v>
      </c>
      <c r="H24" s="40">
        <v>1472.6666666666665</v>
      </c>
      <c r="I24" s="40">
        <v>1497.833333333333</v>
      </c>
      <c r="J24" s="40">
        <v>1541.6666666666665</v>
      </c>
      <c r="K24" s="31">
        <v>1454</v>
      </c>
      <c r="L24" s="31">
        <v>1385</v>
      </c>
      <c r="M24" s="31">
        <v>1.9339500000000001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1702.75</v>
      </c>
      <c r="D25" s="40">
        <v>1694.4833333333333</v>
      </c>
      <c r="E25" s="40">
        <v>1670.9666666666667</v>
      </c>
      <c r="F25" s="40">
        <v>1639.1833333333334</v>
      </c>
      <c r="G25" s="40">
        <v>1615.6666666666667</v>
      </c>
      <c r="H25" s="40">
        <v>1726.2666666666667</v>
      </c>
      <c r="I25" s="40">
        <v>1749.7833333333335</v>
      </c>
      <c r="J25" s="40">
        <v>1781.5666666666666</v>
      </c>
      <c r="K25" s="31">
        <v>1718</v>
      </c>
      <c r="L25" s="31">
        <v>1662.7</v>
      </c>
      <c r="M25" s="31">
        <v>2.2536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107.75</v>
      </c>
      <c r="D26" s="40">
        <v>108.51666666666667</v>
      </c>
      <c r="E26" s="40">
        <v>106.73333333333333</v>
      </c>
      <c r="F26" s="40">
        <v>105.71666666666667</v>
      </c>
      <c r="G26" s="40">
        <v>103.93333333333334</v>
      </c>
      <c r="H26" s="40">
        <v>109.53333333333333</v>
      </c>
      <c r="I26" s="40">
        <v>111.31666666666666</v>
      </c>
      <c r="J26" s="40">
        <v>112.33333333333333</v>
      </c>
      <c r="K26" s="31">
        <v>110.3</v>
      </c>
      <c r="L26" s="31">
        <v>107.5</v>
      </c>
      <c r="M26" s="31">
        <v>30.10876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270</v>
      </c>
      <c r="D27" s="40">
        <v>270.73333333333335</v>
      </c>
      <c r="E27" s="40">
        <v>265.86666666666667</v>
      </c>
      <c r="F27" s="40">
        <v>261.73333333333335</v>
      </c>
      <c r="G27" s="40">
        <v>256.86666666666667</v>
      </c>
      <c r="H27" s="40">
        <v>274.86666666666667</v>
      </c>
      <c r="I27" s="40">
        <v>279.73333333333335</v>
      </c>
      <c r="J27" s="40">
        <v>283.86666666666667</v>
      </c>
      <c r="K27" s="31">
        <v>275.60000000000002</v>
      </c>
      <c r="L27" s="31">
        <v>266.60000000000002</v>
      </c>
      <c r="M27" s="31">
        <v>38.985430000000001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2259.4</v>
      </c>
      <c r="D28" s="40">
        <v>2268.1333333333332</v>
      </c>
      <c r="E28" s="40">
        <v>2236.2666666666664</v>
      </c>
      <c r="F28" s="40">
        <v>2213.1333333333332</v>
      </c>
      <c r="G28" s="40">
        <v>2181.2666666666664</v>
      </c>
      <c r="H28" s="40">
        <v>2291.2666666666664</v>
      </c>
      <c r="I28" s="40">
        <v>2323.1333333333332</v>
      </c>
      <c r="J28" s="40">
        <v>2346.2666666666664</v>
      </c>
      <c r="K28" s="31">
        <v>2300</v>
      </c>
      <c r="L28" s="31">
        <v>2245</v>
      </c>
      <c r="M28" s="31">
        <v>0.64873999999999998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816.05</v>
      </c>
      <c r="D29" s="40">
        <v>815.33333333333337</v>
      </c>
      <c r="E29" s="40">
        <v>804.7166666666667</v>
      </c>
      <c r="F29" s="40">
        <v>793.38333333333333</v>
      </c>
      <c r="G29" s="40">
        <v>782.76666666666665</v>
      </c>
      <c r="H29" s="40">
        <v>826.66666666666674</v>
      </c>
      <c r="I29" s="40">
        <v>837.2833333333333</v>
      </c>
      <c r="J29" s="40">
        <v>848.61666666666679</v>
      </c>
      <c r="K29" s="31">
        <v>825.95</v>
      </c>
      <c r="L29" s="31">
        <v>804</v>
      </c>
      <c r="M29" s="31">
        <v>3.2787500000000001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3937.95</v>
      </c>
      <c r="D30" s="40">
        <v>3946.2666666666664</v>
      </c>
      <c r="E30" s="40">
        <v>3908.833333333333</v>
      </c>
      <c r="F30" s="40">
        <v>3879.7166666666667</v>
      </c>
      <c r="G30" s="40">
        <v>3842.2833333333333</v>
      </c>
      <c r="H30" s="40">
        <v>3975.3833333333328</v>
      </c>
      <c r="I30" s="40">
        <v>4012.8166666666662</v>
      </c>
      <c r="J30" s="40">
        <v>4041.9333333333325</v>
      </c>
      <c r="K30" s="31">
        <v>3983.7</v>
      </c>
      <c r="L30" s="31">
        <v>3917.15</v>
      </c>
      <c r="M30" s="31">
        <v>1.5326299999999999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765.75</v>
      </c>
      <c r="D31" s="40">
        <v>767.9</v>
      </c>
      <c r="E31" s="40">
        <v>760.84999999999991</v>
      </c>
      <c r="F31" s="40">
        <v>755.94999999999993</v>
      </c>
      <c r="G31" s="40">
        <v>748.89999999999986</v>
      </c>
      <c r="H31" s="40">
        <v>772.8</v>
      </c>
      <c r="I31" s="40">
        <v>779.84999999999991</v>
      </c>
      <c r="J31" s="40">
        <v>784.75</v>
      </c>
      <c r="K31" s="31">
        <v>774.95</v>
      </c>
      <c r="L31" s="31">
        <v>763</v>
      </c>
      <c r="M31" s="31">
        <v>7.2557200000000002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404</v>
      </c>
      <c r="D32" s="40">
        <v>404.98333333333335</v>
      </c>
      <c r="E32" s="40">
        <v>402.06666666666672</v>
      </c>
      <c r="F32" s="40">
        <v>400.13333333333338</v>
      </c>
      <c r="G32" s="40">
        <v>397.21666666666675</v>
      </c>
      <c r="H32" s="40">
        <v>406.91666666666669</v>
      </c>
      <c r="I32" s="40">
        <v>409.83333333333331</v>
      </c>
      <c r="J32" s="40">
        <v>411.76666666666665</v>
      </c>
      <c r="K32" s="31">
        <v>407.9</v>
      </c>
      <c r="L32" s="31">
        <v>403.05</v>
      </c>
      <c r="M32" s="31">
        <v>37.802160000000001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4377.5</v>
      </c>
      <c r="D33" s="40">
        <v>4375.5</v>
      </c>
      <c r="E33" s="40">
        <v>4342</v>
      </c>
      <c r="F33" s="40">
        <v>4306.5</v>
      </c>
      <c r="G33" s="40">
        <v>4273</v>
      </c>
      <c r="H33" s="40">
        <v>4411</v>
      </c>
      <c r="I33" s="40">
        <v>4444.5</v>
      </c>
      <c r="J33" s="40">
        <v>4480</v>
      </c>
      <c r="K33" s="31">
        <v>4409</v>
      </c>
      <c r="L33" s="31">
        <v>4340</v>
      </c>
      <c r="M33" s="31">
        <v>3.0234299999999998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239.1</v>
      </c>
      <c r="D34" s="40">
        <v>240.56666666666669</v>
      </c>
      <c r="E34" s="40">
        <v>236.73333333333338</v>
      </c>
      <c r="F34" s="40">
        <v>234.36666666666667</v>
      </c>
      <c r="G34" s="40">
        <v>230.53333333333336</v>
      </c>
      <c r="H34" s="40">
        <v>242.93333333333339</v>
      </c>
      <c r="I34" s="40">
        <v>246.76666666666671</v>
      </c>
      <c r="J34" s="40">
        <v>249.13333333333341</v>
      </c>
      <c r="K34" s="31">
        <v>244.4</v>
      </c>
      <c r="L34" s="31">
        <v>238.2</v>
      </c>
      <c r="M34" s="31">
        <v>33.120959999999997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146.44999999999999</v>
      </c>
      <c r="D35" s="40">
        <v>145.78333333333333</v>
      </c>
      <c r="E35" s="40">
        <v>141.86666666666667</v>
      </c>
      <c r="F35" s="40">
        <v>137.28333333333333</v>
      </c>
      <c r="G35" s="40">
        <v>133.36666666666667</v>
      </c>
      <c r="H35" s="40">
        <v>150.36666666666667</v>
      </c>
      <c r="I35" s="40">
        <v>154.28333333333336</v>
      </c>
      <c r="J35" s="40">
        <v>158.86666666666667</v>
      </c>
      <c r="K35" s="31">
        <v>149.69999999999999</v>
      </c>
      <c r="L35" s="31">
        <v>141.19999999999999</v>
      </c>
      <c r="M35" s="31">
        <v>614.38642000000004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3323.5</v>
      </c>
      <c r="D36" s="40">
        <v>3324.6</v>
      </c>
      <c r="E36" s="40">
        <v>3290.2999999999997</v>
      </c>
      <c r="F36" s="40">
        <v>3257.1</v>
      </c>
      <c r="G36" s="40">
        <v>3222.7999999999997</v>
      </c>
      <c r="H36" s="40">
        <v>3357.7999999999997</v>
      </c>
      <c r="I36" s="40">
        <v>3392.1</v>
      </c>
      <c r="J36" s="40">
        <v>3425.2999999999997</v>
      </c>
      <c r="K36" s="31">
        <v>3358.9</v>
      </c>
      <c r="L36" s="31">
        <v>3291.4</v>
      </c>
      <c r="M36" s="31">
        <v>7.7014399999999998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728.55</v>
      </c>
      <c r="D37" s="40">
        <v>729.5333333333333</v>
      </c>
      <c r="E37" s="40">
        <v>724.06666666666661</v>
      </c>
      <c r="F37" s="40">
        <v>719.58333333333326</v>
      </c>
      <c r="G37" s="40">
        <v>714.11666666666656</v>
      </c>
      <c r="H37" s="40">
        <v>734.01666666666665</v>
      </c>
      <c r="I37" s="40">
        <v>739.48333333333335</v>
      </c>
      <c r="J37" s="40">
        <v>743.9666666666667</v>
      </c>
      <c r="K37" s="31">
        <v>735</v>
      </c>
      <c r="L37" s="31">
        <v>725.05</v>
      </c>
      <c r="M37" s="31">
        <v>12.2072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5117.1499999999996</v>
      </c>
      <c r="D38" s="40">
        <v>5157.4666666666662</v>
      </c>
      <c r="E38" s="40">
        <v>4719.9333333333325</v>
      </c>
      <c r="F38" s="40">
        <v>4322.7166666666662</v>
      </c>
      <c r="G38" s="40">
        <v>3885.1833333333325</v>
      </c>
      <c r="H38" s="40">
        <v>5554.6833333333325</v>
      </c>
      <c r="I38" s="40">
        <v>5992.2166666666672</v>
      </c>
      <c r="J38" s="40">
        <v>6389.4333333333325</v>
      </c>
      <c r="K38" s="31">
        <v>5595</v>
      </c>
      <c r="L38" s="31">
        <v>4760.25</v>
      </c>
      <c r="M38" s="31">
        <v>25.93684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794.6</v>
      </c>
      <c r="D39" s="40">
        <v>797.43333333333339</v>
      </c>
      <c r="E39" s="40">
        <v>790.36666666666679</v>
      </c>
      <c r="F39" s="40">
        <v>786.13333333333344</v>
      </c>
      <c r="G39" s="40">
        <v>779.06666666666683</v>
      </c>
      <c r="H39" s="40">
        <v>801.66666666666674</v>
      </c>
      <c r="I39" s="40">
        <v>808.73333333333335</v>
      </c>
      <c r="J39" s="40">
        <v>812.9666666666667</v>
      </c>
      <c r="K39" s="31">
        <v>804.5</v>
      </c>
      <c r="L39" s="31">
        <v>793.2</v>
      </c>
      <c r="M39" s="31">
        <v>43.814140000000002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3967.65</v>
      </c>
      <c r="D40" s="40">
        <v>3991.4166666666665</v>
      </c>
      <c r="E40" s="40">
        <v>3932.833333333333</v>
      </c>
      <c r="F40" s="40">
        <v>3898.0166666666664</v>
      </c>
      <c r="G40" s="40">
        <v>3839.4333333333329</v>
      </c>
      <c r="H40" s="40">
        <v>4026.2333333333331</v>
      </c>
      <c r="I40" s="40">
        <v>4084.8166666666662</v>
      </c>
      <c r="J40" s="40">
        <v>4119.6333333333332</v>
      </c>
      <c r="K40" s="31">
        <v>4050</v>
      </c>
      <c r="L40" s="31">
        <v>3956.6</v>
      </c>
      <c r="M40" s="31">
        <v>6.4876899999999997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7929.3</v>
      </c>
      <c r="D41" s="40">
        <v>7933.5333333333328</v>
      </c>
      <c r="E41" s="40">
        <v>7857.0666666666657</v>
      </c>
      <c r="F41" s="40">
        <v>7784.833333333333</v>
      </c>
      <c r="G41" s="40">
        <v>7708.3666666666659</v>
      </c>
      <c r="H41" s="40">
        <v>8005.7666666666655</v>
      </c>
      <c r="I41" s="40">
        <v>8082.2333333333327</v>
      </c>
      <c r="J41" s="40">
        <v>8154.4666666666653</v>
      </c>
      <c r="K41" s="31">
        <v>8010</v>
      </c>
      <c r="L41" s="31">
        <v>7861.3</v>
      </c>
      <c r="M41" s="31">
        <v>10.524380000000001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18188.25</v>
      </c>
      <c r="D42" s="40">
        <v>18303.916666666668</v>
      </c>
      <c r="E42" s="40">
        <v>18032.933333333334</v>
      </c>
      <c r="F42" s="40">
        <v>17877.616666666665</v>
      </c>
      <c r="G42" s="40">
        <v>17606.633333333331</v>
      </c>
      <c r="H42" s="40">
        <v>18459.233333333337</v>
      </c>
      <c r="I42" s="40">
        <v>18730.216666666667</v>
      </c>
      <c r="J42" s="40">
        <v>18885.53333333334</v>
      </c>
      <c r="K42" s="31">
        <v>18574.900000000001</v>
      </c>
      <c r="L42" s="31">
        <v>18148.599999999999</v>
      </c>
      <c r="M42" s="31">
        <v>3.1838799999999998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4732.1000000000004</v>
      </c>
      <c r="D43" s="40">
        <v>4745.3666666666668</v>
      </c>
      <c r="E43" s="40">
        <v>4696.7333333333336</v>
      </c>
      <c r="F43" s="40">
        <v>4661.3666666666668</v>
      </c>
      <c r="G43" s="40">
        <v>4612.7333333333336</v>
      </c>
      <c r="H43" s="40">
        <v>4780.7333333333336</v>
      </c>
      <c r="I43" s="40">
        <v>4829.3666666666668</v>
      </c>
      <c r="J43" s="40">
        <v>4864.7333333333336</v>
      </c>
      <c r="K43" s="31">
        <v>4794</v>
      </c>
      <c r="L43" s="31">
        <v>4710</v>
      </c>
      <c r="M43" s="31">
        <v>0.22211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2591.6999999999998</v>
      </c>
      <c r="D44" s="40">
        <v>2603.5499999999997</v>
      </c>
      <c r="E44" s="40">
        <v>2567.1499999999996</v>
      </c>
      <c r="F44" s="40">
        <v>2542.6</v>
      </c>
      <c r="G44" s="40">
        <v>2506.1999999999998</v>
      </c>
      <c r="H44" s="40">
        <v>2628.0999999999995</v>
      </c>
      <c r="I44" s="40">
        <v>2664.5</v>
      </c>
      <c r="J44" s="40">
        <v>2689.0499999999993</v>
      </c>
      <c r="K44" s="31">
        <v>2639.95</v>
      </c>
      <c r="L44" s="31">
        <v>2579</v>
      </c>
      <c r="M44" s="31">
        <v>1.83555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328.15</v>
      </c>
      <c r="D45" s="40">
        <v>330.15000000000003</v>
      </c>
      <c r="E45" s="40">
        <v>325.00000000000006</v>
      </c>
      <c r="F45" s="40">
        <v>321.85000000000002</v>
      </c>
      <c r="G45" s="40">
        <v>316.70000000000005</v>
      </c>
      <c r="H45" s="40">
        <v>333.30000000000007</v>
      </c>
      <c r="I45" s="40">
        <v>338.45000000000005</v>
      </c>
      <c r="J45" s="40">
        <v>341.60000000000008</v>
      </c>
      <c r="K45" s="31">
        <v>335.3</v>
      </c>
      <c r="L45" s="31">
        <v>327</v>
      </c>
      <c r="M45" s="31">
        <v>29.333680000000001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87.85</v>
      </c>
      <c r="D46" s="40">
        <v>88.183333333333337</v>
      </c>
      <c r="E46" s="40">
        <v>87.216666666666669</v>
      </c>
      <c r="F46" s="40">
        <v>86.583333333333329</v>
      </c>
      <c r="G46" s="40">
        <v>85.61666666666666</v>
      </c>
      <c r="H46" s="40">
        <v>88.816666666666677</v>
      </c>
      <c r="I46" s="40">
        <v>89.783333333333346</v>
      </c>
      <c r="J46" s="40">
        <v>90.416666666666686</v>
      </c>
      <c r="K46" s="31">
        <v>89.15</v>
      </c>
      <c r="L46" s="31">
        <v>87.55</v>
      </c>
      <c r="M46" s="31">
        <v>371.49032999999997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59.25</v>
      </c>
      <c r="D47" s="40">
        <v>59.550000000000004</v>
      </c>
      <c r="E47" s="40">
        <v>58.70000000000001</v>
      </c>
      <c r="F47" s="40">
        <v>58.150000000000006</v>
      </c>
      <c r="G47" s="40">
        <v>57.300000000000011</v>
      </c>
      <c r="H47" s="40">
        <v>60.100000000000009</v>
      </c>
      <c r="I47" s="40">
        <v>60.95</v>
      </c>
      <c r="J47" s="40">
        <v>61.500000000000007</v>
      </c>
      <c r="K47" s="31">
        <v>60.4</v>
      </c>
      <c r="L47" s="31">
        <v>59</v>
      </c>
      <c r="M47" s="31">
        <v>190.93199000000001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2063.9499999999998</v>
      </c>
      <c r="D48" s="40">
        <v>2073.1166666666668</v>
      </c>
      <c r="E48" s="40">
        <v>2040.2333333333336</v>
      </c>
      <c r="F48" s="40">
        <v>2016.5166666666669</v>
      </c>
      <c r="G48" s="40">
        <v>1983.6333333333337</v>
      </c>
      <c r="H48" s="40">
        <v>2096.8333333333335</v>
      </c>
      <c r="I48" s="40">
        <v>2129.7166666666667</v>
      </c>
      <c r="J48" s="40">
        <v>2153.4333333333334</v>
      </c>
      <c r="K48" s="31">
        <v>2106</v>
      </c>
      <c r="L48" s="31">
        <v>2049.4</v>
      </c>
      <c r="M48" s="31">
        <v>8.0610700000000008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829.15</v>
      </c>
      <c r="D49" s="40">
        <v>828.18333333333339</v>
      </c>
      <c r="E49" s="40">
        <v>822.66666666666674</v>
      </c>
      <c r="F49" s="40">
        <v>816.18333333333339</v>
      </c>
      <c r="G49" s="40">
        <v>810.66666666666674</v>
      </c>
      <c r="H49" s="40">
        <v>834.66666666666674</v>
      </c>
      <c r="I49" s="40">
        <v>840.18333333333339</v>
      </c>
      <c r="J49" s="40">
        <v>846.66666666666674</v>
      </c>
      <c r="K49" s="31">
        <v>833.7</v>
      </c>
      <c r="L49" s="31">
        <v>821.7</v>
      </c>
      <c r="M49" s="31">
        <v>6.7936699999999997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208.65</v>
      </c>
      <c r="D50" s="40">
        <v>209.9</v>
      </c>
      <c r="E50" s="40">
        <v>205.85000000000002</v>
      </c>
      <c r="F50" s="40">
        <v>203.05</v>
      </c>
      <c r="G50" s="40">
        <v>199.00000000000003</v>
      </c>
      <c r="H50" s="40">
        <v>212.70000000000002</v>
      </c>
      <c r="I50" s="40">
        <v>216.75000000000003</v>
      </c>
      <c r="J50" s="40">
        <v>219.55</v>
      </c>
      <c r="K50" s="31">
        <v>213.95</v>
      </c>
      <c r="L50" s="31">
        <v>207.1</v>
      </c>
      <c r="M50" s="31">
        <v>56.211509999999997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804.2</v>
      </c>
      <c r="D51" s="40">
        <v>802.9</v>
      </c>
      <c r="E51" s="40">
        <v>792.09999999999991</v>
      </c>
      <c r="F51" s="40">
        <v>779.99999999999989</v>
      </c>
      <c r="G51" s="40">
        <v>769.19999999999982</v>
      </c>
      <c r="H51" s="40">
        <v>815</v>
      </c>
      <c r="I51" s="40">
        <v>825.8</v>
      </c>
      <c r="J51" s="40">
        <v>837.90000000000009</v>
      </c>
      <c r="K51" s="31">
        <v>813.7</v>
      </c>
      <c r="L51" s="31">
        <v>790.8</v>
      </c>
      <c r="M51" s="31">
        <v>29.376159999999999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76.25</v>
      </c>
      <c r="D52" s="40">
        <v>76.033333333333331</v>
      </c>
      <c r="E52" s="40">
        <v>71.716666666666669</v>
      </c>
      <c r="F52" s="40">
        <v>67.183333333333337</v>
      </c>
      <c r="G52" s="40">
        <v>62.866666666666674</v>
      </c>
      <c r="H52" s="40">
        <v>80.566666666666663</v>
      </c>
      <c r="I52" s="40">
        <v>84.883333333333326</v>
      </c>
      <c r="J52" s="40">
        <v>89.416666666666657</v>
      </c>
      <c r="K52" s="31">
        <v>80.349999999999994</v>
      </c>
      <c r="L52" s="31">
        <v>71.5</v>
      </c>
      <c r="M52" s="31">
        <v>2841.5308500000001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458.65</v>
      </c>
      <c r="D53" s="40">
        <v>457.45</v>
      </c>
      <c r="E53" s="40">
        <v>454.5</v>
      </c>
      <c r="F53" s="40">
        <v>450.35</v>
      </c>
      <c r="G53" s="40">
        <v>447.40000000000003</v>
      </c>
      <c r="H53" s="40">
        <v>461.59999999999997</v>
      </c>
      <c r="I53" s="40">
        <v>464.5499999999999</v>
      </c>
      <c r="J53" s="40">
        <v>468.69999999999993</v>
      </c>
      <c r="K53" s="31">
        <v>460.4</v>
      </c>
      <c r="L53" s="31">
        <v>453.3</v>
      </c>
      <c r="M53" s="31">
        <v>70.363609999999994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689.9</v>
      </c>
      <c r="D54" s="40">
        <v>689.93333333333328</v>
      </c>
      <c r="E54" s="40">
        <v>683.06666666666661</v>
      </c>
      <c r="F54" s="40">
        <v>676.23333333333335</v>
      </c>
      <c r="G54" s="40">
        <v>669.36666666666667</v>
      </c>
      <c r="H54" s="40">
        <v>696.76666666666654</v>
      </c>
      <c r="I54" s="40">
        <v>703.6333333333331</v>
      </c>
      <c r="J54" s="40">
        <v>710.46666666666647</v>
      </c>
      <c r="K54" s="31">
        <v>696.8</v>
      </c>
      <c r="L54" s="31">
        <v>683.1</v>
      </c>
      <c r="M54" s="31">
        <v>70.621489999999994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352.25</v>
      </c>
      <c r="D55" s="40">
        <v>354.5</v>
      </c>
      <c r="E55" s="40">
        <v>349.05</v>
      </c>
      <c r="F55" s="40">
        <v>345.85</v>
      </c>
      <c r="G55" s="40">
        <v>340.40000000000003</v>
      </c>
      <c r="H55" s="40">
        <v>357.7</v>
      </c>
      <c r="I55" s="40">
        <v>363.15000000000003</v>
      </c>
      <c r="J55" s="40">
        <v>366.34999999999997</v>
      </c>
      <c r="K55" s="31">
        <v>359.95</v>
      </c>
      <c r="L55" s="31">
        <v>351.3</v>
      </c>
      <c r="M55" s="31">
        <v>44.173459999999999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1155.2</v>
      </c>
      <c r="D56" s="40">
        <v>1157.7166666666665</v>
      </c>
      <c r="E56" s="40">
        <v>1142.1833333333329</v>
      </c>
      <c r="F56" s="40">
        <v>1129.1666666666665</v>
      </c>
      <c r="G56" s="40">
        <v>1113.633333333333</v>
      </c>
      <c r="H56" s="40">
        <v>1170.7333333333329</v>
      </c>
      <c r="I56" s="40">
        <v>1186.2666666666662</v>
      </c>
      <c r="J56" s="40">
        <v>1199.2833333333328</v>
      </c>
      <c r="K56" s="31">
        <v>1173.25</v>
      </c>
      <c r="L56" s="31">
        <v>1144.7</v>
      </c>
      <c r="M56" s="31">
        <v>0.86772000000000005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17910</v>
      </c>
      <c r="D57" s="40">
        <v>18105.516666666666</v>
      </c>
      <c r="E57" s="40">
        <v>17641.033333333333</v>
      </c>
      <c r="F57" s="40">
        <v>17372.066666666666</v>
      </c>
      <c r="G57" s="40">
        <v>16907.583333333332</v>
      </c>
      <c r="H57" s="40">
        <v>18374.483333333334</v>
      </c>
      <c r="I57" s="40">
        <v>18838.966666666664</v>
      </c>
      <c r="J57" s="40">
        <v>19107.933333333334</v>
      </c>
      <c r="K57" s="31">
        <v>18570</v>
      </c>
      <c r="L57" s="31">
        <v>17836.55</v>
      </c>
      <c r="M57" s="31">
        <v>0.71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3883.7</v>
      </c>
      <c r="D58" s="40">
        <v>3877.4333333333329</v>
      </c>
      <c r="E58" s="40">
        <v>3860.766666666666</v>
      </c>
      <c r="F58" s="40">
        <v>3837.833333333333</v>
      </c>
      <c r="G58" s="40">
        <v>3821.1666666666661</v>
      </c>
      <c r="H58" s="40">
        <v>3900.3666666666659</v>
      </c>
      <c r="I58" s="40">
        <v>3917.0333333333328</v>
      </c>
      <c r="J58" s="40">
        <v>3939.9666666666658</v>
      </c>
      <c r="K58" s="31">
        <v>3894.1</v>
      </c>
      <c r="L58" s="31">
        <v>3854.5</v>
      </c>
      <c r="M58" s="31">
        <v>1.7422200000000001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91.4</v>
      </c>
      <c r="D59" s="40">
        <v>91.383333333333326</v>
      </c>
      <c r="E59" s="40">
        <v>90.616666666666646</v>
      </c>
      <c r="F59" s="40">
        <v>89.833333333333314</v>
      </c>
      <c r="G59" s="40">
        <v>89.066666666666634</v>
      </c>
      <c r="H59" s="40">
        <v>92.166666666666657</v>
      </c>
      <c r="I59" s="40">
        <v>92.933333333333337</v>
      </c>
      <c r="J59" s="40">
        <v>93.716666666666669</v>
      </c>
      <c r="K59" s="31">
        <v>92.15</v>
      </c>
      <c r="L59" s="31">
        <v>90.6</v>
      </c>
      <c r="M59" s="31">
        <v>46.143079999999998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545.65</v>
      </c>
      <c r="D60" s="40">
        <v>543.73333333333323</v>
      </c>
      <c r="E60" s="40">
        <v>540.16666666666652</v>
      </c>
      <c r="F60" s="40">
        <v>534.68333333333328</v>
      </c>
      <c r="G60" s="40">
        <v>531.11666666666656</v>
      </c>
      <c r="H60" s="40">
        <v>549.21666666666647</v>
      </c>
      <c r="I60" s="40">
        <v>552.7833333333333</v>
      </c>
      <c r="J60" s="40">
        <v>558.26666666666642</v>
      </c>
      <c r="K60" s="31">
        <v>547.29999999999995</v>
      </c>
      <c r="L60" s="31">
        <v>538.25</v>
      </c>
      <c r="M60" s="31">
        <v>12.23053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186.6</v>
      </c>
      <c r="D61" s="40">
        <v>186.96666666666667</v>
      </c>
      <c r="E61" s="40">
        <v>184.28333333333333</v>
      </c>
      <c r="F61" s="40">
        <v>181.96666666666667</v>
      </c>
      <c r="G61" s="40">
        <v>179.28333333333333</v>
      </c>
      <c r="H61" s="40">
        <v>189.28333333333333</v>
      </c>
      <c r="I61" s="40">
        <v>191.96666666666667</v>
      </c>
      <c r="J61" s="40">
        <v>194.28333333333333</v>
      </c>
      <c r="K61" s="31">
        <v>189.65</v>
      </c>
      <c r="L61" s="31">
        <v>184.65</v>
      </c>
      <c r="M61" s="31">
        <v>314.26576999999997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146.5</v>
      </c>
      <c r="D62" s="40">
        <v>147.20000000000002</v>
      </c>
      <c r="E62" s="40">
        <v>144.80000000000004</v>
      </c>
      <c r="F62" s="40">
        <v>143.10000000000002</v>
      </c>
      <c r="G62" s="40">
        <v>140.70000000000005</v>
      </c>
      <c r="H62" s="40">
        <v>148.90000000000003</v>
      </c>
      <c r="I62" s="40">
        <v>151.30000000000001</v>
      </c>
      <c r="J62" s="40">
        <v>153.00000000000003</v>
      </c>
      <c r="K62" s="31">
        <v>149.6</v>
      </c>
      <c r="L62" s="31">
        <v>145.5</v>
      </c>
      <c r="M62" s="31">
        <v>12.493220000000001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594.5</v>
      </c>
      <c r="D63" s="40">
        <v>589.35</v>
      </c>
      <c r="E63" s="40">
        <v>578.30000000000007</v>
      </c>
      <c r="F63" s="40">
        <v>562.1</v>
      </c>
      <c r="G63" s="40">
        <v>551.05000000000007</v>
      </c>
      <c r="H63" s="40">
        <v>605.55000000000007</v>
      </c>
      <c r="I63" s="40">
        <v>616.6</v>
      </c>
      <c r="J63" s="40">
        <v>632.80000000000007</v>
      </c>
      <c r="K63" s="31">
        <v>600.4</v>
      </c>
      <c r="L63" s="31">
        <v>573.15</v>
      </c>
      <c r="M63" s="31">
        <v>29.686360000000001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913.5</v>
      </c>
      <c r="D64" s="40">
        <v>916.66666666666663</v>
      </c>
      <c r="E64" s="40">
        <v>908.88333333333321</v>
      </c>
      <c r="F64" s="40">
        <v>904.26666666666654</v>
      </c>
      <c r="G64" s="40">
        <v>896.48333333333312</v>
      </c>
      <c r="H64" s="40">
        <v>921.2833333333333</v>
      </c>
      <c r="I64" s="40">
        <v>929.06666666666683</v>
      </c>
      <c r="J64" s="40">
        <v>933.68333333333339</v>
      </c>
      <c r="K64" s="31">
        <v>924.45</v>
      </c>
      <c r="L64" s="31">
        <v>912.05</v>
      </c>
      <c r="M64" s="31">
        <v>18.21818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168.9</v>
      </c>
      <c r="D65" s="40">
        <v>169.26666666666668</v>
      </c>
      <c r="E65" s="40">
        <v>166.08333333333337</v>
      </c>
      <c r="F65" s="40">
        <v>163.26666666666668</v>
      </c>
      <c r="G65" s="40">
        <v>160.08333333333337</v>
      </c>
      <c r="H65" s="40">
        <v>172.08333333333337</v>
      </c>
      <c r="I65" s="40">
        <v>175.26666666666671</v>
      </c>
      <c r="J65" s="40">
        <v>178.08333333333337</v>
      </c>
      <c r="K65" s="31">
        <v>172.45</v>
      </c>
      <c r="L65" s="31">
        <v>166.45</v>
      </c>
      <c r="M65" s="31">
        <v>20.46049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190.05</v>
      </c>
      <c r="D66" s="40">
        <v>191.31666666666669</v>
      </c>
      <c r="E66" s="40">
        <v>188.08333333333337</v>
      </c>
      <c r="F66" s="40">
        <v>186.11666666666667</v>
      </c>
      <c r="G66" s="40">
        <v>182.88333333333335</v>
      </c>
      <c r="H66" s="40">
        <v>193.28333333333339</v>
      </c>
      <c r="I66" s="40">
        <v>196.51666666666668</v>
      </c>
      <c r="J66" s="40">
        <v>198.48333333333341</v>
      </c>
      <c r="K66" s="31">
        <v>194.55</v>
      </c>
      <c r="L66" s="31">
        <v>189.35</v>
      </c>
      <c r="M66" s="31">
        <v>173.78156000000001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5337.8</v>
      </c>
      <c r="D67" s="40">
        <v>5324.2666666666664</v>
      </c>
      <c r="E67" s="40">
        <v>5298.5333333333328</v>
      </c>
      <c r="F67" s="40">
        <v>5259.2666666666664</v>
      </c>
      <c r="G67" s="40">
        <v>5233.5333333333328</v>
      </c>
      <c r="H67" s="40">
        <v>5363.5333333333328</v>
      </c>
      <c r="I67" s="40">
        <v>5389.2666666666664</v>
      </c>
      <c r="J67" s="40">
        <v>5428.5333333333328</v>
      </c>
      <c r="K67" s="31">
        <v>5350</v>
      </c>
      <c r="L67" s="31">
        <v>5285</v>
      </c>
      <c r="M67" s="31">
        <v>1.8052600000000001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1694.8</v>
      </c>
      <c r="D68" s="40">
        <v>1703.6666666666667</v>
      </c>
      <c r="E68" s="40">
        <v>1683.2333333333336</v>
      </c>
      <c r="F68" s="40">
        <v>1671.6666666666667</v>
      </c>
      <c r="G68" s="40">
        <v>1651.2333333333336</v>
      </c>
      <c r="H68" s="40">
        <v>1715.2333333333336</v>
      </c>
      <c r="I68" s="40">
        <v>1735.6666666666665</v>
      </c>
      <c r="J68" s="40">
        <v>1747.2333333333336</v>
      </c>
      <c r="K68" s="31">
        <v>1724.1</v>
      </c>
      <c r="L68" s="31">
        <v>1692.1</v>
      </c>
      <c r="M68" s="31">
        <v>3.11469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688.65</v>
      </c>
      <c r="D69" s="40">
        <v>691.1</v>
      </c>
      <c r="E69" s="40">
        <v>677.55000000000007</v>
      </c>
      <c r="F69" s="40">
        <v>666.45</v>
      </c>
      <c r="G69" s="40">
        <v>652.90000000000009</v>
      </c>
      <c r="H69" s="40">
        <v>702.2</v>
      </c>
      <c r="I69" s="40">
        <v>715.75</v>
      </c>
      <c r="J69" s="40">
        <v>726.85</v>
      </c>
      <c r="K69" s="31">
        <v>704.65</v>
      </c>
      <c r="L69" s="31">
        <v>680</v>
      </c>
      <c r="M69" s="31">
        <v>17.17145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869.6</v>
      </c>
      <c r="D70" s="40">
        <v>869.68333333333339</v>
      </c>
      <c r="E70" s="40">
        <v>856.71666666666681</v>
      </c>
      <c r="F70" s="40">
        <v>843.83333333333337</v>
      </c>
      <c r="G70" s="40">
        <v>830.86666666666679</v>
      </c>
      <c r="H70" s="40">
        <v>882.56666666666683</v>
      </c>
      <c r="I70" s="40">
        <v>895.53333333333353</v>
      </c>
      <c r="J70" s="40">
        <v>908.41666666666686</v>
      </c>
      <c r="K70" s="31">
        <v>882.65</v>
      </c>
      <c r="L70" s="31">
        <v>856.8</v>
      </c>
      <c r="M70" s="31">
        <v>7.5692000000000004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482.45</v>
      </c>
      <c r="D71" s="40">
        <v>481.55</v>
      </c>
      <c r="E71" s="40">
        <v>479.15000000000003</v>
      </c>
      <c r="F71" s="40">
        <v>475.85</v>
      </c>
      <c r="G71" s="40">
        <v>473.45000000000005</v>
      </c>
      <c r="H71" s="40">
        <v>484.85</v>
      </c>
      <c r="I71" s="40">
        <v>487.25</v>
      </c>
      <c r="J71" s="40">
        <v>490.55</v>
      </c>
      <c r="K71" s="31">
        <v>483.95</v>
      </c>
      <c r="L71" s="31">
        <v>478.25</v>
      </c>
      <c r="M71" s="31">
        <v>8.83507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898.05</v>
      </c>
      <c r="D72" s="40">
        <v>901.58333333333337</v>
      </c>
      <c r="E72" s="40">
        <v>892.11666666666679</v>
      </c>
      <c r="F72" s="40">
        <v>886.18333333333339</v>
      </c>
      <c r="G72" s="40">
        <v>876.71666666666681</v>
      </c>
      <c r="H72" s="40">
        <v>907.51666666666677</v>
      </c>
      <c r="I72" s="40">
        <v>916.98333333333323</v>
      </c>
      <c r="J72" s="40">
        <v>922.91666666666674</v>
      </c>
      <c r="K72" s="31">
        <v>911.05</v>
      </c>
      <c r="L72" s="31">
        <v>895.65</v>
      </c>
      <c r="M72" s="31">
        <v>4.5662000000000003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427.5</v>
      </c>
      <c r="D73" s="40">
        <v>429.76666666666665</v>
      </c>
      <c r="E73" s="40">
        <v>423.73333333333329</v>
      </c>
      <c r="F73" s="40">
        <v>419.96666666666664</v>
      </c>
      <c r="G73" s="40">
        <v>413.93333333333328</v>
      </c>
      <c r="H73" s="40">
        <v>433.5333333333333</v>
      </c>
      <c r="I73" s="40">
        <v>439.56666666666661</v>
      </c>
      <c r="J73" s="40">
        <v>443.33333333333331</v>
      </c>
      <c r="K73" s="31">
        <v>435.8</v>
      </c>
      <c r="L73" s="31">
        <v>426</v>
      </c>
      <c r="M73" s="31">
        <v>63.511710000000001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623.79999999999995</v>
      </c>
      <c r="D74" s="40">
        <v>621.63333333333333</v>
      </c>
      <c r="E74" s="40">
        <v>618.26666666666665</v>
      </c>
      <c r="F74" s="40">
        <v>612.73333333333335</v>
      </c>
      <c r="G74" s="40">
        <v>609.36666666666667</v>
      </c>
      <c r="H74" s="40">
        <v>627.16666666666663</v>
      </c>
      <c r="I74" s="40">
        <v>630.53333333333319</v>
      </c>
      <c r="J74" s="40">
        <v>636.06666666666661</v>
      </c>
      <c r="K74" s="31">
        <v>625</v>
      </c>
      <c r="L74" s="31">
        <v>616.1</v>
      </c>
      <c r="M74" s="31">
        <v>14.99629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2072.85</v>
      </c>
      <c r="D75" s="40">
        <v>2073.35</v>
      </c>
      <c r="E75" s="40">
        <v>2049.5</v>
      </c>
      <c r="F75" s="40">
        <v>2026.15</v>
      </c>
      <c r="G75" s="40">
        <v>2002.3000000000002</v>
      </c>
      <c r="H75" s="40">
        <v>2096.6999999999998</v>
      </c>
      <c r="I75" s="40">
        <v>2120.5499999999993</v>
      </c>
      <c r="J75" s="40">
        <v>2143.8999999999996</v>
      </c>
      <c r="K75" s="31">
        <v>2097.1999999999998</v>
      </c>
      <c r="L75" s="31">
        <v>2050</v>
      </c>
      <c r="M75" s="31">
        <v>2.4292600000000002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2875.7</v>
      </c>
      <c r="D76" s="40">
        <v>2873.5833333333335</v>
      </c>
      <c r="E76" s="40">
        <v>2837.1166666666668</v>
      </c>
      <c r="F76" s="40">
        <v>2798.5333333333333</v>
      </c>
      <c r="G76" s="40">
        <v>2762.0666666666666</v>
      </c>
      <c r="H76" s="40">
        <v>2912.166666666667</v>
      </c>
      <c r="I76" s="40">
        <v>2948.6333333333332</v>
      </c>
      <c r="J76" s="40">
        <v>2987.2166666666672</v>
      </c>
      <c r="K76" s="31">
        <v>2910.05</v>
      </c>
      <c r="L76" s="31">
        <v>2835</v>
      </c>
      <c r="M76" s="31">
        <v>7.79826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196</v>
      </c>
      <c r="D77" s="40">
        <v>197.5</v>
      </c>
      <c r="E77" s="40">
        <v>193.1</v>
      </c>
      <c r="F77" s="40">
        <v>190.2</v>
      </c>
      <c r="G77" s="40">
        <v>185.79999999999998</v>
      </c>
      <c r="H77" s="40">
        <v>200.4</v>
      </c>
      <c r="I77" s="40">
        <v>204.79999999999998</v>
      </c>
      <c r="J77" s="40">
        <v>207.70000000000002</v>
      </c>
      <c r="K77" s="31">
        <v>201.9</v>
      </c>
      <c r="L77" s="31">
        <v>194.6</v>
      </c>
      <c r="M77" s="31">
        <v>19.59751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5248.9</v>
      </c>
      <c r="D78" s="40">
        <v>5266.3666666666659</v>
      </c>
      <c r="E78" s="40">
        <v>5200.0833333333321</v>
      </c>
      <c r="F78" s="40">
        <v>5151.2666666666664</v>
      </c>
      <c r="G78" s="40">
        <v>5084.9833333333327</v>
      </c>
      <c r="H78" s="40">
        <v>5315.1833333333316</v>
      </c>
      <c r="I78" s="40">
        <v>5381.4666666666662</v>
      </c>
      <c r="J78" s="40">
        <v>5430.283333333331</v>
      </c>
      <c r="K78" s="31">
        <v>5332.65</v>
      </c>
      <c r="L78" s="31">
        <v>5217.55</v>
      </c>
      <c r="M78" s="31">
        <v>3.6352600000000002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5503.9</v>
      </c>
      <c r="D79" s="40">
        <v>5507.6500000000005</v>
      </c>
      <c r="E79" s="40">
        <v>5405.3000000000011</v>
      </c>
      <c r="F79" s="40">
        <v>5306.7000000000007</v>
      </c>
      <c r="G79" s="40">
        <v>5204.3500000000013</v>
      </c>
      <c r="H79" s="40">
        <v>5606.2500000000009</v>
      </c>
      <c r="I79" s="40">
        <v>5708.6000000000013</v>
      </c>
      <c r="J79" s="40">
        <v>5807.2000000000007</v>
      </c>
      <c r="K79" s="31">
        <v>5610</v>
      </c>
      <c r="L79" s="31">
        <v>5409.05</v>
      </c>
      <c r="M79" s="31">
        <v>4.6955099999999996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3772.2</v>
      </c>
      <c r="D80" s="40">
        <v>3751.3166666666671</v>
      </c>
      <c r="E80" s="40">
        <v>3719.9333333333343</v>
      </c>
      <c r="F80" s="40">
        <v>3667.6666666666674</v>
      </c>
      <c r="G80" s="40">
        <v>3636.2833333333347</v>
      </c>
      <c r="H80" s="40">
        <v>3803.5833333333339</v>
      </c>
      <c r="I80" s="40">
        <v>3834.9666666666662</v>
      </c>
      <c r="J80" s="40">
        <v>3887.2333333333336</v>
      </c>
      <c r="K80" s="31">
        <v>3782.7</v>
      </c>
      <c r="L80" s="31">
        <v>3699.05</v>
      </c>
      <c r="M80" s="31">
        <v>1.81359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4928.45</v>
      </c>
      <c r="D81" s="40">
        <v>4921.5166666666673</v>
      </c>
      <c r="E81" s="40">
        <v>4897.0333333333347</v>
      </c>
      <c r="F81" s="40">
        <v>4865.6166666666677</v>
      </c>
      <c r="G81" s="40">
        <v>4841.133333333335</v>
      </c>
      <c r="H81" s="40">
        <v>4952.9333333333343</v>
      </c>
      <c r="I81" s="40">
        <v>4977.4166666666661</v>
      </c>
      <c r="J81" s="40">
        <v>5008.8333333333339</v>
      </c>
      <c r="K81" s="31">
        <v>4946</v>
      </c>
      <c r="L81" s="31">
        <v>4890.1000000000004</v>
      </c>
      <c r="M81" s="31">
        <v>2.4159600000000001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2905.75</v>
      </c>
      <c r="D82" s="40">
        <v>2906.9166666666665</v>
      </c>
      <c r="E82" s="40">
        <v>2854.083333333333</v>
      </c>
      <c r="F82" s="40">
        <v>2802.4166666666665</v>
      </c>
      <c r="G82" s="40">
        <v>2749.583333333333</v>
      </c>
      <c r="H82" s="40">
        <v>2958.583333333333</v>
      </c>
      <c r="I82" s="40">
        <v>3011.4166666666661</v>
      </c>
      <c r="J82" s="40">
        <v>3063.083333333333</v>
      </c>
      <c r="K82" s="31">
        <v>2959.75</v>
      </c>
      <c r="L82" s="31">
        <v>2855.25</v>
      </c>
      <c r="M82" s="31">
        <v>6.8745099999999999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541.5</v>
      </c>
      <c r="D83" s="40">
        <v>542.36666666666667</v>
      </c>
      <c r="E83" s="40">
        <v>537.88333333333333</v>
      </c>
      <c r="F83" s="40">
        <v>534.26666666666665</v>
      </c>
      <c r="G83" s="40">
        <v>529.7833333333333</v>
      </c>
      <c r="H83" s="40">
        <v>545.98333333333335</v>
      </c>
      <c r="I83" s="40">
        <v>550.4666666666667</v>
      </c>
      <c r="J83" s="40">
        <v>554.08333333333337</v>
      </c>
      <c r="K83" s="31">
        <v>546.85</v>
      </c>
      <c r="L83" s="31">
        <v>538.75</v>
      </c>
      <c r="M83" s="31">
        <v>15.00461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1865</v>
      </c>
      <c r="D84" s="40">
        <v>1838.1000000000001</v>
      </c>
      <c r="E84" s="40">
        <v>1789.2000000000003</v>
      </c>
      <c r="F84" s="40">
        <v>1713.4</v>
      </c>
      <c r="G84" s="40">
        <v>1664.5000000000002</v>
      </c>
      <c r="H84" s="40">
        <v>1913.9000000000003</v>
      </c>
      <c r="I84" s="40">
        <v>1962.8000000000004</v>
      </c>
      <c r="J84" s="40">
        <v>2038.6000000000004</v>
      </c>
      <c r="K84" s="31">
        <v>1887</v>
      </c>
      <c r="L84" s="31">
        <v>1762.3</v>
      </c>
      <c r="M84" s="31">
        <v>5.1216200000000001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1520.2</v>
      </c>
      <c r="D85" s="40">
        <v>1530.1333333333332</v>
      </c>
      <c r="E85" s="40">
        <v>1502.2666666666664</v>
      </c>
      <c r="F85" s="40">
        <v>1484.3333333333333</v>
      </c>
      <c r="G85" s="40">
        <v>1456.4666666666665</v>
      </c>
      <c r="H85" s="40">
        <v>1548.0666666666664</v>
      </c>
      <c r="I85" s="40">
        <v>1575.9333333333332</v>
      </c>
      <c r="J85" s="40">
        <v>1593.8666666666663</v>
      </c>
      <c r="K85" s="31">
        <v>1558</v>
      </c>
      <c r="L85" s="31">
        <v>1512.2</v>
      </c>
      <c r="M85" s="31">
        <v>12.313319999999999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187.55</v>
      </c>
      <c r="D86" s="40">
        <v>188.28333333333333</v>
      </c>
      <c r="E86" s="40">
        <v>186.26666666666665</v>
      </c>
      <c r="F86" s="40">
        <v>184.98333333333332</v>
      </c>
      <c r="G86" s="40">
        <v>182.96666666666664</v>
      </c>
      <c r="H86" s="40">
        <v>189.56666666666666</v>
      </c>
      <c r="I86" s="40">
        <v>191.58333333333337</v>
      </c>
      <c r="J86" s="40">
        <v>192.86666666666667</v>
      </c>
      <c r="K86" s="31">
        <v>190.3</v>
      </c>
      <c r="L86" s="31">
        <v>187</v>
      </c>
      <c r="M86" s="31">
        <v>38.417969999999997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93.6</v>
      </c>
      <c r="D87" s="40">
        <v>92.033333333333346</v>
      </c>
      <c r="E87" s="40">
        <v>90.066666666666691</v>
      </c>
      <c r="F87" s="40">
        <v>86.533333333333346</v>
      </c>
      <c r="G87" s="40">
        <v>84.566666666666691</v>
      </c>
      <c r="H87" s="40">
        <v>95.566666666666691</v>
      </c>
      <c r="I87" s="40">
        <v>97.53333333333336</v>
      </c>
      <c r="J87" s="40">
        <v>101.06666666666669</v>
      </c>
      <c r="K87" s="31">
        <v>94</v>
      </c>
      <c r="L87" s="31">
        <v>88.5</v>
      </c>
      <c r="M87" s="31">
        <v>542.08636000000001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269.5</v>
      </c>
      <c r="D88" s="40">
        <v>269.34999999999997</v>
      </c>
      <c r="E88" s="40">
        <v>263.34999999999991</v>
      </c>
      <c r="F88" s="40">
        <v>257.19999999999993</v>
      </c>
      <c r="G88" s="40">
        <v>251.19999999999987</v>
      </c>
      <c r="H88" s="40">
        <v>275.49999999999994</v>
      </c>
      <c r="I88" s="40">
        <v>281.50000000000006</v>
      </c>
      <c r="J88" s="40">
        <v>287.64999999999998</v>
      </c>
      <c r="K88" s="31">
        <v>275.35000000000002</v>
      </c>
      <c r="L88" s="31">
        <v>263.2</v>
      </c>
      <c r="M88" s="31">
        <v>27.130109999999998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159</v>
      </c>
      <c r="D89" s="40">
        <v>159.36666666666667</v>
      </c>
      <c r="E89" s="40">
        <v>157.73333333333335</v>
      </c>
      <c r="F89" s="40">
        <v>156.46666666666667</v>
      </c>
      <c r="G89" s="40">
        <v>154.83333333333334</v>
      </c>
      <c r="H89" s="40">
        <v>160.63333333333335</v>
      </c>
      <c r="I89" s="40">
        <v>162.26666666666668</v>
      </c>
      <c r="J89" s="40">
        <v>163.53333333333336</v>
      </c>
      <c r="K89" s="31">
        <v>161</v>
      </c>
      <c r="L89" s="31">
        <v>158.1</v>
      </c>
      <c r="M89" s="31">
        <v>99.678929999999994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44.5</v>
      </c>
      <c r="D90" s="40">
        <v>44.5</v>
      </c>
      <c r="E90" s="40">
        <v>42.9</v>
      </c>
      <c r="F90" s="40">
        <v>41.3</v>
      </c>
      <c r="G90" s="40">
        <v>39.699999999999996</v>
      </c>
      <c r="H90" s="40">
        <v>46.1</v>
      </c>
      <c r="I90" s="40">
        <v>47.699999999999996</v>
      </c>
      <c r="J90" s="40">
        <v>49.300000000000004</v>
      </c>
      <c r="K90" s="31">
        <v>46.1</v>
      </c>
      <c r="L90" s="31">
        <v>42.9</v>
      </c>
      <c r="M90" s="31">
        <v>525.59607000000005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3779.4</v>
      </c>
      <c r="D91" s="40">
        <v>3776.0833333333335</v>
      </c>
      <c r="E91" s="40">
        <v>3740.3166666666671</v>
      </c>
      <c r="F91" s="40">
        <v>3701.2333333333336</v>
      </c>
      <c r="G91" s="40">
        <v>3665.4666666666672</v>
      </c>
      <c r="H91" s="40">
        <v>3815.166666666667</v>
      </c>
      <c r="I91" s="40">
        <v>3850.9333333333334</v>
      </c>
      <c r="J91" s="40">
        <v>3890.0166666666669</v>
      </c>
      <c r="K91" s="31">
        <v>3811.85</v>
      </c>
      <c r="L91" s="31">
        <v>3737</v>
      </c>
      <c r="M91" s="31">
        <v>1.2294099999999999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529.79999999999995</v>
      </c>
      <c r="D92" s="40">
        <v>530.15</v>
      </c>
      <c r="E92" s="40">
        <v>525.29999999999995</v>
      </c>
      <c r="F92" s="40">
        <v>520.79999999999995</v>
      </c>
      <c r="G92" s="40">
        <v>515.94999999999993</v>
      </c>
      <c r="H92" s="40">
        <v>534.65</v>
      </c>
      <c r="I92" s="40">
        <v>539.50000000000011</v>
      </c>
      <c r="J92" s="40">
        <v>544</v>
      </c>
      <c r="K92" s="31">
        <v>535</v>
      </c>
      <c r="L92" s="31">
        <v>525.65</v>
      </c>
      <c r="M92" s="31">
        <v>9.0988699999999998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651.25</v>
      </c>
      <c r="D93" s="40">
        <v>645.81666666666661</v>
      </c>
      <c r="E93" s="40">
        <v>628.78333333333319</v>
      </c>
      <c r="F93" s="40">
        <v>606.31666666666661</v>
      </c>
      <c r="G93" s="40">
        <v>589.28333333333319</v>
      </c>
      <c r="H93" s="40">
        <v>668.28333333333319</v>
      </c>
      <c r="I93" s="40">
        <v>685.31666666666649</v>
      </c>
      <c r="J93" s="40">
        <v>707.78333333333319</v>
      </c>
      <c r="K93" s="31">
        <v>662.85</v>
      </c>
      <c r="L93" s="31">
        <v>623.35</v>
      </c>
      <c r="M93" s="31">
        <v>3.1507399999999999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1058.3499999999999</v>
      </c>
      <c r="D94" s="40">
        <v>1048</v>
      </c>
      <c r="E94" s="40">
        <v>1031</v>
      </c>
      <c r="F94" s="40">
        <v>1003.65</v>
      </c>
      <c r="G94" s="40">
        <v>986.65</v>
      </c>
      <c r="H94" s="40">
        <v>1075.3499999999999</v>
      </c>
      <c r="I94" s="40">
        <v>1092.3499999999999</v>
      </c>
      <c r="J94" s="40">
        <v>1119.7</v>
      </c>
      <c r="K94" s="31">
        <v>1065</v>
      </c>
      <c r="L94" s="31">
        <v>1020.65</v>
      </c>
      <c r="M94" s="31">
        <v>15.278600000000001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577.85</v>
      </c>
      <c r="D95" s="40">
        <v>579.18333333333339</v>
      </c>
      <c r="E95" s="40">
        <v>573.66666666666674</v>
      </c>
      <c r="F95" s="40">
        <v>569.48333333333335</v>
      </c>
      <c r="G95" s="40">
        <v>563.9666666666667</v>
      </c>
      <c r="H95" s="40">
        <v>583.36666666666679</v>
      </c>
      <c r="I95" s="40">
        <v>588.88333333333344</v>
      </c>
      <c r="J95" s="40">
        <v>593.06666666666683</v>
      </c>
      <c r="K95" s="31">
        <v>584.70000000000005</v>
      </c>
      <c r="L95" s="31">
        <v>575</v>
      </c>
      <c r="M95" s="31">
        <v>1.46004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2458.0500000000002</v>
      </c>
      <c r="D96" s="40">
        <v>2447.0666666666671</v>
      </c>
      <c r="E96" s="40">
        <v>2414.233333333334</v>
      </c>
      <c r="F96" s="40">
        <v>2370.416666666667</v>
      </c>
      <c r="G96" s="40">
        <v>2337.5833333333339</v>
      </c>
      <c r="H96" s="40">
        <v>2490.8833333333341</v>
      </c>
      <c r="I96" s="40">
        <v>2523.7166666666672</v>
      </c>
      <c r="J96" s="40">
        <v>2567.5333333333342</v>
      </c>
      <c r="K96" s="31">
        <v>2479.9</v>
      </c>
      <c r="L96" s="31">
        <v>2403.25</v>
      </c>
      <c r="M96" s="31">
        <v>8.8319899999999993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1677.05</v>
      </c>
      <c r="D97" s="40">
        <v>1671.0333333333335</v>
      </c>
      <c r="E97" s="40">
        <v>1628.8166666666671</v>
      </c>
      <c r="F97" s="40">
        <v>1580.5833333333335</v>
      </c>
      <c r="G97" s="40">
        <v>1538.366666666667</v>
      </c>
      <c r="H97" s="40">
        <v>1719.2666666666671</v>
      </c>
      <c r="I97" s="40">
        <v>1761.4833333333338</v>
      </c>
      <c r="J97" s="40">
        <v>1809.7166666666672</v>
      </c>
      <c r="K97" s="31">
        <v>1713.25</v>
      </c>
      <c r="L97" s="31">
        <v>1622.8</v>
      </c>
      <c r="M97" s="31">
        <v>13.477959999999999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630.4</v>
      </c>
      <c r="D98" s="40">
        <v>629.06666666666661</v>
      </c>
      <c r="E98" s="40">
        <v>621.33333333333326</v>
      </c>
      <c r="F98" s="40">
        <v>612.26666666666665</v>
      </c>
      <c r="G98" s="40">
        <v>604.5333333333333</v>
      </c>
      <c r="H98" s="40">
        <v>638.13333333333321</v>
      </c>
      <c r="I98" s="40">
        <v>645.86666666666656</v>
      </c>
      <c r="J98" s="40">
        <v>654.93333333333317</v>
      </c>
      <c r="K98" s="31">
        <v>636.79999999999995</v>
      </c>
      <c r="L98" s="31">
        <v>620</v>
      </c>
      <c r="M98" s="31">
        <v>17.104199999999999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318.7</v>
      </c>
      <c r="D99" s="40">
        <v>319.33333333333331</v>
      </c>
      <c r="E99" s="40">
        <v>316.41666666666663</v>
      </c>
      <c r="F99" s="40">
        <v>314.13333333333333</v>
      </c>
      <c r="G99" s="40">
        <v>311.21666666666664</v>
      </c>
      <c r="H99" s="40">
        <v>321.61666666666662</v>
      </c>
      <c r="I99" s="40">
        <v>324.53333333333325</v>
      </c>
      <c r="J99" s="40">
        <v>326.81666666666661</v>
      </c>
      <c r="K99" s="31">
        <v>322.25</v>
      </c>
      <c r="L99" s="31">
        <v>317.05</v>
      </c>
      <c r="M99" s="31">
        <v>6.2969600000000003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1265.3499999999999</v>
      </c>
      <c r="D100" s="40">
        <v>1259.8666666666666</v>
      </c>
      <c r="E100" s="40">
        <v>1248.9333333333332</v>
      </c>
      <c r="F100" s="40">
        <v>1232.5166666666667</v>
      </c>
      <c r="G100" s="40">
        <v>1221.5833333333333</v>
      </c>
      <c r="H100" s="40">
        <v>1276.2833333333331</v>
      </c>
      <c r="I100" s="40">
        <v>1287.2166666666665</v>
      </c>
      <c r="J100" s="40">
        <v>1303.633333333333</v>
      </c>
      <c r="K100" s="31">
        <v>1270.8</v>
      </c>
      <c r="L100" s="31">
        <v>1243.45</v>
      </c>
      <c r="M100" s="31">
        <v>57.057299999999998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2900.4</v>
      </c>
      <c r="D101" s="40">
        <v>2906.25</v>
      </c>
      <c r="E101" s="40">
        <v>2892.5</v>
      </c>
      <c r="F101" s="40">
        <v>2884.6</v>
      </c>
      <c r="G101" s="40">
        <v>2870.85</v>
      </c>
      <c r="H101" s="40">
        <v>2914.15</v>
      </c>
      <c r="I101" s="40">
        <v>2927.9</v>
      </c>
      <c r="J101" s="40">
        <v>2935.8</v>
      </c>
      <c r="K101" s="31">
        <v>2920</v>
      </c>
      <c r="L101" s="31">
        <v>2898.35</v>
      </c>
      <c r="M101" s="31">
        <v>1.9805600000000001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1639.4</v>
      </c>
      <c r="D102" s="40">
        <v>1639.1333333333332</v>
      </c>
      <c r="E102" s="40">
        <v>1630.2666666666664</v>
      </c>
      <c r="F102" s="40">
        <v>1621.1333333333332</v>
      </c>
      <c r="G102" s="40">
        <v>1612.2666666666664</v>
      </c>
      <c r="H102" s="40">
        <v>1648.2666666666664</v>
      </c>
      <c r="I102" s="40">
        <v>1657.1333333333332</v>
      </c>
      <c r="J102" s="40">
        <v>1666.2666666666664</v>
      </c>
      <c r="K102" s="31">
        <v>1648</v>
      </c>
      <c r="L102" s="31">
        <v>1630</v>
      </c>
      <c r="M102" s="31">
        <v>31.128219999999999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700.9</v>
      </c>
      <c r="D103" s="40">
        <v>703.56666666666661</v>
      </c>
      <c r="E103" s="40">
        <v>697.33333333333326</v>
      </c>
      <c r="F103" s="40">
        <v>693.76666666666665</v>
      </c>
      <c r="G103" s="40">
        <v>687.5333333333333</v>
      </c>
      <c r="H103" s="40">
        <v>707.13333333333321</v>
      </c>
      <c r="I103" s="40">
        <v>713.36666666666656</v>
      </c>
      <c r="J103" s="40">
        <v>716.93333333333317</v>
      </c>
      <c r="K103" s="31">
        <v>709.8</v>
      </c>
      <c r="L103" s="31">
        <v>700</v>
      </c>
      <c r="M103" s="31">
        <v>30.92746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1409.7</v>
      </c>
      <c r="D104" s="40">
        <v>1415.5666666666666</v>
      </c>
      <c r="E104" s="40">
        <v>1393.1333333333332</v>
      </c>
      <c r="F104" s="40">
        <v>1376.5666666666666</v>
      </c>
      <c r="G104" s="40">
        <v>1354.1333333333332</v>
      </c>
      <c r="H104" s="40">
        <v>1432.1333333333332</v>
      </c>
      <c r="I104" s="40">
        <v>1454.5666666666666</v>
      </c>
      <c r="J104" s="40">
        <v>1471.1333333333332</v>
      </c>
      <c r="K104" s="31">
        <v>1438</v>
      </c>
      <c r="L104" s="31">
        <v>1399</v>
      </c>
      <c r="M104" s="31">
        <v>14.0685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2925.2</v>
      </c>
      <c r="D105" s="40">
        <v>2926.3666666666663</v>
      </c>
      <c r="E105" s="40">
        <v>2905.8833333333328</v>
      </c>
      <c r="F105" s="40">
        <v>2886.5666666666666</v>
      </c>
      <c r="G105" s="40">
        <v>2866.083333333333</v>
      </c>
      <c r="H105" s="40">
        <v>2945.6833333333325</v>
      </c>
      <c r="I105" s="40">
        <v>2966.1666666666661</v>
      </c>
      <c r="J105" s="40">
        <v>2985.4833333333322</v>
      </c>
      <c r="K105" s="31">
        <v>2946.85</v>
      </c>
      <c r="L105" s="31">
        <v>2907.05</v>
      </c>
      <c r="M105" s="31">
        <v>7.54779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508.05</v>
      </c>
      <c r="D106" s="40">
        <v>505.01666666666665</v>
      </c>
      <c r="E106" s="40">
        <v>498.0333333333333</v>
      </c>
      <c r="F106" s="40">
        <v>488.01666666666665</v>
      </c>
      <c r="G106" s="40">
        <v>481.0333333333333</v>
      </c>
      <c r="H106" s="40">
        <v>515.0333333333333</v>
      </c>
      <c r="I106" s="40">
        <v>522.01666666666665</v>
      </c>
      <c r="J106" s="40">
        <v>532.0333333333333</v>
      </c>
      <c r="K106" s="31">
        <v>512</v>
      </c>
      <c r="L106" s="31">
        <v>495</v>
      </c>
      <c r="M106" s="31">
        <v>89.012060000000005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1394.65</v>
      </c>
      <c r="D107" s="40">
        <v>1403.45</v>
      </c>
      <c r="E107" s="40">
        <v>1378.2</v>
      </c>
      <c r="F107" s="40">
        <v>1361.75</v>
      </c>
      <c r="G107" s="40">
        <v>1336.5</v>
      </c>
      <c r="H107" s="40">
        <v>1419.9</v>
      </c>
      <c r="I107" s="40">
        <v>1445.15</v>
      </c>
      <c r="J107" s="40">
        <v>1461.6000000000001</v>
      </c>
      <c r="K107" s="31">
        <v>1428.7</v>
      </c>
      <c r="L107" s="31">
        <v>1387</v>
      </c>
      <c r="M107" s="31">
        <v>9.3375900000000005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325.8</v>
      </c>
      <c r="D108" s="40">
        <v>326.66666666666669</v>
      </c>
      <c r="E108" s="40">
        <v>322.53333333333336</v>
      </c>
      <c r="F108" s="40">
        <v>319.26666666666665</v>
      </c>
      <c r="G108" s="40">
        <v>315.13333333333333</v>
      </c>
      <c r="H108" s="40">
        <v>329.93333333333339</v>
      </c>
      <c r="I108" s="40">
        <v>334.06666666666672</v>
      </c>
      <c r="J108" s="40">
        <v>337.33333333333343</v>
      </c>
      <c r="K108" s="31">
        <v>330.8</v>
      </c>
      <c r="L108" s="31">
        <v>323.39999999999998</v>
      </c>
      <c r="M108" s="31">
        <v>43.360759999999999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2646.75</v>
      </c>
      <c r="D109" s="40">
        <v>2660.9833333333336</v>
      </c>
      <c r="E109" s="40">
        <v>2628.3666666666672</v>
      </c>
      <c r="F109" s="40">
        <v>2609.9833333333336</v>
      </c>
      <c r="G109" s="40">
        <v>2577.3666666666672</v>
      </c>
      <c r="H109" s="40">
        <v>2679.3666666666672</v>
      </c>
      <c r="I109" s="40">
        <v>2711.983333333334</v>
      </c>
      <c r="J109" s="40">
        <v>2730.3666666666672</v>
      </c>
      <c r="K109" s="31">
        <v>2693.6</v>
      </c>
      <c r="L109" s="31">
        <v>2642.6</v>
      </c>
      <c r="M109" s="31">
        <v>16.600069999999999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332.85</v>
      </c>
      <c r="D110" s="40">
        <v>330.68333333333334</v>
      </c>
      <c r="E110" s="40">
        <v>320.36666666666667</v>
      </c>
      <c r="F110" s="40">
        <v>307.88333333333333</v>
      </c>
      <c r="G110" s="40">
        <v>297.56666666666666</v>
      </c>
      <c r="H110" s="40">
        <v>343.16666666666669</v>
      </c>
      <c r="I110" s="40">
        <v>353.48333333333341</v>
      </c>
      <c r="J110" s="40">
        <v>365.9666666666667</v>
      </c>
      <c r="K110" s="31">
        <v>341</v>
      </c>
      <c r="L110" s="31">
        <v>318.2</v>
      </c>
      <c r="M110" s="31">
        <v>30.29449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2765.6</v>
      </c>
      <c r="D111" s="40">
        <v>2762.9333333333329</v>
      </c>
      <c r="E111" s="40">
        <v>2750.8666666666659</v>
      </c>
      <c r="F111" s="40">
        <v>2736.1333333333328</v>
      </c>
      <c r="G111" s="40">
        <v>2724.0666666666657</v>
      </c>
      <c r="H111" s="40">
        <v>2777.6666666666661</v>
      </c>
      <c r="I111" s="40">
        <v>2789.7333333333327</v>
      </c>
      <c r="J111" s="40">
        <v>2804.4666666666662</v>
      </c>
      <c r="K111" s="31">
        <v>2775</v>
      </c>
      <c r="L111" s="31">
        <v>2748.2</v>
      </c>
      <c r="M111" s="31">
        <v>15.136060000000001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709.95</v>
      </c>
      <c r="D112" s="40">
        <v>711.26666666666677</v>
      </c>
      <c r="E112" s="40">
        <v>706.63333333333355</v>
      </c>
      <c r="F112" s="40">
        <v>703.31666666666683</v>
      </c>
      <c r="G112" s="40">
        <v>698.68333333333362</v>
      </c>
      <c r="H112" s="40">
        <v>714.58333333333348</v>
      </c>
      <c r="I112" s="40">
        <v>719.2166666666667</v>
      </c>
      <c r="J112" s="40">
        <v>722.53333333333342</v>
      </c>
      <c r="K112" s="31">
        <v>715.9</v>
      </c>
      <c r="L112" s="31">
        <v>707.95</v>
      </c>
      <c r="M112" s="31">
        <v>63.577660000000002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1520.35</v>
      </c>
      <c r="D113" s="40">
        <v>1525.45</v>
      </c>
      <c r="E113" s="40">
        <v>1508.8000000000002</v>
      </c>
      <c r="F113" s="40">
        <v>1497.2500000000002</v>
      </c>
      <c r="G113" s="40">
        <v>1480.6000000000004</v>
      </c>
      <c r="H113" s="40">
        <v>1537</v>
      </c>
      <c r="I113" s="40">
        <v>1553.65</v>
      </c>
      <c r="J113" s="40">
        <v>1565.1999999999998</v>
      </c>
      <c r="K113" s="31">
        <v>1542.1</v>
      </c>
      <c r="L113" s="31">
        <v>1513.9</v>
      </c>
      <c r="M113" s="31">
        <v>8.4720600000000008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656.8</v>
      </c>
      <c r="D114" s="40">
        <v>660.18333333333328</v>
      </c>
      <c r="E114" s="40">
        <v>651.81666666666661</v>
      </c>
      <c r="F114" s="40">
        <v>646.83333333333337</v>
      </c>
      <c r="G114" s="40">
        <v>638.4666666666667</v>
      </c>
      <c r="H114" s="40">
        <v>665.16666666666652</v>
      </c>
      <c r="I114" s="40">
        <v>673.53333333333308</v>
      </c>
      <c r="J114" s="40">
        <v>678.51666666666642</v>
      </c>
      <c r="K114" s="31">
        <v>668.55</v>
      </c>
      <c r="L114" s="31">
        <v>655.20000000000005</v>
      </c>
      <c r="M114" s="31">
        <v>5.9720500000000003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877.3</v>
      </c>
      <c r="D115" s="40">
        <v>867.7833333333333</v>
      </c>
      <c r="E115" s="40">
        <v>839.51666666666665</v>
      </c>
      <c r="F115" s="40">
        <v>801.73333333333335</v>
      </c>
      <c r="G115" s="40">
        <v>773.4666666666667</v>
      </c>
      <c r="H115" s="40">
        <v>905.56666666666661</v>
      </c>
      <c r="I115" s="40">
        <v>933.83333333333326</v>
      </c>
      <c r="J115" s="40">
        <v>971.61666666666656</v>
      </c>
      <c r="K115" s="31">
        <v>896.05</v>
      </c>
      <c r="L115" s="31">
        <v>830</v>
      </c>
      <c r="M115" s="31">
        <v>22.812889999999999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48.9</v>
      </c>
      <c r="D116" s="40">
        <v>49.116666666666674</v>
      </c>
      <c r="E116" s="40">
        <v>48.483333333333348</v>
      </c>
      <c r="F116" s="40">
        <v>48.066666666666677</v>
      </c>
      <c r="G116" s="40">
        <v>47.433333333333351</v>
      </c>
      <c r="H116" s="40">
        <v>49.533333333333346</v>
      </c>
      <c r="I116" s="40">
        <v>50.166666666666671</v>
      </c>
      <c r="J116" s="40">
        <v>50.583333333333343</v>
      </c>
      <c r="K116" s="31">
        <v>49.75</v>
      </c>
      <c r="L116" s="31">
        <v>48.7</v>
      </c>
      <c r="M116" s="31">
        <v>255.4134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249.2</v>
      </c>
      <c r="D117" s="40">
        <v>246.75</v>
      </c>
      <c r="E117" s="40">
        <v>242.6</v>
      </c>
      <c r="F117" s="40">
        <v>236</v>
      </c>
      <c r="G117" s="40">
        <v>231.85</v>
      </c>
      <c r="H117" s="40">
        <v>253.35</v>
      </c>
      <c r="I117" s="40">
        <v>257.5</v>
      </c>
      <c r="J117" s="40">
        <v>264.10000000000002</v>
      </c>
      <c r="K117" s="31">
        <v>250.9</v>
      </c>
      <c r="L117" s="31">
        <v>240.15</v>
      </c>
      <c r="M117" s="31">
        <v>501.59625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236.3</v>
      </c>
      <c r="D118" s="40">
        <v>238.21666666666667</v>
      </c>
      <c r="E118" s="40">
        <v>233.58333333333334</v>
      </c>
      <c r="F118" s="40">
        <v>230.86666666666667</v>
      </c>
      <c r="G118" s="40">
        <v>226.23333333333335</v>
      </c>
      <c r="H118" s="40">
        <v>240.93333333333334</v>
      </c>
      <c r="I118" s="40">
        <v>245.56666666666666</v>
      </c>
      <c r="J118" s="40">
        <v>248.28333333333333</v>
      </c>
      <c r="K118" s="31">
        <v>242.85</v>
      </c>
      <c r="L118" s="31">
        <v>235.5</v>
      </c>
      <c r="M118" s="31">
        <v>68.573189999999997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9480.1</v>
      </c>
      <c r="D119" s="40">
        <v>9260.0333333333328</v>
      </c>
      <c r="E119" s="40">
        <v>8965.0666666666657</v>
      </c>
      <c r="F119" s="40">
        <v>8450.0333333333328</v>
      </c>
      <c r="G119" s="40">
        <v>8155.0666666666657</v>
      </c>
      <c r="H119" s="40">
        <v>9775.0666666666657</v>
      </c>
      <c r="I119" s="40">
        <v>10070.033333333333</v>
      </c>
      <c r="J119" s="40">
        <v>10585.066666666666</v>
      </c>
      <c r="K119" s="31">
        <v>9555</v>
      </c>
      <c r="L119" s="31">
        <v>8745</v>
      </c>
      <c r="M119" s="31">
        <v>5.8059200000000004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230.85</v>
      </c>
      <c r="D120" s="40">
        <v>226.85</v>
      </c>
      <c r="E120" s="40">
        <v>218.6</v>
      </c>
      <c r="F120" s="40">
        <v>206.35</v>
      </c>
      <c r="G120" s="40">
        <v>198.1</v>
      </c>
      <c r="H120" s="40">
        <v>239.1</v>
      </c>
      <c r="I120" s="40">
        <v>247.35</v>
      </c>
      <c r="J120" s="40">
        <v>259.60000000000002</v>
      </c>
      <c r="K120" s="31">
        <v>235.1</v>
      </c>
      <c r="L120" s="31">
        <v>214.6</v>
      </c>
      <c r="M120" s="31">
        <v>298.60917999999998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131.25</v>
      </c>
      <c r="D121" s="40">
        <v>131.30000000000001</v>
      </c>
      <c r="E121" s="40">
        <v>130.25000000000003</v>
      </c>
      <c r="F121" s="40">
        <v>129.25000000000003</v>
      </c>
      <c r="G121" s="40">
        <v>128.20000000000005</v>
      </c>
      <c r="H121" s="40">
        <v>132.30000000000001</v>
      </c>
      <c r="I121" s="40">
        <v>133.34999999999997</v>
      </c>
      <c r="J121" s="40">
        <v>134.35</v>
      </c>
      <c r="K121" s="31">
        <v>132.35</v>
      </c>
      <c r="L121" s="31">
        <v>130.30000000000001</v>
      </c>
      <c r="M121" s="31">
        <v>91.648150000000001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4928.8</v>
      </c>
      <c r="D122" s="40">
        <v>4906.6833333333334</v>
      </c>
      <c r="E122" s="40">
        <v>4853.3666666666668</v>
      </c>
      <c r="F122" s="40">
        <v>4777.9333333333334</v>
      </c>
      <c r="G122" s="40">
        <v>4724.6166666666668</v>
      </c>
      <c r="H122" s="40">
        <v>4982.1166666666668</v>
      </c>
      <c r="I122" s="40">
        <v>5035.4333333333343</v>
      </c>
      <c r="J122" s="40">
        <v>5110.8666666666668</v>
      </c>
      <c r="K122" s="31">
        <v>4960</v>
      </c>
      <c r="L122" s="31">
        <v>4831.25</v>
      </c>
      <c r="M122" s="31">
        <v>32.421320000000001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515.5</v>
      </c>
      <c r="D123" s="40">
        <v>517.9666666666667</v>
      </c>
      <c r="E123" s="40">
        <v>512.03333333333342</v>
      </c>
      <c r="F123" s="40">
        <v>508.56666666666672</v>
      </c>
      <c r="G123" s="40">
        <v>502.63333333333344</v>
      </c>
      <c r="H123" s="40">
        <v>521.43333333333339</v>
      </c>
      <c r="I123" s="40">
        <v>527.36666666666679</v>
      </c>
      <c r="J123" s="40">
        <v>530.83333333333337</v>
      </c>
      <c r="K123" s="31">
        <v>523.9</v>
      </c>
      <c r="L123" s="31">
        <v>514.5</v>
      </c>
      <c r="M123" s="31">
        <v>50.714770000000001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298.39999999999998</v>
      </c>
      <c r="D124" s="40">
        <v>299.60000000000002</v>
      </c>
      <c r="E124" s="40">
        <v>295.40000000000003</v>
      </c>
      <c r="F124" s="40">
        <v>292.40000000000003</v>
      </c>
      <c r="G124" s="40">
        <v>288.20000000000005</v>
      </c>
      <c r="H124" s="40">
        <v>302.60000000000002</v>
      </c>
      <c r="I124" s="40">
        <v>306.80000000000007</v>
      </c>
      <c r="J124" s="40">
        <v>309.8</v>
      </c>
      <c r="K124" s="31">
        <v>303.8</v>
      </c>
      <c r="L124" s="31">
        <v>296.60000000000002</v>
      </c>
      <c r="M124" s="31">
        <v>18.888280000000002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1184.5</v>
      </c>
      <c r="D125" s="40">
        <v>1183.8999999999999</v>
      </c>
      <c r="E125" s="40">
        <v>1175.8499999999997</v>
      </c>
      <c r="F125" s="40">
        <v>1167.1999999999998</v>
      </c>
      <c r="G125" s="40">
        <v>1159.1499999999996</v>
      </c>
      <c r="H125" s="40">
        <v>1192.5499999999997</v>
      </c>
      <c r="I125" s="40">
        <v>1200.5999999999999</v>
      </c>
      <c r="J125" s="40">
        <v>1209.2499999999998</v>
      </c>
      <c r="K125" s="31">
        <v>1191.95</v>
      </c>
      <c r="L125" s="31">
        <v>1175.25</v>
      </c>
      <c r="M125" s="31">
        <v>12.35622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6805.9</v>
      </c>
      <c r="D126" s="40">
        <v>6768.6333333333341</v>
      </c>
      <c r="E126" s="40">
        <v>6697.2666666666682</v>
      </c>
      <c r="F126" s="40">
        <v>6588.6333333333341</v>
      </c>
      <c r="G126" s="40">
        <v>6517.2666666666682</v>
      </c>
      <c r="H126" s="40">
        <v>6877.2666666666682</v>
      </c>
      <c r="I126" s="40">
        <v>6948.633333333335</v>
      </c>
      <c r="J126" s="40">
        <v>7057.2666666666682</v>
      </c>
      <c r="K126" s="31">
        <v>6840</v>
      </c>
      <c r="L126" s="31">
        <v>6660</v>
      </c>
      <c r="M126" s="31">
        <v>3.0845199999999999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1709.2</v>
      </c>
      <c r="D127" s="40">
        <v>1700.9666666666669</v>
      </c>
      <c r="E127" s="40">
        <v>1688.2833333333338</v>
      </c>
      <c r="F127" s="40">
        <v>1667.3666666666668</v>
      </c>
      <c r="G127" s="40">
        <v>1654.6833333333336</v>
      </c>
      <c r="H127" s="40">
        <v>1721.8833333333339</v>
      </c>
      <c r="I127" s="40">
        <v>1734.5666666666668</v>
      </c>
      <c r="J127" s="40">
        <v>1755.483333333334</v>
      </c>
      <c r="K127" s="31">
        <v>1713.65</v>
      </c>
      <c r="L127" s="31">
        <v>1680.05</v>
      </c>
      <c r="M127" s="31">
        <v>71.041709999999995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2017.55</v>
      </c>
      <c r="D128" s="40">
        <v>2055.9666666666667</v>
      </c>
      <c r="E128" s="40">
        <v>1971.9333333333334</v>
      </c>
      <c r="F128" s="40">
        <v>1926.3166666666666</v>
      </c>
      <c r="G128" s="40">
        <v>1842.2833333333333</v>
      </c>
      <c r="H128" s="40">
        <v>2101.5833333333335</v>
      </c>
      <c r="I128" s="40">
        <v>2185.6166666666672</v>
      </c>
      <c r="J128" s="40">
        <v>2231.2333333333336</v>
      </c>
      <c r="K128" s="31">
        <v>2140</v>
      </c>
      <c r="L128" s="31">
        <v>2010.35</v>
      </c>
      <c r="M128" s="31">
        <v>15.40619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2362.9499999999998</v>
      </c>
      <c r="D129" s="40">
        <v>2355.4500000000003</v>
      </c>
      <c r="E129" s="40">
        <v>2342.8500000000004</v>
      </c>
      <c r="F129" s="40">
        <v>2322.75</v>
      </c>
      <c r="G129" s="40">
        <v>2310.15</v>
      </c>
      <c r="H129" s="40">
        <v>2375.5500000000006</v>
      </c>
      <c r="I129" s="40">
        <v>2388.15</v>
      </c>
      <c r="J129" s="40">
        <v>2408.2500000000009</v>
      </c>
      <c r="K129" s="31">
        <v>2368.0500000000002</v>
      </c>
      <c r="L129" s="31">
        <v>2335.35</v>
      </c>
      <c r="M129" s="31">
        <v>0.93786000000000003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398.8</v>
      </c>
      <c r="D130" s="40">
        <v>392.56666666666666</v>
      </c>
      <c r="E130" s="40">
        <v>386.33333333333331</v>
      </c>
      <c r="F130" s="40">
        <v>373.86666666666667</v>
      </c>
      <c r="G130" s="40">
        <v>367.63333333333333</v>
      </c>
      <c r="H130" s="40">
        <v>405.0333333333333</v>
      </c>
      <c r="I130" s="40">
        <v>411.26666666666665</v>
      </c>
      <c r="J130" s="40">
        <v>423.73333333333329</v>
      </c>
      <c r="K130" s="31">
        <v>398.8</v>
      </c>
      <c r="L130" s="31">
        <v>380.1</v>
      </c>
      <c r="M130" s="31">
        <v>19.9697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681.45</v>
      </c>
      <c r="D131" s="40">
        <v>681.48333333333335</v>
      </c>
      <c r="E131" s="40">
        <v>670.9666666666667</v>
      </c>
      <c r="F131" s="40">
        <v>660.48333333333335</v>
      </c>
      <c r="G131" s="40">
        <v>649.9666666666667</v>
      </c>
      <c r="H131" s="40">
        <v>691.9666666666667</v>
      </c>
      <c r="I131" s="40">
        <v>702.48333333333335</v>
      </c>
      <c r="J131" s="40">
        <v>712.9666666666667</v>
      </c>
      <c r="K131" s="31">
        <v>692</v>
      </c>
      <c r="L131" s="31">
        <v>671</v>
      </c>
      <c r="M131" s="31">
        <v>56.017580000000002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432.6</v>
      </c>
      <c r="D132" s="40">
        <v>429.05</v>
      </c>
      <c r="E132" s="40">
        <v>415.55</v>
      </c>
      <c r="F132" s="40">
        <v>398.5</v>
      </c>
      <c r="G132" s="40">
        <v>385</v>
      </c>
      <c r="H132" s="40">
        <v>446.1</v>
      </c>
      <c r="I132" s="40">
        <v>459.6</v>
      </c>
      <c r="J132" s="40">
        <v>476.65000000000003</v>
      </c>
      <c r="K132" s="31">
        <v>442.55</v>
      </c>
      <c r="L132" s="31">
        <v>412</v>
      </c>
      <c r="M132" s="31">
        <v>142.52172999999999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4525.7</v>
      </c>
      <c r="D133" s="40">
        <v>4455.1500000000005</v>
      </c>
      <c r="E133" s="40">
        <v>4335.5500000000011</v>
      </c>
      <c r="F133" s="40">
        <v>4145.4000000000005</v>
      </c>
      <c r="G133" s="40">
        <v>4025.8000000000011</v>
      </c>
      <c r="H133" s="40">
        <v>4645.3000000000011</v>
      </c>
      <c r="I133" s="40">
        <v>4764.9000000000015</v>
      </c>
      <c r="J133" s="40">
        <v>4955.0500000000011</v>
      </c>
      <c r="K133" s="31">
        <v>4574.75</v>
      </c>
      <c r="L133" s="31">
        <v>4265</v>
      </c>
      <c r="M133" s="31">
        <v>12.38524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2009.35</v>
      </c>
      <c r="D134" s="40">
        <v>2008.6333333333332</v>
      </c>
      <c r="E134" s="40">
        <v>1995.2666666666664</v>
      </c>
      <c r="F134" s="40">
        <v>1981.1833333333332</v>
      </c>
      <c r="G134" s="40">
        <v>1967.8166666666664</v>
      </c>
      <c r="H134" s="40">
        <v>2022.7166666666665</v>
      </c>
      <c r="I134" s="40">
        <v>2036.0833333333333</v>
      </c>
      <c r="J134" s="40">
        <v>2050.1666666666665</v>
      </c>
      <c r="K134" s="31">
        <v>2022</v>
      </c>
      <c r="L134" s="31">
        <v>1994.55</v>
      </c>
      <c r="M134" s="31">
        <v>17.424779999999998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92.4</v>
      </c>
      <c r="D135" s="40">
        <v>92.483333333333348</v>
      </c>
      <c r="E135" s="40">
        <v>91.066666666666691</v>
      </c>
      <c r="F135" s="40">
        <v>89.733333333333348</v>
      </c>
      <c r="G135" s="40">
        <v>88.316666666666691</v>
      </c>
      <c r="H135" s="40">
        <v>93.816666666666691</v>
      </c>
      <c r="I135" s="40">
        <v>95.233333333333348</v>
      </c>
      <c r="J135" s="40">
        <v>96.566666666666691</v>
      </c>
      <c r="K135" s="31">
        <v>93.9</v>
      </c>
      <c r="L135" s="31">
        <v>91.15</v>
      </c>
      <c r="M135" s="31">
        <v>154.75662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4692.75</v>
      </c>
      <c r="D136" s="40">
        <v>4671.5166666666664</v>
      </c>
      <c r="E136" s="40">
        <v>4640.1833333333325</v>
      </c>
      <c r="F136" s="40">
        <v>4587.6166666666659</v>
      </c>
      <c r="G136" s="40">
        <v>4556.2833333333319</v>
      </c>
      <c r="H136" s="40">
        <v>4724.083333333333</v>
      </c>
      <c r="I136" s="40">
        <v>4755.416666666667</v>
      </c>
      <c r="J136" s="40">
        <v>4807.9833333333336</v>
      </c>
      <c r="K136" s="31">
        <v>4702.8500000000004</v>
      </c>
      <c r="L136" s="31">
        <v>4618.95</v>
      </c>
      <c r="M136" s="31">
        <v>1.5778300000000001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446.65</v>
      </c>
      <c r="D137" s="40">
        <v>448.56666666666666</v>
      </c>
      <c r="E137" s="40">
        <v>442.58333333333331</v>
      </c>
      <c r="F137" s="40">
        <v>438.51666666666665</v>
      </c>
      <c r="G137" s="40">
        <v>432.5333333333333</v>
      </c>
      <c r="H137" s="40">
        <v>452.63333333333333</v>
      </c>
      <c r="I137" s="40">
        <v>458.61666666666667</v>
      </c>
      <c r="J137" s="40">
        <v>462.68333333333334</v>
      </c>
      <c r="K137" s="31">
        <v>454.55</v>
      </c>
      <c r="L137" s="31">
        <v>444.5</v>
      </c>
      <c r="M137" s="31">
        <v>26.40354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5951.35</v>
      </c>
      <c r="D138" s="40">
        <v>5926.5166666666664</v>
      </c>
      <c r="E138" s="40">
        <v>5856.0333333333328</v>
      </c>
      <c r="F138" s="40">
        <v>5760.7166666666662</v>
      </c>
      <c r="G138" s="40">
        <v>5690.2333333333327</v>
      </c>
      <c r="H138" s="40">
        <v>6021.833333333333</v>
      </c>
      <c r="I138" s="40">
        <v>6092.3166666666666</v>
      </c>
      <c r="J138" s="40">
        <v>6187.6333333333332</v>
      </c>
      <c r="K138" s="31">
        <v>5997</v>
      </c>
      <c r="L138" s="31">
        <v>5831.2</v>
      </c>
      <c r="M138" s="31">
        <v>1.83586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1752.05</v>
      </c>
      <c r="D139" s="40">
        <v>1746.6666666666667</v>
      </c>
      <c r="E139" s="40">
        <v>1729.4333333333334</v>
      </c>
      <c r="F139" s="40">
        <v>1706.8166666666666</v>
      </c>
      <c r="G139" s="40">
        <v>1689.5833333333333</v>
      </c>
      <c r="H139" s="40">
        <v>1769.2833333333335</v>
      </c>
      <c r="I139" s="40">
        <v>1786.5166666666667</v>
      </c>
      <c r="J139" s="40">
        <v>1809.1333333333337</v>
      </c>
      <c r="K139" s="31">
        <v>1763.9</v>
      </c>
      <c r="L139" s="31">
        <v>1724.05</v>
      </c>
      <c r="M139" s="31">
        <v>21.050249999999998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634.4</v>
      </c>
      <c r="D140" s="40">
        <v>633.0333333333333</v>
      </c>
      <c r="E140" s="40">
        <v>629.16666666666663</v>
      </c>
      <c r="F140" s="40">
        <v>623.93333333333328</v>
      </c>
      <c r="G140" s="40">
        <v>620.06666666666661</v>
      </c>
      <c r="H140" s="40">
        <v>638.26666666666665</v>
      </c>
      <c r="I140" s="40">
        <v>642.13333333333344</v>
      </c>
      <c r="J140" s="40">
        <v>647.36666666666667</v>
      </c>
      <c r="K140" s="31">
        <v>636.9</v>
      </c>
      <c r="L140" s="31">
        <v>627.79999999999995</v>
      </c>
      <c r="M140" s="31">
        <v>23.496839999999999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963.3</v>
      </c>
      <c r="D141" s="40">
        <v>967.61666666666667</v>
      </c>
      <c r="E141" s="40">
        <v>955.33333333333337</v>
      </c>
      <c r="F141" s="40">
        <v>947.36666666666667</v>
      </c>
      <c r="G141" s="40">
        <v>935.08333333333337</v>
      </c>
      <c r="H141" s="40">
        <v>975.58333333333337</v>
      </c>
      <c r="I141" s="40">
        <v>987.86666666666667</v>
      </c>
      <c r="J141" s="40">
        <v>995.83333333333337</v>
      </c>
      <c r="K141" s="31">
        <v>979.9</v>
      </c>
      <c r="L141" s="31">
        <v>959.65</v>
      </c>
      <c r="M141" s="31">
        <v>12.549759999999999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86106.55</v>
      </c>
      <c r="D142" s="40">
        <v>86115.516666666663</v>
      </c>
      <c r="E142" s="40">
        <v>85431.033333333326</v>
      </c>
      <c r="F142" s="40">
        <v>84755.516666666663</v>
      </c>
      <c r="G142" s="40">
        <v>84071.033333333326</v>
      </c>
      <c r="H142" s="40">
        <v>86791.033333333326</v>
      </c>
      <c r="I142" s="40">
        <v>87475.516666666663</v>
      </c>
      <c r="J142" s="40">
        <v>88151.033333333326</v>
      </c>
      <c r="K142" s="31">
        <v>86800</v>
      </c>
      <c r="L142" s="31">
        <v>85440</v>
      </c>
      <c r="M142" s="31">
        <v>0.11971999999999999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1075.05</v>
      </c>
      <c r="D143" s="40">
        <v>1072.3833333333334</v>
      </c>
      <c r="E143" s="40">
        <v>1064.7666666666669</v>
      </c>
      <c r="F143" s="40">
        <v>1054.4833333333333</v>
      </c>
      <c r="G143" s="40">
        <v>1046.8666666666668</v>
      </c>
      <c r="H143" s="40">
        <v>1082.666666666667</v>
      </c>
      <c r="I143" s="40">
        <v>1090.2833333333333</v>
      </c>
      <c r="J143" s="40">
        <v>1100.5666666666671</v>
      </c>
      <c r="K143" s="31">
        <v>1080</v>
      </c>
      <c r="L143" s="31">
        <v>1062.0999999999999</v>
      </c>
      <c r="M143" s="31">
        <v>3.6075699999999999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186.05</v>
      </c>
      <c r="D144" s="40">
        <v>187.63333333333333</v>
      </c>
      <c r="E144" s="40">
        <v>184.06666666666666</v>
      </c>
      <c r="F144" s="40">
        <v>182.08333333333334</v>
      </c>
      <c r="G144" s="40">
        <v>178.51666666666668</v>
      </c>
      <c r="H144" s="40">
        <v>189.61666666666665</v>
      </c>
      <c r="I144" s="40">
        <v>193.18333333333331</v>
      </c>
      <c r="J144" s="40">
        <v>195.16666666666663</v>
      </c>
      <c r="K144" s="31">
        <v>191.2</v>
      </c>
      <c r="L144" s="31">
        <v>185.65</v>
      </c>
      <c r="M144" s="31">
        <v>48.065109999999997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935.35</v>
      </c>
      <c r="D145" s="40">
        <v>933.16666666666663</v>
      </c>
      <c r="E145" s="40">
        <v>895.18333333333328</v>
      </c>
      <c r="F145" s="40">
        <v>855.01666666666665</v>
      </c>
      <c r="G145" s="40">
        <v>817.0333333333333</v>
      </c>
      <c r="H145" s="40">
        <v>973.33333333333326</v>
      </c>
      <c r="I145" s="40">
        <v>1011.3166666666666</v>
      </c>
      <c r="J145" s="40">
        <v>1051.4833333333331</v>
      </c>
      <c r="K145" s="31">
        <v>971.15</v>
      </c>
      <c r="L145" s="31">
        <v>893</v>
      </c>
      <c r="M145" s="31">
        <v>175.19612000000001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195.2</v>
      </c>
      <c r="D146" s="40">
        <v>196.26666666666665</v>
      </c>
      <c r="E146" s="40">
        <v>193.6333333333333</v>
      </c>
      <c r="F146" s="40">
        <v>192.06666666666663</v>
      </c>
      <c r="G146" s="40">
        <v>189.43333333333328</v>
      </c>
      <c r="H146" s="40">
        <v>197.83333333333331</v>
      </c>
      <c r="I146" s="40">
        <v>200.46666666666664</v>
      </c>
      <c r="J146" s="40">
        <v>202.03333333333333</v>
      </c>
      <c r="K146" s="31">
        <v>198.9</v>
      </c>
      <c r="L146" s="31">
        <v>194.7</v>
      </c>
      <c r="M146" s="31">
        <v>33.138330000000003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583.95000000000005</v>
      </c>
      <c r="D147" s="40">
        <v>584.75</v>
      </c>
      <c r="E147" s="40">
        <v>577.54999999999995</v>
      </c>
      <c r="F147" s="40">
        <v>571.15</v>
      </c>
      <c r="G147" s="40">
        <v>563.94999999999993</v>
      </c>
      <c r="H147" s="40">
        <v>591.15</v>
      </c>
      <c r="I147" s="40">
        <v>598.35</v>
      </c>
      <c r="J147" s="40">
        <v>604.75</v>
      </c>
      <c r="K147" s="31">
        <v>591.95000000000005</v>
      </c>
      <c r="L147" s="31">
        <v>578.35</v>
      </c>
      <c r="M147" s="31">
        <v>19.588519999999999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7482.15</v>
      </c>
      <c r="D148" s="40">
        <v>7556.2166666666662</v>
      </c>
      <c r="E148" s="40">
        <v>7362.4833333333327</v>
      </c>
      <c r="F148" s="40">
        <v>7242.8166666666666</v>
      </c>
      <c r="G148" s="40">
        <v>7049.083333333333</v>
      </c>
      <c r="H148" s="40">
        <v>7675.8833333333323</v>
      </c>
      <c r="I148" s="40">
        <v>7869.6166666666659</v>
      </c>
      <c r="J148" s="40">
        <v>7989.2833333333319</v>
      </c>
      <c r="K148" s="31">
        <v>7749.95</v>
      </c>
      <c r="L148" s="31">
        <v>7436.55</v>
      </c>
      <c r="M148" s="31">
        <v>10.84436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993.65</v>
      </c>
      <c r="D149" s="40">
        <v>998.38333333333333</v>
      </c>
      <c r="E149" s="40">
        <v>985.76666666666665</v>
      </c>
      <c r="F149" s="40">
        <v>977.88333333333333</v>
      </c>
      <c r="G149" s="40">
        <v>965.26666666666665</v>
      </c>
      <c r="H149" s="40">
        <v>1006.2666666666667</v>
      </c>
      <c r="I149" s="40">
        <v>1018.8833333333332</v>
      </c>
      <c r="J149" s="40">
        <v>1026.7666666666667</v>
      </c>
      <c r="K149" s="31">
        <v>1011</v>
      </c>
      <c r="L149" s="31">
        <v>990.5</v>
      </c>
      <c r="M149" s="31">
        <v>5.6291000000000002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4363.8500000000004</v>
      </c>
      <c r="D150" s="40">
        <v>4341.1000000000004</v>
      </c>
      <c r="E150" s="40">
        <v>4298.8500000000004</v>
      </c>
      <c r="F150" s="40">
        <v>4233.8500000000004</v>
      </c>
      <c r="G150" s="40">
        <v>4191.6000000000004</v>
      </c>
      <c r="H150" s="40">
        <v>4406.1000000000004</v>
      </c>
      <c r="I150" s="40">
        <v>4448.3500000000004</v>
      </c>
      <c r="J150" s="40">
        <v>4513.3500000000004</v>
      </c>
      <c r="K150" s="31">
        <v>4383.3500000000004</v>
      </c>
      <c r="L150" s="31">
        <v>4276.1000000000004</v>
      </c>
      <c r="M150" s="31">
        <v>8.3384400000000003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3130.3</v>
      </c>
      <c r="D151" s="40">
        <v>3120.4500000000003</v>
      </c>
      <c r="E151" s="40">
        <v>3096.8500000000004</v>
      </c>
      <c r="F151" s="40">
        <v>3063.4</v>
      </c>
      <c r="G151" s="40">
        <v>3039.8</v>
      </c>
      <c r="H151" s="40">
        <v>3153.9000000000005</v>
      </c>
      <c r="I151" s="40">
        <v>3177.5</v>
      </c>
      <c r="J151" s="40">
        <v>3210.9500000000007</v>
      </c>
      <c r="K151" s="31">
        <v>3144.05</v>
      </c>
      <c r="L151" s="31">
        <v>3087</v>
      </c>
      <c r="M151" s="31">
        <v>5.2869099999999998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1567.05</v>
      </c>
      <c r="D152" s="40">
        <v>1559.9333333333334</v>
      </c>
      <c r="E152" s="40">
        <v>1542.1166666666668</v>
      </c>
      <c r="F152" s="40">
        <v>1517.1833333333334</v>
      </c>
      <c r="G152" s="40">
        <v>1499.3666666666668</v>
      </c>
      <c r="H152" s="40">
        <v>1584.8666666666668</v>
      </c>
      <c r="I152" s="40">
        <v>1602.6833333333334</v>
      </c>
      <c r="J152" s="40">
        <v>1627.6166666666668</v>
      </c>
      <c r="K152" s="31">
        <v>1577.75</v>
      </c>
      <c r="L152" s="31">
        <v>1535</v>
      </c>
      <c r="M152" s="31">
        <v>9.7634600000000002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894.15</v>
      </c>
      <c r="D153" s="40">
        <v>895.11666666666679</v>
      </c>
      <c r="E153" s="40">
        <v>888.23333333333358</v>
      </c>
      <c r="F153" s="40">
        <v>882.31666666666683</v>
      </c>
      <c r="G153" s="40">
        <v>875.43333333333362</v>
      </c>
      <c r="H153" s="40">
        <v>901.03333333333353</v>
      </c>
      <c r="I153" s="40">
        <v>907.91666666666674</v>
      </c>
      <c r="J153" s="40">
        <v>913.83333333333348</v>
      </c>
      <c r="K153" s="31">
        <v>902</v>
      </c>
      <c r="L153" s="31">
        <v>889.2</v>
      </c>
      <c r="M153" s="31">
        <v>1.7565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151.6</v>
      </c>
      <c r="D154" s="40">
        <v>152.33333333333334</v>
      </c>
      <c r="E154" s="40">
        <v>149.66666666666669</v>
      </c>
      <c r="F154" s="40">
        <v>147.73333333333335</v>
      </c>
      <c r="G154" s="40">
        <v>145.06666666666669</v>
      </c>
      <c r="H154" s="40">
        <v>154.26666666666668</v>
      </c>
      <c r="I154" s="40">
        <v>156.93333333333337</v>
      </c>
      <c r="J154" s="40">
        <v>158.86666666666667</v>
      </c>
      <c r="K154" s="31">
        <v>155</v>
      </c>
      <c r="L154" s="31">
        <v>150.4</v>
      </c>
      <c r="M154" s="31">
        <v>151.48397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146.35</v>
      </c>
      <c r="D155" s="40">
        <v>146.1</v>
      </c>
      <c r="E155" s="40">
        <v>144.94999999999999</v>
      </c>
      <c r="F155" s="40">
        <v>143.54999999999998</v>
      </c>
      <c r="G155" s="40">
        <v>142.39999999999998</v>
      </c>
      <c r="H155" s="40">
        <v>147.5</v>
      </c>
      <c r="I155" s="40">
        <v>148.65000000000003</v>
      </c>
      <c r="J155" s="40">
        <v>150.05000000000001</v>
      </c>
      <c r="K155" s="31">
        <v>147.25</v>
      </c>
      <c r="L155" s="31">
        <v>144.69999999999999</v>
      </c>
      <c r="M155" s="31">
        <v>191.00941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3949.55</v>
      </c>
      <c r="D156" s="40">
        <v>3962.1333333333332</v>
      </c>
      <c r="E156" s="40">
        <v>3889.2666666666664</v>
      </c>
      <c r="F156" s="40">
        <v>3828.9833333333331</v>
      </c>
      <c r="G156" s="40">
        <v>3756.1166666666663</v>
      </c>
      <c r="H156" s="40">
        <v>4022.4166666666665</v>
      </c>
      <c r="I156" s="40">
        <v>4095.2833333333333</v>
      </c>
      <c r="J156" s="40">
        <v>4155.5666666666666</v>
      </c>
      <c r="K156" s="31">
        <v>4035</v>
      </c>
      <c r="L156" s="31">
        <v>3901.85</v>
      </c>
      <c r="M156" s="31">
        <v>1.5079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19320.650000000001</v>
      </c>
      <c r="D157" s="40">
        <v>19383.916666666668</v>
      </c>
      <c r="E157" s="40">
        <v>19162.783333333336</v>
      </c>
      <c r="F157" s="40">
        <v>19004.916666666668</v>
      </c>
      <c r="G157" s="40">
        <v>18783.783333333336</v>
      </c>
      <c r="H157" s="40">
        <v>19541.783333333336</v>
      </c>
      <c r="I157" s="40">
        <v>19762.916666666668</v>
      </c>
      <c r="J157" s="40">
        <v>19920.783333333336</v>
      </c>
      <c r="K157" s="31">
        <v>19605.05</v>
      </c>
      <c r="L157" s="31">
        <v>19226.05</v>
      </c>
      <c r="M157" s="31">
        <v>0.53925000000000001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441.65</v>
      </c>
      <c r="D158" s="40">
        <v>445.2</v>
      </c>
      <c r="E158" s="40">
        <v>436.54999999999995</v>
      </c>
      <c r="F158" s="40">
        <v>431.45</v>
      </c>
      <c r="G158" s="40">
        <v>422.79999999999995</v>
      </c>
      <c r="H158" s="40">
        <v>450.29999999999995</v>
      </c>
      <c r="I158" s="40">
        <v>458.94999999999993</v>
      </c>
      <c r="J158" s="40">
        <v>464.04999999999995</v>
      </c>
      <c r="K158" s="31">
        <v>453.85</v>
      </c>
      <c r="L158" s="31">
        <v>440.1</v>
      </c>
      <c r="M158" s="31">
        <v>4.3615199999999996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965.15</v>
      </c>
      <c r="D159" s="40">
        <v>971.43333333333339</v>
      </c>
      <c r="E159" s="40">
        <v>956.11666666666679</v>
      </c>
      <c r="F159" s="40">
        <v>947.08333333333337</v>
      </c>
      <c r="G159" s="40">
        <v>931.76666666666677</v>
      </c>
      <c r="H159" s="40">
        <v>980.46666666666681</v>
      </c>
      <c r="I159" s="40">
        <v>995.78333333333342</v>
      </c>
      <c r="J159" s="40">
        <v>1004.8166666666668</v>
      </c>
      <c r="K159" s="31">
        <v>986.75</v>
      </c>
      <c r="L159" s="31">
        <v>962.4</v>
      </c>
      <c r="M159" s="31">
        <v>10.987069999999999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160</v>
      </c>
      <c r="D160" s="40">
        <v>161.16666666666666</v>
      </c>
      <c r="E160" s="40">
        <v>158.5333333333333</v>
      </c>
      <c r="F160" s="40">
        <v>157.06666666666663</v>
      </c>
      <c r="G160" s="40">
        <v>154.43333333333328</v>
      </c>
      <c r="H160" s="40">
        <v>162.63333333333333</v>
      </c>
      <c r="I160" s="40">
        <v>165.26666666666671</v>
      </c>
      <c r="J160" s="40">
        <v>166.73333333333335</v>
      </c>
      <c r="K160" s="31">
        <v>163.80000000000001</v>
      </c>
      <c r="L160" s="31">
        <v>159.69999999999999</v>
      </c>
      <c r="M160" s="31">
        <v>166.90450999999999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229.7</v>
      </c>
      <c r="D161" s="40">
        <v>231.4</v>
      </c>
      <c r="E161" s="40">
        <v>227.3</v>
      </c>
      <c r="F161" s="40">
        <v>224.9</v>
      </c>
      <c r="G161" s="40">
        <v>220.8</v>
      </c>
      <c r="H161" s="40">
        <v>233.8</v>
      </c>
      <c r="I161" s="40">
        <v>237.89999999999998</v>
      </c>
      <c r="J161" s="40">
        <v>240.3</v>
      </c>
      <c r="K161" s="31">
        <v>235.5</v>
      </c>
      <c r="L161" s="31">
        <v>229</v>
      </c>
      <c r="M161" s="31">
        <v>10.75013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3337.4</v>
      </c>
      <c r="D162" s="40">
        <v>3323.9499999999994</v>
      </c>
      <c r="E162" s="40">
        <v>3298.8999999999987</v>
      </c>
      <c r="F162" s="40">
        <v>3260.3999999999992</v>
      </c>
      <c r="G162" s="40">
        <v>3235.3499999999985</v>
      </c>
      <c r="H162" s="40">
        <v>3362.4499999999989</v>
      </c>
      <c r="I162" s="40">
        <v>3387.4999999999991</v>
      </c>
      <c r="J162" s="40">
        <v>3425.9999999999991</v>
      </c>
      <c r="K162" s="31">
        <v>3349</v>
      </c>
      <c r="L162" s="31">
        <v>3285.45</v>
      </c>
      <c r="M162" s="31">
        <v>2.2520799999999999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37483</v>
      </c>
      <c r="D163" s="40">
        <v>37744.333333333336</v>
      </c>
      <c r="E163" s="40">
        <v>37138.666666666672</v>
      </c>
      <c r="F163" s="40">
        <v>36794.333333333336</v>
      </c>
      <c r="G163" s="40">
        <v>36188.666666666672</v>
      </c>
      <c r="H163" s="40">
        <v>38088.666666666672</v>
      </c>
      <c r="I163" s="40">
        <v>38694.333333333343</v>
      </c>
      <c r="J163" s="40">
        <v>39038.666666666672</v>
      </c>
      <c r="K163" s="31">
        <v>38350</v>
      </c>
      <c r="L163" s="31">
        <v>37400</v>
      </c>
      <c r="M163" s="31">
        <v>0.38381999999999999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233.2</v>
      </c>
      <c r="D164" s="40">
        <v>234.75</v>
      </c>
      <c r="E164" s="40">
        <v>231</v>
      </c>
      <c r="F164" s="40">
        <v>228.8</v>
      </c>
      <c r="G164" s="40">
        <v>225.05</v>
      </c>
      <c r="H164" s="40">
        <v>236.95</v>
      </c>
      <c r="I164" s="40">
        <v>240.7</v>
      </c>
      <c r="J164" s="40">
        <v>242.89999999999998</v>
      </c>
      <c r="K164" s="31">
        <v>238.5</v>
      </c>
      <c r="L164" s="31">
        <v>232.55</v>
      </c>
      <c r="M164" s="31">
        <v>27.45149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5539.75</v>
      </c>
      <c r="D165" s="40">
        <v>5536.5999999999995</v>
      </c>
      <c r="E165" s="40">
        <v>5513.1999999999989</v>
      </c>
      <c r="F165" s="40">
        <v>5486.65</v>
      </c>
      <c r="G165" s="40">
        <v>5463.2499999999991</v>
      </c>
      <c r="H165" s="40">
        <v>5563.1499999999987</v>
      </c>
      <c r="I165" s="40">
        <v>5586.5499999999984</v>
      </c>
      <c r="J165" s="40">
        <v>5613.0999999999985</v>
      </c>
      <c r="K165" s="31">
        <v>5560</v>
      </c>
      <c r="L165" s="31">
        <v>5510.05</v>
      </c>
      <c r="M165" s="31">
        <v>0.13619999999999999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2474.3000000000002</v>
      </c>
      <c r="D166" s="40">
        <v>2471.4</v>
      </c>
      <c r="E166" s="40">
        <v>2458.9</v>
      </c>
      <c r="F166" s="40">
        <v>2443.5</v>
      </c>
      <c r="G166" s="40">
        <v>2431</v>
      </c>
      <c r="H166" s="40">
        <v>2486.8000000000002</v>
      </c>
      <c r="I166" s="40">
        <v>2499.3000000000002</v>
      </c>
      <c r="J166" s="40">
        <v>2514.7000000000003</v>
      </c>
      <c r="K166" s="31">
        <v>2483.9</v>
      </c>
      <c r="L166" s="31">
        <v>2456</v>
      </c>
      <c r="M166" s="31">
        <v>1.70163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2797.05</v>
      </c>
      <c r="D167" s="40">
        <v>2811.4166666666665</v>
      </c>
      <c r="E167" s="40">
        <v>2772.9333333333329</v>
      </c>
      <c r="F167" s="40">
        <v>2748.8166666666666</v>
      </c>
      <c r="G167" s="40">
        <v>2710.333333333333</v>
      </c>
      <c r="H167" s="40">
        <v>2835.5333333333328</v>
      </c>
      <c r="I167" s="40">
        <v>2874.0166666666664</v>
      </c>
      <c r="J167" s="40">
        <v>2898.1333333333328</v>
      </c>
      <c r="K167" s="31">
        <v>2849.9</v>
      </c>
      <c r="L167" s="31">
        <v>2787.3</v>
      </c>
      <c r="M167" s="31">
        <v>8.7451299999999996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2533.1999999999998</v>
      </c>
      <c r="D168" s="40">
        <v>2539.3666666666668</v>
      </c>
      <c r="E168" s="40">
        <v>2499.8333333333335</v>
      </c>
      <c r="F168" s="40">
        <v>2466.4666666666667</v>
      </c>
      <c r="G168" s="40">
        <v>2426.9333333333334</v>
      </c>
      <c r="H168" s="40">
        <v>2572.7333333333336</v>
      </c>
      <c r="I168" s="40">
        <v>2612.2666666666664</v>
      </c>
      <c r="J168" s="40">
        <v>2645.6333333333337</v>
      </c>
      <c r="K168" s="31">
        <v>2578.9</v>
      </c>
      <c r="L168" s="31">
        <v>2506</v>
      </c>
      <c r="M168" s="31">
        <v>4.3718300000000001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142.69999999999999</v>
      </c>
      <c r="D169" s="40">
        <v>143.54999999999998</v>
      </c>
      <c r="E169" s="40">
        <v>141.39999999999998</v>
      </c>
      <c r="F169" s="40">
        <v>140.1</v>
      </c>
      <c r="G169" s="40">
        <v>137.94999999999999</v>
      </c>
      <c r="H169" s="40">
        <v>144.84999999999997</v>
      </c>
      <c r="I169" s="40">
        <v>147</v>
      </c>
      <c r="J169" s="40">
        <v>148.29999999999995</v>
      </c>
      <c r="K169" s="31">
        <v>145.69999999999999</v>
      </c>
      <c r="L169" s="31">
        <v>142.25</v>
      </c>
      <c r="M169" s="31">
        <v>99.851759999999999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199.4</v>
      </c>
      <c r="D170" s="40">
        <v>199.35</v>
      </c>
      <c r="E170" s="40">
        <v>194.2</v>
      </c>
      <c r="F170" s="40">
        <v>189</v>
      </c>
      <c r="G170" s="40">
        <v>183.85</v>
      </c>
      <c r="H170" s="40">
        <v>204.54999999999998</v>
      </c>
      <c r="I170" s="40">
        <v>209.70000000000002</v>
      </c>
      <c r="J170" s="40">
        <v>214.89999999999998</v>
      </c>
      <c r="K170" s="31">
        <v>204.5</v>
      </c>
      <c r="L170" s="31">
        <v>194.15</v>
      </c>
      <c r="M170" s="31">
        <v>248.06711000000001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458.3</v>
      </c>
      <c r="D171" s="40">
        <v>462.58333333333331</v>
      </c>
      <c r="E171" s="40">
        <v>449.21666666666664</v>
      </c>
      <c r="F171" s="40">
        <v>440.13333333333333</v>
      </c>
      <c r="G171" s="40">
        <v>426.76666666666665</v>
      </c>
      <c r="H171" s="40">
        <v>471.66666666666663</v>
      </c>
      <c r="I171" s="40">
        <v>485.0333333333333</v>
      </c>
      <c r="J171" s="40">
        <v>494.11666666666662</v>
      </c>
      <c r="K171" s="31">
        <v>475.95</v>
      </c>
      <c r="L171" s="31">
        <v>453.5</v>
      </c>
      <c r="M171" s="31">
        <v>10.97344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13715.15</v>
      </c>
      <c r="D172" s="40">
        <v>13732.1</v>
      </c>
      <c r="E172" s="40">
        <v>13604.2</v>
      </c>
      <c r="F172" s="40">
        <v>13493.25</v>
      </c>
      <c r="G172" s="40">
        <v>13365.35</v>
      </c>
      <c r="H172" s="40">
        <v>13843.050000000001</v>
      </c>
      <c r="I172" s="40">
        <v>13970.949999999999</v>
      </c>
      <c r="J172" s="40">
        <v>14081.900000000001</v>
      </c>
      <c r="K172" s="31">
        <v>13860</v>
      </c>
      <c r="L172" s="31">
        <v>13621.15</v>
      </c>
      <c r="M172" s="31">
        <v>3.9600000000000003E-2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41.45</v>
      </c>
      <c r="D173" s="40">
        <v>41.616666666666667</v>
      </c>
      <c r="E173" s="40">
        <v>41.133333333333333</v>
      </c>
      <c r="F173" s="40">
        <v>40.816666666666663</v>
      </c>
      <c r="G173" s="40">
        <v>40.333333333333329</v>
      </c>
      <c r="H173" s="40">
        <v>41.933333333333337</v>
      </c>
      <c r="I173" s="40">
        <v>42.416666666666671</v>
      </c>
      <c r="J173" s="40">
        <v>42.733333333333341</v>
      </c>
      <c r="K173" s="31">
        <v>42.1</v>
      </c>
      <c r="L173" s="31">
        <v>41.3</v>
      </c>
      <c r="M173" s="31">
        <v>827.98524999999995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193.35</v>
      </c>
      <c r="D174" s="40">
        <v>194.15</v>
      </c>
      <c r="E174" s="40">
        <v>191.5</v>
      </c>
      <c r="F174" s="40">
        <v>189.65</v>
      </c>
      <c r="G174" s="40">
        <v>187</v>
      </c>
      <c r="H174" s="40">
        <v>196</v>
      </c>
      <c r="I174" s="40">
        <v>198.65000000000003</v>
      </c>
      <c r="J174" s="40">
        <v>200.5</v>
      </c>
      <c r="K174" s="31">
        <v>196.8</v>
      </c>
      <c r="L174" s="31">
        <v>192.3</v>
      </c>
      <c r="M174" s="31">
        <v>51.053669999999997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160</v>
      </c>
      <c r="D175" s="40">
        <v>160.76666666666668</v>
      </c>
      <c r="E175" s="40">
        <v>158.78333333333336</v>
      </c>
      <c r="F175" s="40">
        <v>157.56666666666669</v>
      </c>
      <c r="G175" s="40">
        <v>155.58333333333337</v>
      </c>
      <c r="H175" s="40">
        <v>161.98333333333335</v>
      </c>
      <c r="I175" s="40">
        <v>163.96666666666664</v>
      </c>
      <c r="J175" s="40">
        <v>165.18333333333334</v>
      </c>
      <c r="K175" s="31">
        <v>162.75</v>
      </c>
      <c r="L175" s="31">
        <v>159.55000000000001</v>
      </c>
      <c r="M175" s="31">
        <v>51.660550000000001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2694.95</v>
      </c>
      <c r="D176" s="40">
        <v>2694.5833333333335</v>
      </c>
      <c r="E176" s="40">
        <v>2669.666666666667</v>
      </c>
      <c r="F176" s="40">
        <v>2644.3833333333337</v>
      </c>
      <c r="G176" s="40">
        <v>2619.4666666666672</v>
      </c>
      <c r="H176" s="40">
        <v>2719.8666666666668</v>
      </c>
      <c r="I176" s="40">
        <v>2744.7833333333338</v>
      </c>
      <c r="J176" s="40">
        <v>2770.0666666666666</v>
      </c>
      <c r="K176" s="31">
        <v>2719.5</v>
      </c>
      <c r="L176" s="31">
        <v>2669.3</v>
      </c>
      <c r="M176" s="31">
        <v>45.964289999999998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1107.3</v>
      </c>
      <c r="D177" s="40">
        <v>1110.7333333333333</v>
      </c>
      <c r="E177" s="40">
        <v>1088.5666666666666</v>
      </c>
      <c r="F177" s="40">
        <v>1069.8333333333333</v>
      </c>
      <c r="G177" s="40">
        <v>1047.6666666666665</v>
      </c>
      <c r="H177" s="40">
        <v>1129.4666666666667</v>
      </c>
      <c r="I177" s="40">
        <v>1151.6333333333332</v>
      </c>
      <c r="J177" s="40">
        <v>1170.3666666666668</v>
      </c>
      <c r="K177" s="31">
        <v>1132.9000000000001</v>
      </c>
      <c r="L177" s="31">
        <v>1092</v>
      </c>
      <c r="M177" s="31">
        <v>14.446020000000001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1191.75</v>
      </c>
      <c r="D178" s="40">
        <v>1198.2666666666667</v>
      </c>
      <c r="E178" s="40">
        <v>1177.8833333333332</v>
      </c>
      <c r="F178" s="40">
        <v>1164.0166666666667</v>
      </c>
      <c r="G178" s="40">
        <v>1143.6333333333332</v>
      </c>
      <c r="H178" s="40">
        <v>1212.1333333333332</v>
      </c>
      <c r="I178" s="40">
        <v>1232.5166666666669</v>
      </c>
      <c r="J178" s="40">
        <v>1246.3833333333332</v>
      </c>
      <c r="K178" s="31">
        <v>1218.6500000000001</v>
      </c>
      <c r="L178" s="31">
        <v>1184.4000000000001</v>
      </c>
      <c r="M178" s="31">
        <v>12.81752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2405.6</v>
      </c>
      <c r="D179" s="40">
        <v>2448.2000000000003</v>
      </c>
      <c r="E179" s="40">
        <v>2358.4000000000005</v>
      </c>
      <c r="F179" s="40">
        <v>2311.2000000000003</v>
      </c>
      <c r="G179" s="40">
        <v>2221.4000000000005</v>
      </c>
      <c r="H179" s="40">
        <v>2495.4000000000005</v>
      </c>
      <c r="I179" s="40">
        <v>2585.2000000000007</v>
      </c>
      <c r="J179" s="40">
        <v>2632.4000000000005</v>
      </c>
      <c r="K179" s="31">
        <v>2538</v>
      </c>
      <c r="L179" s="31">
        <v>2401</v>
      </c>
      <c r="M179" s="31">
        <v>17.315300000000001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8100.25</v>
      </c>
      <c r="D180" s="40">
        <v>8088.0333333333328</v>
      </c>
      <c r="E180" s="40">
        <v>8042.1166666666659</v>
      </c>
      <c r="F180" s="40">
        <v>7983.9833333333327</v>
      </c>
      <c r="G180" s="40">
        <v>7938.0666666666657</v>
      </c>
      <c r="H180" s="40">
        <v>8146.1666666666661</v>
      </c>
      <c r="I180" s="40">
        <v>8192.0833333333339</v>
      </c>
      <c r="J180" s="40">
        <v>8250.2166666666672</v>
      </c>
      <c r="K180" s="31">
        <v>8133.95</v>
      </c>
      <c r="L180" s="31">
        <v>8029.9</v>
      </c>
      <c r="M180" s="31">
        <v>0.18844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27815.7</v>
      </c>
      <c r="D181" s="40">
        <v>27913.366666666669</v>
      </c>
      <c r="E181" s="40">
        <v>27586.733333333337</v>
      </c>
      <c r="F181" s="40">
        <v>27357.76666666667</v>
      </c>
      <c r="G181" s="40">
        <v>27031.133333333339</v>
      </c>
      <c r="H181" s="40">
        <v>28142.333333333336</v>
      </c>
      <c r="I181" s="40">
        <v>28468.966666666667</v>
      </c>
      <c r="J181" s="40">
        <v>28697.933333333334</v>
      </c>
      <c r="K181" s="31">
        <v>28240</v>
      </c>
      <c r="L181" s="31">
        <v>27684.400000000001</v>
      </c>
      <c r="M181" s="31">
        <v>0.53051999999999999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1366.4</v>
      </c>
      <c r="D182" s="40">
        <v>1355.75</v>
      </c>
      <c r="E182" s="40">
        <v>1336.7</v>
      </c>
      <c r="F182" s="40">
        <v>1307</v>
      </c>
      <c r="G182" s="40">
        <v>1287.95</v>
      </c>
      <c r="H182" s="40">
        <v>1385.45</v>
      </c>
      <c r="I182" s="40">
        <v>1404.5000000000002</v>
      </c>
      <c r="J182" s="40">
        <v>1434.2</v>
      </c>
      <c r="K182" s="31">
        <v>1374.8</v>
      </c>
      <c r="L182" s="31">
        <v>1326.05</v>
      </c>
      <c r="M182" s="31">
        <v>14.884869999999999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2249.3000000000002</v>
      </c>
      <c r="D183" s="40">
        <v>2250.9833333333336</v>
      </c>
      <c r="E183" s="40">
        <v>2224.8166666666671</v>
      </c>
      <c r="F183" s="40">
        <v>2200.3333333333335</v>
      </c>
      <c r="G183" s="40">
        <v>2174.166666666667</v>
      </c>
      <c r="H183" s="40">
        <v>2275.4666666666672</v>
      </c>
      <c r="I183" s="40">
        <v>2301.6333333333332</v>
      </c>
      <c r="J183" s="40">
        <v>2326.1166666666672</v>
      </c>
      <c r="K183" s="31">
        <v>2277.15</v>
      </c>
      <c r="L183" s="31">
        <v>2226.5</v>
      </c>
      <c r="M183" s="31">
        <v>1.54295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481.7</v>
      </c>
      <c r="D184" s="40">
        <v>481.95</v>
      </c>
      <c r="E184" s="40">
        <v>477.75</v>
      </c>
      <c r="F184" s="40">
        <v>473.8</v>
      </c>
      <c r="G184" s="40">
        <v>469.6</v>
      </c>
      <c r="H184" s="40">
        <v>485.9</v>
      </c>
      <c r="I184" s="40">
        <v>490.09999999999991</v>
      </c>
      <c r="J184" s="40">
        <v>494.04999999999995</v>
      </c>
      <c r="K184" s="31">
        <v>486.15</v>
      </c>
      <c r="L184" s="31">
        <v>478</v>
      </c>
      <c r="M184" s="31">
        <v>176.38982999999999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121.75</v>
      </c>
      <c r="D185" s="40">
        <v>120.43333333333332</v>
      </c>
      <c r="E185" s="40">
        <v>117.41666666666664</v>
      </c>
      <c r="F185" s="40">
        <v>113.08333333333331</v>
      </c>
      <c r="G185" s="40">
        <v>110.06666666666663</v>
      </c>
      <c r="H185" s="40">
        <v>124.76666666666665</v>
      </c>
      <c r="I185" s="40">
        <v>127.78333333333333</v>
      </c>
      <c r="J185" s="40">
        <v>132.11666666666667</v>
      </c>
      <c r="K185" s="31">
        <v>123.45</v>
      </c>
      <c r="L185" s="31">
        <v>116.1</v>
      </c>
      <c r="M185" s="31">
        <v>817.44155999999998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842.55</v>
      </c>
      <c r="D186" s="40">
        <v>838.86666666666667</v>
      </c>
      <c r="E186" s="40">
        <v>830.93333333333339</v>
      </c>
      <c r="F186" s="40">
        <v>819.31666666666672</v>
      </c>
      <c r="G186" s="40">
        <v>811.38333333333344</v>
      </c>
      <c r="H186" s="40">
        <v>850.48333333333335</v>
      </c>
      <c r="I186" s="40">
        <v>858.41666666666652</v>
      </c>
      <c r="J186" s="40">
        <v>870.0333333333333</v>
      </c>
      <c r="K186" s="31">
        <v>846.8</v>
      </c>
      <c r="L186" s="31">
        <v>827.25</v>
      </c>
      <c r="M186" s="31">
        <v>41.130830000000003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542.45000000000005</v>
      </c>
      <c r="D187" s="40">
        <v>544.23333333333335</v>
      </c>
      <c r="E187" s="40">
        <v>530.4666666666667</v>
      </c>
      <c r="F187" s="40">
        <v>518.48333333333335</v>
      </c>
      <c r="G187" s="40">
        <v>504.7166666666667</v>
      </c>
      <c r="H187" s="40">
        <v>556.2166666666667</v>
      </c>
      <c r="I187" s="40">
        <v>569.98333333333335</v>
      </c>
      <c r="J187" s="40">
        <v>581.9666666666667</v>
      </c>
      <c r="K187" s="31">
        <v>558</v>
      </c>
      <c r="L187" s="31">
        <v>532.25</v>
      </c>
      <c r="M187" s="31">
        <v>18.406759999999998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616.45000000000005</v>
      </c>
      <c r="D188" s="40">
        <v>617.38333333333333</v>
      </c>
      <c r="E188" s="40">
        <v>611.86666666666667</v>
      </c>
      <c r="F188" s="40">
        <v>607.2833333333333</v>
      </c>
      <c r="G188" s="40">
        <v>601.76666666666665</v>
      </c>
      <c r="H188" s="40">
        <v>621.9666666666667</v>
      </c>
      <c r="I188" s="40">
        <v>627.48333333333335</v>
      </c>
      <c r="J188" s="40">
        <v>632.06666666666672</v>
      </c>
      <c r="K188" s="31">
        <v>622.9</v>
      </c>
      <c r="L188" s="31">
        <v>612.79999999999995</v>
      </c>
      <c r="M188" s="31">
        <v>2.99091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577.20000000000005</v>
      </c>
      <c r="D189" s="40">
        <v>579.26666666666677</v>
      </c>
      <c r="E189" s="40">
        <v>571.93333333333351</v>
      </c>
      <c r="F189" s="40">
        <v>566.66666666666674</v>
      </c>
      <c r="G189" s="40">
        <v>559.33333333333348</v>
      </c>
      <c r="H189" s="40">
        <v>584.53333333333353</v>
      </c>
      <c r="I189" s="40">
        <v>591.86666666666679</v>
      </c>
      <c r="J189" s="40">
        <v>597.13333333333355</v>
      </c>
      <c r="K189" s="31">
        <v>586.6</v>
      </c>
      <c r="L189" s="31">
        <v>574</v>
      </c>
      <c r="M189" s="31">
        <v>15.875730000000001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1107.0999999999999</v>
      </c>
      <c r="D190" s="40">
        <v>1077.2333333333333</v>
      </c>
      <c r="E190" s="40">
        <v>1010.1666666666667</v>
      </c>
      <c r="F190" s="40">
        <v>913.23333333333335</v>
      </c>
      <c r="G190" s="40">
        <v>846.16666666666674</v>
      </c>
      <c r="H190" s="40">
        <v>1174.1666666666667</v>
      </c>
      <c r="I190" s="40">
        <v>1241.2333333333333</v>
      </c>
      <c r="J190" s="40">
        <v>1338.1666666666667</v>
      </c>
      <c r="K190" s="31">
        <v>1144.3</v>
      </c>
      <c r="L190" s="31">
        <v>980.3</v>
      </c>
      <c r="M190" s="31">
        <v>211.51990000000001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3655.2</v>
      </c>
      <c r="D191" s="40">
        <v>3658.5499999999997</v>
      </c>
      <c r="E191" s="40">
        <v>3641.6499999999996</v>
      </c>
      <c r="F191" s="40">
        <v>3628.1</v>
      </c>
      <c r="G191" s="40">
        <v>3611.2</v>
      </c>
      <c r="H191" s="40">
        <v>3672.0999999999995</v>
      </c>
      <c r="I191" s="40">
        <v>3689</v>
      </c>
      <c r="J191" s="40">
        <v>3702.5499999999993</v>
      </c>
      <c r="K191" s="31">
        <v>3675.45</v>
      </c>
      <c r="L191" s="31">
        <v>3645</v>
      </c>
      <c r="M191" s="31">
        <v>35.45655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848.15</v>
      </c>
      <c r="D192" s="40">
        <v>840.06666666666661</v>
      </c>
      <c r="E192" s="40">
        <v>826.13333333333321</v>
      </c>
      <c r="F192" s="40">
        <v>804.11666666666656</v>
      </c>
      <c r="G192" s="40">
        <v>790.18333333333317</v>
      </c>
      <c r="H192" s="40">
        <v>862.08333333333326</v>
      </c>
      <c r="I192" s="40">
        <v>876.01666666666665</v>
      </c>
      <c r="J192" s="40">
        <v>898.0333333333333</v>
      </c>
      <c r="K192" s="31">
        <v>854</v>
      </c>
      <c r="L192" s="31">
        <v>818.05</v>
      </c>
      <c r="M192" s="31">
        <v>72.332800000000006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6120.1</v>
      </c>
      <c r="D193" s="40">
        <v>6167.8</v>
      </c>
      <c r="E193" s="40">
        <v>6040.75</v>
      </c>
      <c r="F193" s="40">
        <v>5961.4</v>
      </c>
      <c r="G193" s="40">
        <v>5834.3499999999995</v>
      </c>
      <c r="H193" s="40">
        <v>6247.1500000000005</v>
      </c>
      <c r="I193" s="40">
        <v>6374.2000000000016</v>
      </c>
      <c r="J193" s="40">
        <v>6453.5500000000011</v>
      </c>
      <c r="K193" s="31">
        <v>6294.85</v>
      </c>
      <c r="L193" s="31">
        <v>6088.45</v>
      </c>
      <c r="M193" s="31">
        <v>2.89391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506.9</v>
      </c>
      <c r="D194" s="40">
        <v>497.88333333333338</v>
      </c>
      <c r="E194" s="40">
        <v>471.91666666666674</v>
      </c>
      <c r="F194" s="40">
        <v>436.93333333333334</v>
      </c>
      <c r="G194" s="40">
        <v>410.9666666666667</v>
      </c>
      <c r="H194" s="40">
        <v>532.86666666666679</v>
      </c>
      <c r="I194" s="40">
        <v>558.83333333333337</v>
      </c>
      <c r="J194" s="40">
        <v>593.81666666666683</v>
      </c>
      <c r="K194" s="31">
        <v>523.85</v>
      </c>
      <c r="L194" s="31">
        <v>462.9</v>
      </c>
      <c r="M194" s="31">
        <v>1979.49387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224.2</v>
      </c>
      <c r="D195" s="40">
        <v>218.86666666666667</v>
      </c>
      <c r="E195" s="40">
        <v>205.33333333333334</v>
      </c>
      <c r="F195" s="40">
        <v>186.46666666666667</v>
      </c>
      <c r="G195" s="40">
        <v>172.93333333333334</v>
      </c>
      <c r="H195" s="40">
        <v>237.73333333333335</v>
      </c>
      <c r="I195" s="40">
        <v>251.26666666666665</v>
      </c>
      <c r="J195" s="40">
        <v>270.13333333333333</v>
      </c>
      <c r="K195" s="31">
        <v>232.4</v>
      </c>
      <c r="L195" s="31">
        <v>200</v>
      </c>
      <c r="M195" s="31">
        <v>3050.3722200000002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1354.3</v>
      </c>
      <c r="D196" s="40">
        <v>1349.6333333333332</v>
      </c>
      <c r="E196" s="40">
        <v>1322.7166666666665</v>
      </c>
      <c r="F196" s="40">
        <v>1291.1333333333332</v>
      </c>
      <c r="G196" s="40">
        <v>1264.2166666666665</v>
      </c>
      <c r="H196" s="40">
        <v>1381.2166666666665</v>
      </c>
      <c r="I196" s="40">
        <v>1408.1333333333334</v>
      </c>
      <c r="J196" s="40">
        <v>1439.7166666666665</v>
      </c>
      <c r="K196" s="31">
        <v>1376.55</v>
      </c>
      <c r="L196" s="31">
        <v>1318.05</v>
      </c>
      <c r="M196" s="31">
        <v>132.85718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1402.15</v>
      </c>
      <c r="D197" s="40">
        <v>1396.3833333333332</v>
      </c>
      <c r="E197" s="40">
        <v>1382.7666666666664</v>
      </c>
      <c r="F197" s="40">
        <v>1363.3833333333332</v>
      </c>
      <c r="G197" s="40">
        <v>1349.7666666666664</v>
      </c>
      <c r="H197" s="40">
        <v>1415.7666666666664</v>
      </c>
      <c r="I197" s="40">
        <v>1429.3833333333332</v>
      </c>
      <c r="J197" s="40">
        <v>1448.7666666666664</v>
      </c>
      <c r="K197" s="31">
        <v>1410</v>
      </c>
      <c r="L197" s="31">
        <v>1377</v>
      </c>
      <c r="M197" s="31">
        <v>17.389849999999999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982.7</v>
      </c>
      <c r="D198" s="40">
        <v>986.36666666666679</v>
      </c>
      <c r="E198" s="40">
        <v>977.03333333333353</v>
      </c>
      <c r="F198" s="40">
        <v>971.36666666666679</v>
      </c>
      <c r="G198" s="40">
        <v>962.03333333333353</v>
      </c>
      <c r="H198" s="40">
        <v>992.03333333333353</v>
      </c>
      <c r="I198" s="40">
        <v>1001.3666666666668</v>
      </c>
      <c r="J198" s="40">
        <v>1007.0333333333335</v>
      </c>
      <c r="K198" s="31">
        <v>995.7</v>
      </c>
      <c r="L198" s="31">
        <v>980.7</v>
      </c>
      <c r="M198" s="31">
        <v>2.5673699999999999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2537.1999999999998</v>
      </c>
      <c r="D199" s="40">
        <v>2545.3833333333332</v>
      </c>
      <c r="E199" s="40">
        <v>2481.8166666666666</v>
      </c>
      <c r="F199" s="40">
        <v>2426.4333333333334</v>
      </c>
      <c r="G199" s="40">
        <v>2362.8666666666668</v>
      </c>
      <c r="H199" s="40">
        <v>2600.7666666666664</v>
      </c>
      <c r="I199" s="40">
        <v>2664.333333333333</v>
      </c>
      <c r="J199" s="40">
        <v>2719.7166666666662</v>
      </c>
      <c r="K199" s="31">
        <v>2608.9499999999998</v>
      </c>
      <c r="L199" s="31">
        <v>2490</v>
      </c>
      <c r="M199" s="31">
        <v>40.236449999999998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3127.35</v>
      </c>
      <c r="D200" s="40">
        <v>3130.0166666666664</v>
      </c>
      <c r="E200" s="40">
        <v>3099.9333333333329</v>
      </c>
      <c r="F200" s="40">
        <v>3072.5166666666664</v>
      </c>
      <c r="G200" s="40">
        <v>3042.4333333333329</v>
      </c>
      <c r="H200" s="40">
        <v>3157.4333333333329</v>
      </c>
      <c r="I200" s="40">
        <v>3187.5166666666669</v>
      </c>
      <c r="J200" s="40">
        <v>3214.9333333333329</v>
      </c>
      <c r="K200" s="31">
        <v>3160.1</v>
      </c>
      <c r="L200" s="31">
        <v>3102.6</v>
      </c>
      <c r="M200" s="31">
        <v>0.65625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519.25</v>
      </c>
      <c r="D201" s="40">
        <v>520.08333333333337</v>
      </c>
      <c r="E201" s="40">
        <v>514.26666666666677</v>
      </c>
      <c r="F201" s="40">
        <v>509.28333333333342</v>
      </c>
      <c r="G201" s="40">
        <v>503.46666666666681</v>
      </c>
      <c r="H201" s="40">
        <v>525.06666666666672</v>
      </c>
      <c r="I201" s="40">
        <v>530.88333333333333</v>
      </c>
      <c r="J201" s="40">
        <v>535.86666666666667</v>
      </c>
      <c r="K201" s="31">
        <v>525.9</v>
      </c>
      <c r="L201" s="31">
        <v>515.1</v>
      </c>
      <c r="M201" s="31">
        <v>13.8614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1174.2</v>
      </c>
      <c r="D202" s="40">
        <v>1162.5833333333333</v>
      </c>
      <c r="E202" s="40">
        <v>1115.2166666666665</v>
      </c>
      <c r="F202" s="40">
        <v>1056.2333333333331</v>
      </c>
      <c r="G202" s="40">
        <v>1008.8666666666663</v>
      </c>
      <c r="H202" s="40">
        <v>1221.5666666666666</v>
      </c>
      <c r="I202" s="40">
        <v>1268.9333333333334</v>
      </c>
      <c r="J202" s="40">
        <v>1327.9166666666667</v>
      </c>
      <c r="K202" s="31">
        <v>1209.95</v>
      </c>
      <c r="L202" s="31">
        <v>1103.5999999999999</v>
      </c>
      <c r="M202" s="31">
        <v>14.335100000000001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747.45</v>
      </c>
      <c r="D203" s="40">
        <v>747.7833333333333</v>
      </c>
      <c r="E203" s="40">
        <v>741.31666666666661</v>
      </c>
      <c r="F203" s="40">
        <v>735.18333333333328</v>
      </c>
      <c r="G203" s="40">
        <v>728.71666666666658</v>
      </c>
      <c r="H203" s="40">
        <v>753.91666666666663</v>
      </c>
      <c r="I203" s="40">
        <v>760.38333333333333</v>
      </c>
      <c r="J203" s="40">
        <v>766.51666666666665</v>
      </c>
      <c r="K203" s="31">
        <v>754.25</v>
      </c>
      <c r="L203" s="31">
        <v>741.65</v>
      </c>
      <c r="M203" s="31">
        <v>15.733320000000001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7350.4</v>
      </c>
      <c r="D204" s="40">
        <v>7333.4333333333334</v>
      </c>
      <c r="E204" s="40">
        <v>7276.9666666666672</v>
      </c>
      <c r="F204" s="40">
        <v>7203.5333333333338</v>
      </c>
      <c r="G204" s="40">
        <v>7147.0666666666675</v>
      </c>
      <c r="H204" s="40">
        <v>7406.8666666666668</v>
      </c>
      <c r="I204" s="40">
        <v>7463.3333333333321</v>
      </c>
      <c r="J204" s="40">
        <v>7536.7666666666664</v>
      </c>
      <c r="K204" s="31">
        <v>7389.9</v>
      </c>
      <c r="L204" s="31">
        <v>7260</v>
      </c>
      <c r="M204" s="31">
        <v>3.4792100000000001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44.4</v>
      </c>
      <c r="D205" s="40">
        <v>43.116666666666667</v>
      </c>
      <c r="E205" s="40">
        <v>41.283333333333331</v>
      </c>
      <c r="F205" s="40">
        <v>38.166666666666664</v>
      </c>
      <c r="G205" s="40">
        <v>36.333333333333329</v>
      </c>
      <c r="H205" s="40">
        <v>46.233333333333334</v>
      </c>
      <c r="I205" s="40">
        <v>48.066666666666663</v>
      </c>
      <c r="J205" s="40">
        <v>51.183333333333337</v>
      </c>
      <c r="K205" s="31">
        <v>44.95</v>
      </c>
      <c r="L205" s="31">
        <v>40</v>
      </c>
      <c r="M205" s="31">
        <v>928.82073000000003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1723.4</v>
      </c>
      <c r="D206" s="40">
        <v>1722.8</v>
      </c>
      <c r="E206" s="40">
        <v>1710.6</v>
      </c>
      <c r="F206" s="40">
        <v>1697.8</v>
      </c>
      <c r="G206" s="40">
        <v>1685.6</v>
      </c>
      <c r="H206" s="40">
        <v>1735.6</v>
      </c>
      <c r="I206" s="40">
        <v>1747.8000000000002</v>
      </c>
      <c r="J206" s="40">
        <v>1760.6</v>
      </c>
      <c r="K206" s="31">
        <v>1735</v>
      </c>
      <c r="L206" s="31">
        <v>1710</v>
      </c>
      <c r="M206" s="31">
        <v>5.7334300000000002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901</v>
      </c>
      <c r="D207" s="40">
        <v>906.11666666666667</v>
      </c>
      <c r="E207" s="40">
        <v>892.43333333333339</v>
      </c>
      <c r="F207" s="40">
        <v>883.86666666666667</v>
      </c>
      <c r="G207" s="40">
        <v>870.18333333333339</v>
      </c>
      <c r="H207" s="40">
        <v>914.68333333333339</v>
      </c>
      <c r="I207" s="40">
        <v>928.36666666666656</v>
      </c>
      <c r="J207" s="40">
        <v>936.93333333333339</v>
      </c>
      <c r="K207" s="31">
        <v>919.8</v>
      </c>
      <c r="L207" s="31">
        <v>897.55</v>
      </c>
      <c r="M207" s="31">
        <v>21.765969999999999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263.3</v>
      </c>
      <c r="D208" s="40">
        <v>265.09999999999997</v>
      </c>
      <c r="E208" s="40">
        <v>260.19999999999993</v>
      </c>
      <c r="F208" s="40">
        <v>257.09999999999997</v>
      </c>
      <c r="G208" s="40">
        <v>252.19999999999993</v>
      </c>
      <c r="H208" s="40">
        <v>268.19999999999993</v>
      </c>
      <c r="I208" s="40">
        <v>273.09999999999991</v>
      </c>
      <c r="J208" s="40">
        <v>276.19999999999993</v>
      </c>
      <c r="K208" s="31">
        <v>270</v>
      </c>
      <c r="L208" s="31">
        <v>262</v>
      </c>
      <c r="M208" s="31">
        <v>5.6198699999999997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897</v>
      </c>
      <c r="D209" s="40">
        <v>902.73333333333323</v>
      </c>
      <c r="E209" s="40">
        <v>889.41666666666652</v>
      </c>
      <c r="F209" s="40">
        <v>881.83333333333326</v>
      </c>
      <c r="G209" s="40">
        <v>868.51666666666654</v>
      </c>
      <c r="H209" s="40">
        <v>910.31666666666649</v>
      </c>
      <c r="I209" s="40">
        <v>923.63333333333333</v>
      </c>
      <c r="J209" s="40">
        <v>931.21666666666647</v>
      </c>
      <c r="K209" s="31">
        <v>916.05</v>
      </c>
      <c r="L209" s="31">
        <v>895.15</v>
      </c>
      <c r="M209" s="31">
        <v>3.1292399999999998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319.45</v>
      </c>
      <c r="D210" s="40">
        <v>318.2166666666667</v>
      </c>
      <c r="E210" s="40">
        <v>313.43333333333339</v>
      </c>
      <c r="F210" s="40">
        <v>307.41666666666669</v>
      </c>
      <c r="G210" s="40">
        <v>302.63333333333338</v>
      </c>
      <c r="H210" s="40">
        <v>324.23333333333341</v>
      </c>
      <c r="I210" s="40">
        <v>329.01666666666671</v>
      </c>
      <c r="J210" s="40">
        <v>335.03333333333342</v>
      </c>
      <c r="K210" s="31">
        <v>323</v>
      </c>
      <c r="L210" s="31">
        <v>312.2</v>
      </c>
      <c r="M210" s="31">
        <v>162.9152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10.7</v>
      </c>
      <c r="D211" s="40">
        <v>10.766666666666666</v>
      </c>
      <c r="E211" s="40">
        <v>10.533333333333331</v>
      </c>
      <c r="F211" s="40">
        <v>10.366666666666665</v>
      </c>
      <c r="G211" s="40">
        <v>10.133333333333331</v>
      </c>
      <c r="H211" s="40">
        <v>10.933333333333332</v>
      </c>
      <c r="I211" s="40">
        <v>11.166666666666666</v>
      </c>
      <c r="J211" s="40">
        <v>11.333333333333332</v>
      </c>
      <c r="K211" s="31">
        <v>11</v>
      </c>
      <c r="L211" s="31">
        <v>10.6</v>
      </c>
      <c r="M211" s="31">
        <v>1765.14112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1310.9</v>
      </c>
      <c r="D212" s="40">
        <v>1312.1499999999999</v>
      </c>
      <c r="E212" s="40">
        <v>1299.4499999999998</v>
      </c>
      <c r="F212" s="40">
        <v>1288</v>
      </c>
      <c r="G212" s="40">
        <v>1275.3</v>
      </c>
      <c r="H212" s="40">
        <v>1323.5999999999997</v>
      </c>
      <c r="I212" s="40">
        <v>1336.3</v>
      </c>
      <c r="J212" s="40">
        <v>1347.7499999999995</v>
      </c>
      <c r="K212" s="31">
        <v>1324.85</v>
      </c>
      <c r="L212" s="31">
        <v>1300.7</v>
      </c>
      <c r="M212" s="31">
        <v>5.4635999999999996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2518</v>
      </c>
      <c r="D213" s="40">
        <v>2501.8166666666666</v>
      </c>
      <c r="E213" s="40">
        <v>2473.6333333333332</v>
      </c>
      <c r="F213" s="40">
        <v>2429.2666666666664</v>
      </c>
      <c r="G213" s="40">
        <v>2401.083333333333</v>
      </c>
      <c r="H213" s="40">
        <v>2546.1833333333334</v>
      </c>
      <c r="I213" s="40">
        <v>2574.3666666666668</v>
      </c>
      <c r="J213" s="40">
        <v>2618.7333333333336</v>
      </c>
      <c r="K213" s="31">
        <v>2530</v>
      </c>
      <c r="L213" s="31">
        <v>2457.4499999999998</v>
      </c>
      <c r="M213" s="31">
        <v>1.4451499999999999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672.6</v>
      </c>
      <c r="D214" s="40">
        <v>667.76666666666677</v>
      </c>
      <c r="E214" s="40">
        <v>660.83333333333348</v>
      </c>
      <c r="F214" s="40">
        <v>649.06666666666672</v>
      </c>
      <c r="G214" s="40">
        <v>642.13333333333344</v>
      </c>
      <c r="H214" s="40">
        <v>679.53333333333353</v>
      </c>
      <c r="I214" s="40">
        <v>686.4666666666667</v>
      </c>
      <c r="J214" s="40">
        <v>698.23333333333358</v>
      </c>
      <c r="K214" s="40">
        <v>674.7</v>
      </c>
      <c r="L214" s="40">
        <v>656</v>
      </c>
      <c r="M214" s="40">
        <v>94.629409999999993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13.25</v>
      </c>
      <c r="D215" s="40">
        <v>13.266666666666666</v>
      </c>
      <c r="E215" s="40">
        <v>13.183333333333332</v>
      </c>
      <c r="F215" s="40">
        <v>13.116666666666665</v>
      </c>
      <c r="G215" s="40">
        <v>13.033333333333331</v>
      </c>
      <c r="H215" s="40">
        <v>13.333333333333332</v>
      </c>
      <c r="I215" s="40">
        <v>13.416666666666668</v>
      </c>
      <c r="J215" s="40">
        <v>13.483333333333333</v>
      </c>
      <c r="K215" s="40">
        <v>13.35</v>
      </c>
      <c r="L215" s="40">
        <v>13.2</v>
      </c>
      <c r="M215" s="40">
        <v>761.05307000000005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317</v>
      </c>
      <c r="D216" s="40">
        <v>312.43333333333334</v>
      </c>
      <c r="E216" s="40">
        <v>303.11666666666667</v>
      </c>
      <c r="F216" s="40">
        <v>289.23333333333335</v>
      </c>
      <c r="G216" s="40">
        <v>279.91666666666669</v>
      </c>
      <c r="H216" s="40">
        <v>326.31666666666666</v>
      </c>
      <c r="I216" s="40">
        <v>335.63333333333338</v>
      </c>
      <c r="J216" s="40">
        <v>349.51666666666665</v>
      </c>
      <c r="K216" s="40">
        <v>321.75</v>
      </c>
      <c r="L216" s="40">
        <v>298.55</v>
      </c>
      <c r="M216" s="40">
        <v>450.42090999999999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0" sqref="D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72"/>
      <c r="B1" s="47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44483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65" t="s">
        <v>16</v>
      </c>
      <c r="B9" s="467" t="s">
        <v>18</v>
      </c>
      <c r="C9" s="471" t="s">
        <v>20</v>
      </c>
      <c r="D9" s="471" t="s">
        <v>21</v>
      </c>
      <c r="E9" s="462" t="s">
        <v>22</v>
      </c>
      <c r="F9" s="463"/>
      <c r="G9" s="464"/>
      <c r="H9" s="462" t="s">
        <v>23</v>
      </c>
      <c r="I9" s="463"/>
      <c r="J9" s="464"/>
      <c r="K9" s="26"/>
      <c r="L9" s="27"/>
      <c r="M9" s="53"/>
      <c r="N9" s="1"/>
      <c r="O9" s="1"/>
    </row>
    <row r="10" spans="1:15" ht="42.75" customHeight="1">
      <c r="A10" s="469"/>
      <c r="B10" s="470"/>
      <c r="C10" s="470"/>
      <c r="D10" s="47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26158.95</v>
      </c>
      <c r="D11" s="40">
        <v>26070.05</v>
      </c>
      <c r="E11" s="40">
        <v>25750.1</v>
      </c>
      <c r="F11" s="40">
        <v>25341.25</v>
      </c>
      <c r="G11" s="40">
        <v>25021.3</v>
      </c>
      <c r="H11" s="40">
        <v>26478.899999999998</v>
      </c>
      <c r="I11" s="40">
        <v>26798.850000000002</v>
      </c>
      <c r="J11" s="40">
        <v>27207.699999999997</v>
      </c>
      <c r="K11" s="31">
        <v>26390</v>
      </c>
      <c r="L11" s="31">
        <v>25661.200000000001</v>
      </c>
      <c r="M11" s="31">
        <v>7.3669999999999999E-2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1806.85</v>
      </c>
      <c r="D12" s="40">
        <v>1827.95</v>
      </c>
      <c r="E12" s="40">
        <v>1778.9</v>
      </c>
      <c r="F12" s="40">
        <v>1750.95</v>
      </c>
      <c r="G12" s="40">
        <v>1701.9</v>
      </c>
      <c r="H12" s="40">
        <v>1855.9</v>
      </c>
      <c r="I12" s="40">
        <v>1904.9499999999998</v>
      </c>
      <c r="J12" s="40">
        <v>1932.9</v>
      </c>
      <c r="K12" s="31">
        <v>1877</v>
      </c>
      <c r="L12" s="31">
        <v>1800</v>
      </c>
      <c r="M12" s="31">
        <v>1.3282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2461.75</v>
      </c>
      <c r="D13" s="40">
        <v>2486.5499999999997</v>
      </c>
      <c r="E13" s="40">
        <v>2425.1999999999994</v>
      </c>
      <c r="F13" s="40">
        <v>2388.6499999999996</v>
      </c>
      <c r="G13" s="40">
        <v>2327.2999999999993</v>
      </c>
      <c r="H13" s="40">
        <v>2523.0999999999995</v>
      </c>
      <c r="I13" s="40">
        <v>2584.4499999999998</v>
      </c>
      <c r="J13" s="40">
        <v>2620.9999999999995</v>
      </c>
      <c r="K13" s="31">
        <v>2547.9</v>
      </c>
      <c r="L13" s="31">
        <v>2450</v>
      </c>
      <c r="M13" s="31">
        <v>0.45871000000000001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2259.6999999999998</v>
      </c>
      <c r="D14" s="40">
        <v>2259.8333333333335</v>
      </c>
      <c r="E14" s="40">
        <v>2249.8666666666668</v>
      </c>
      <c r="F14" s="40">
        <v>2240.0333333333333</v>
      </c>
      <c r="G14" s="40">
        <v>2230.0666666666666</v>
      </c>
      <c r="H14" s="40">
        <v>2269.666666666667</v>
      </c>
      <c r="I14" s="40">
        <v>2279.6333333333332</v>
      </c>
      <c r="J14" s="40">
        <v>2289.4666666666672</v>
      </c>
      <c r="K14" s="31">
        <v>2269.8000000000002</v>
      </c>
      <c r="L14" s="31">
        <v>2250</v>
      </c>
      <c r="M14" s="31">
        <v>2.8077899999999998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1850.9</v>
      </c>
      <c r="D15" s="40">
        <v>1856.9666666666665</v>
      </c>
      <c r="E15" s="40">
        <v>1833.9333333333329</v>
      </c>
      <c r="F15" s="40">
        <v>1816.9666666666665</v>
      </c>
      <c r="G15" s="40">
        <v>1793.9333333333329</v>
      </c>
      <c r="H15" s="40">
        <v>1873.9333333333329</v>
      </c>
      <c r="I15" s="40">
        <v>1896.9666666666662</v>
      </c>
      <c r="J15" s="40">
        <v>1913.9333333333329</v>
      </c>
      <c r="K15" s="31">
        <v>1880</v>
      </c>
      <c r="L15" s="31">
        <v>1840</v>
      </c>
      <c r="M15" s="31">
        <v>4.0910799999999998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854.4</v>
      </c>
      <c r="D16" s="40">
        <v>862.36666666666667</v>
      </c>
      <c r="E16" s="40">
        <v>845.0333333333333</v>
      </c>
      <c r="F16" s="40">
        <v>835.66666666666663</v>
      </c>
      <c r="G16" s="40">
        <v>818.33333333333326</v>
      </c>
      <c r="H16" s="40">
        <v>871.73333333333335</v>
      </c>
      <c r="I16" s="40">
        <v>889.06666666666661</v>
      </c>
      <c r="J16" s="40">
        <v>898.43333333333339</v>
      </c>
      <c r="K16" s="31">
        <v>879.7</v>
      </c>
      <c r="L16" s="31">
        <v>853</v>
      </c>
      <c r="M16" s="31">
        <v>3.1908799999999999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1207.75</v>
      </c>
      <c r="D17" s="40">
        <v>1218</v>
      </c>
      <c r="E17" s="40">
        <v>1196.05</v>
      </c>
      <c r="F17" s="40">
        <v>1184.3499999999999</v>
      </c>
      <c r="G17" s="40">
        <v>1162.3999999999999</v>
      </c>
      <c r="H17" s="40">
        <v>1229.7</v>
      </c>
      <c r="I17" s="40">
        <v>1251.6499999999999</v>
      </c>
      <c r="J17" s="40">
        <v>1263.3500000000001</v>
      </c>
      <c r="K17" s="31">
        <v>1239.95</v>
      </c>
      <c r="L17" s="31">
        <v>1206.3</v>
      </c>
      <c r="M17" s="31">
        <v>8.0257299999999994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623.95000000000005</v>
      </c>
      <c r="D18" s="40">
        <v>624.9</v>
      </c>
      <c r="E18" s="40">
        <v>621.04999999999995</v>
      </c>
      <c r="F18" s="40">
        <v>618.15</v>
      </c>
      <c r="G18" s="40">
        <v>614.29999999999995</v>
      </c>
      <c r="H18" s="40">
        <v>627.79999999999995</v>
      </c>
      <c r="I18" s="40">
        <v>631.65000000000009</v>
      </c>
      <c r="J18" s="40">
        <v>634.54999999999995</v>
      </c>
      <c r="K18" s="31">
        <v>628.75</v>
      </c>
      <c r="L18" s="31">
        <v>622</v>
      </c>
      <c r="M18" s="31">
        <v>1.5786199999999999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1108</v>
      </c>
      <c r="D19" s="40">
        <v>1110.3333333333333</v>
      </c>
      <c r="E19" s="40">
        <v>1097.1666666666665</v>
      </c>
      <c r="F19" s="40">
        <v>1086.3333333333333</v>
      </c>
      <c r="G19" s="40">
        <v>1073.1666666666665</v>
      </c>
      <c r="H19" s="40">
        <v>1121.1666666666665</v>
      </c>
      <c r="I19" s="40">
        <v>1134.333333333333</v>
      </c>
      <c r="J19" s="40">
        <v>1145.1666666666665</v>
      </c>
      <c r="K19" s="31">
        <v>1123.5</v>
      </c>
      <c r="L19" s="31">
        <v>1099.5</v>
      </c>
      <c r="M19" s="31">
        <v>7.1293300000000004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2853.6</v>
      </c>
      <c r="D20" s="40">
        <v>2858.6333333333332</v>
      </c>
      <c r="E20" s="40">
        <v>2817.3666666666663</v>
      </c>
      <c r="F20" s="40">
        <v>2781.1333333333332</v>
      </c>
      <c r="G20" s="40">
        <v>2739.8666666666663</v>
      </c>
      <c r="H20" s="40">
        <v>2894.8666666666663</v>
      </c>
      <c r="I20" s="40">
        <v>2936.1333333333328</v>
      </c>
      <c r="J20" s="40">
        <v>2972.3666666666663</v>
      </c>
      <c r="K20" s="31">
        <v>2899.9</v>
      </c>
      <c r="L20" s="31">
        <v>2822.4</v>
      </c>
      <c r="M20" s="31">
        <v>1.6419600000000001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21589.05</v>
      </c>
      <c r="D21" s="40">
        <v>21663.683333333334</v>
      </c>
      <c r="E21" s="40">
        <v>21425.366666666669</v>
      </c>
      <c r="F21" s="40">
        <v>21261.683333333334</v>
      </c>
      <c r="G21" s="40">
        <v>21023.366666666669</v>
      </c>
      <c r="H21" s="40">
        <v>21827.366666666669</v>
      </c>
      <c r="I21" s="40">
        <v>22065.683333333334</v>
      </c>
      <c r="J21" s="40">
        <v>22229.366666666669</v>
      </c>
      <c r="K21" s="31">
        <v>21902</v>
      </c>
      <c r="L21" s="31">
        <v>21500</v>
      </c>
      <c r="M21" s="31">
        <v>0.13178999999999999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1569.7</v>
      </c>
      <c r="D22" s="40">
        <v>1576.4333333333334</v>
      </c>
      <c r="E22" s="40">
        <v>1544.5666666666668</v>
      </c>
      <c r="F22" s="40">
        <v>1519.4333333333334</v>
      </c>
      <c r="G22" s="40">
        <v>1487.5666666666668</v>
      </c>
      <c r="H22" s="40">
        <v>1601.5666666666668</v>
      </c>
      <c r="I22" s="40">
        <v>1633.4333333333336</v>
      </c>
      <c r="J22" s="40">
        <v>1658.5666666666668</v>
      </c>
      <c r="K22" s="31">
        <v>1608.3</v>
      </c>
      <c r="L22" s="31">
        <v>1551.3</v>
      </c>
      <c r="M22" s="31">
        <v>39.239579999999997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1193.5</v>
      </c>
      <c r="D23" s="40">
        <v>1197.8333333333333</v>
      </c>
      <c r="E23" s="40">
        <v>1175.6666666666665</v>
      </c>
      <c r="F23" s="40">
        <v>1157.8333333333333</v>
      </c>
      <c r="G23" s="40">
        <v>1135.6666666666665</v>
      </c>
      <c r="H23" s="40">
        <v>1215.6666666666665</v>
      </c>
      <c r="I23" s="40">
        <v>1237.833333333333</v>
      </c>
      <c r="J23" s="40">
        <v>1255.6666666666665</v>
      </c>
      <c r="K23" s="31">
        <v>1220</v>
      </c>
      <c r="L23" s="31">
        <v>1180</v>
      </c>
      <c r="M23" s="31">
        <v>2.6505999999999998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759</v>
      </c>
      <c r="D24" s="40">
        <v>754.23333333333323</v>
      </c>
      <c r="E24" s="40">
        <v>743.86666666666645</v>
      </c>
      <c r="F24" s="40">
        <v>728.73333333333323</v>
      </c>
      <c r="G24" s="40">
        <v>718.36666666666645</v>
      </c>
      <c r="H24" s="40">
        <v>769.36666666666645</v>
      </c>
      <c r="I24" s="40">
        <v>779.73333333333323</v>
      </c>
      <c r="J24" s="40">
        <v>794.86666666666645</v>
      </c>
      <c r="K24" s="31">
        <v>764.6</v>
      </c>
      <c r="L24" s="31">
        <v>739.1</v>
      </c>
      <c r="M24" s="31">
        <v>90.831249999999997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1447.5</v>
      </c>
      <c r="D25" s="40">
        <v>1428.8333333333333</v>
      </c>
      <c r="E25" s="40">
        <v>1403.6666666666665</v>
      </c>
      <c r="F25" s="40">
        <v>1359.8333333333333</v>
      </c>
      <c r="G25" s="40">
        <v>1334.6666666666665</v>
      </c>
      <c r="H25" s="40">
        <v>1472.6666666666665</v>
      </c>
      <c r="I25" s="40">
        <v>1497.833333333333</v>
      </c>
      <c r="J25" s="40">
        <v>1541.6666666666665</v>
      </c>
      <c r="K25" s="31">
        <v>1454</v>
      </c>
      <c r="L25" s="31">
        <v>1385</v>
      </c>
      <c r="M25" s="31">
        <v>1.9339500000000001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1702.75</v>
      </c>
      <c r="D26" s="40">
        <v>1694.4833333333333</v>
      </c>
      <c r="E26" s="40">
        <v>1670.9666666666667</v>
      </c>
      <c r="F26" s="40">
        <v>1639.1833333333334</v>
      </c>
      <c r="G26" s="40">
        <v>1615.6666666666667</v>
      </c>
      <c r="H26" s="40">
        <v>1726.2666666666667</v>
      </c>
      <c r="I26" s="40">
        <v>1749.7833333333335</v>
      </c>
      <c r="J26" s="40">
        <v>1781.5666666666666</v>
      </c>
      <c r="K26" s="31">
        <v>1718</v>
      </c>
      <c r="L26" s="31">
        <v>1662.7</v>
      </c>
      <c r="M26" s="31">
        <v>2.2536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107.75</v>
      </c>
      <c r="D27" s="40">
        <v>108.51666666666667</v>
      </c>
      <c r="E27" s="40">
        <v>106.73333333333333</v>
      </c>
      <c r="F27" s="40">
        <v>105.71666666666667</v>
      </c>
      <c r="G27" s="40">
        <v>103.93333333333334</v>
      </c>
      <c r="H27" s="40">
        <v>109.53333333333333</v>
      </c>
      <c r="I27" s="40">
        <v>111.31666666666666</v>
      </c>
      <c r="J27" s="40">
        <v>112.33333333333333</v>
      </c>
      <c r="K27" s="31">
        <v>110.3</v>
      </c>
      <c r="L27" s="31">
        <v>107.5</v>
      </c>
      <c r="M27" s="31">
        <v>30.10876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270</v>
      </c>
      <c r="D28" s="40">
        <v>270.73333333333335</v>
      </c>
      <c r="E28" s="40">
        <v>265.86666666666667</v>
      </c>
      <c r="F28" s="40">
        <v>261.73333333333335</v>
      </c>
      <c r="G28" s="40">
        <v>256.86666666666667</v>
      </c>
      <c r="H28" s="40">
        <v>274.86666666666667</v>
      </c>
      <c r="I28" s="40">
        <v>279.73333333333335</v>
      </c>
      <c r="J28" s="40">
        <v>283.86666666666667</v>
      </c>
      <c r="K28" s="31">
        <v>275.60000000000002</v>
      </c>
      <c r="L28" s="31">
        <v>266.60000000000002</v>
      </c>
      <c r="M28" s="31">
        <v>38.985430000000001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393.5</v>
      </c>
      <c r="D29" s="40">
        <v>397.73333333333335</v>
      </c>
      <c r="E29" s="40">
        <v>386.11666666666667</v>
      </c>
      <c r="F29" s="40">
        <v>378.73333333333335</v>
      </c>
      <c r="G29" s="40">
        <v>367.11666666666667</v>
      </c>
      <c r="H29" s="40">
        <v>405.11666666666667</v>
      </c>
      <c r="I29" s="40">
        <v>416.73333333333335</v>
      </c>
      <c r="J29" s="40">
        <v>424.11666666666667</v>
      </c>
      <c r="K29" s="31">
        <v>409.35</v>
      </c>
      <c r="L29" s="31">
        <v>390.35</v>
      </c>
      <c r="M29" s="31">
        <v>3.16995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230.75</v>
      </c>
      <c r="D30" s="40">
        <v>232.25</v>
      </c>
      <c r="E30" s="40">
        <v>228.5</v>
      </c>
      <c r="F30" s="40">
        <v>226.25</v>
      </c>
      <c r="G30" s="40">
        <v>222.5</v>
      </c>
      <c r="H30" s="40">
        <v>234.5</v>
      </c>
      <c r="I30" s="40">
        <v>238.25</v>
      </c>
      <c r="J30" s="40">
        <v>240.5</v>
      </c>
      <c r="K30" s="31">
        <v>236</v>
      </c>
      <c r="L30" s="31">
        <v>230</v>
      </c>
      <c r="M30" s="31">
        <v>8.5137999999999998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1171.8</v>
      </c>
      <c r="D31" s="40">
        <v>1180.9333333333334</v>
      </c>
      <c r="E31" s="40">
        <v>1158.8666666666668</v>
      </c>
      <c r="F31" s="40">
        <v>1145.9333333333334</v>
      </c>
      <c r="G31" s="40">
        <v>1123.8666666666668</v>
      </c>
      <c r="H31" s="40">
        <v>1193.8666666666668</v>
      </c>
      <c r="I31" s="40">
        <v>1215.9333333333334</v>
      </c>
      <c r="J31" s="40">
        <v>1228.8666666666668</v>
      </c>
      <c r="K31" s="31">
        <v>1203</v>
      </c>
      <c r="L31" s="31">
        <v>1168</v>
      </c>
      <c r="M31" s="31">
        <v>3.4283399999999999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2259.4</v>
      </c>
      <c r="D32" s="40">
        <v>2268.1333333333332</v>
      </c>
      <c r="E32" s="40">
        <v>2236.2666666666664</v>
      </c>
      <c r="F32" s="40">
        <v>2213.1333333333332</v>
      </c>
      <c r="G32" s="40">
        <v>2181.2666666666664</v>
      </c>
      <c r="H32" s="40">
        <v>2291.2666666666664</v>
      </c>
      <c r="I32" s="40">
        <v>2323.1333333333332</v>
      </c>
      <c r="J32" s="40">
        <v>2346.2666666666664</v>
      </c>
      <c r="K32" s="31">
        <v>2300</v>
      </c>
      <c r="L32" s="31">
        <v>2245</v>
      </c>
      <c r="M32" s="31">
        <v>0.64873999999999998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2245</v>
      </c>
      <c r="D33" s="40">
        <v>2245.3333333333335</v>
      </c>
      <c r="E33" s="40">
        <v>2229.666666666667</v>
      </c>
      <c r="F33" s="40">
        <v>2214.3333333333335</v>
      </c>
      <c r="G33" s="40">
        <v>2198.666666666667</v>
      </c>
      <c r="H33" s="40">
        <v>2260.666666666667</v>
      </c>
      <c r="I33" s="40">
        <v>2276.3333333333339</v>
      </c>
      <c r="J33" s="40">
        <v>2291.666666666667</v>
      </c>
      <c r="K33" s="31">
        <v>2261</v>
      </c>
      <c r="L33" s="31">
        <v>2230</v>
      </c>
      <c r="M33" s="31">
        <v>7.6539999999999997E-2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114.2</v>
      </c>
      <c r="D34" s="40">
        <v>114.7</v>
      </c>
      <c r="E34" s="40">
        <v>113.45</v>
      </c>
      <c r="F34" s="40">
        <v>112.7</v>
      </c>
      <c r="G34" s="40">
        <v>111.45</v>
      </c>
      <c r="H34" s="40">
        <v>115.45</v>
      </c>
      <c r="I34" s="40">
        <v>116.7</v>
      </c>
      <c r="J34" s="40">
        <v>117.45</v>
      </c>
      <c r="K34" s="31">
        <v>115.95</v>
      </c>
      <c r="L34" s="31">
        <v>113.95</v>
      </c>
      <c r="M34" s="31">
        <v>1.8711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816.05</v>
      </c>
      <c r="D35" s="40">
        <v>815.33333333333337</v>
      </c>
      <c r="E35" s="40">
        <v>804.7166666666667</v>
      </c>
      <c r="F35" s="40">
        <v>793.38333333333333</v>
      </c>
      <c r="G35" s="40">
        <v>782.76666666666665</v>
      </c>
      <c r="H35" s="40">
        <v>826.66666666666674</v>
      </c>
      <c r="I35" s="40">
        <v>837.2833333333333</v>
      </c>
      <c r="J35" s="40">
        <v>848.61666666666679</v>
      </c>
      <c r="K35" s="31">
        <v>825.95</v>
      </c>
      <c r="L35" s="31">
        <v>804</v>
      </c>
      <c r="M35" s="31">
        <v>3.2787500000000001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3937.95</v>
      </c>
      <c r="D36" s="40">
        <v>3946.2666666666664</v>
      </c>
      <c r="E36" s="40">
        <v>3908.833333333333</v>
      </c>
      <c r="F36" s="40">
        <v>3879.7166666666667</v>
      </c>
      <c r="G36" s="40">
        <v>3842.2833333333333</v>
      </c>
      <c r="H36" s="40">
        <v>3975.3833333333328</v>
      </c>
      <c r="I36" s="40">
        <v>4012.8166666666662</v>
      </c>
      <c r="J36" s="40">
        <v>4041.9333333333325</v>
      </c>
      <c r="K36" s="31">
        <v>3983.7</v>
      </c>
      <c r="L36" s="31">
        <v>3917.15</v>
      </c>
      <c r="M36" s="31">
        <v>1.5326299999999999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4014</v>
      </c>
      <c r="D37" s="40">
        <v>3991.9666666666667</v>
      </c>
      <c r="E37" s="40">
        <v>3948.0333333333333</v>
      </c>
      <c r="F37" s="40">
        <v>3882.0666666666666</v>
      </c>
      <c r="G37" s="40">
        <v>3838.1333333333332</v>
      </c>
      <c r="H37" s="40">
        <v>4057.9333333333334</v>
      </c>
      <c r="I37" s="40">
        <v>4101.8666666666668</v>
      </c>
      <c r="J37" s="40">
        <v>4167.8333333333339</v>
      </c>
      <c r="K37" s="31">
        <v>4035.9</v>
      </c>
      <c r="L37" s="31">
        <v>3926</v>
      </c>
      <c r="M37" s="31">
        <v>0.56630999999999998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26.3</v>
      </c>
      <c r="D38" s="40">
        <v>26.5</v>
      </c>
      <c r="E38" s="40">
        <v>25.6</v>
      </c>
      <c r="F38" s="40">
        <v>24.900000000000002</v>
      </c>
      <c r="G38" s="40">
        <v>24.000000000000004</v>
      </c>
      <c r="H38" s="40">
        <v>27.2</v>
      </c>
      <c r="I38" s="40">
        <v>28.099999999999998</v>
      </c>
      <c r="J38" s="40">
        <v>28.799999999999997</v>
      </c>
      <c r="K38" s="31">
        <v>27.4</v>
      </c>
      <c r="L38" s="31">
        <v>25.8</v>
      </c>
      <c r="M38" s="31">
        <v>405.77161999999998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765.75</v>
      </c>
      <c r="D39" s="40">
        <v>767.9</v>
      </c>
      <c r="E39" s="40">
        <v>760.84999999999991</v>
      </c>
      <c r="F39" s="40">
        <v>755.94999999999993</v>
      </c>
      <c r="G39" s="40">
        <v>748.89999999999986</v>
      </c>
      <c r="H39" s="40">
        <v>772.8</v>
      </c>
      <c r="I39" s="40">
        <v>779.84999999999991</v>
      </c>
      <c r="J39" s="40">
        <v>784.75</v>
      </c>
      <c r="K39" s="31">
        <v>774.95</v>
      </c>
      <c r="L39" s="31">
        <v>763</v>
      </c>
      <c r="M39" s="31">
        <v>7.2557200000000002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3678.2</v>
      </c>
      <c r="D40" s="40">
        <v>3679.1666666666665</v>
      </c>
      <c r="E40" s="40">
        <v>3613.333333333333</v>
      </c>
      <c r="F40" s="40">
        <v>3548.4666666666667</v>
      </c>
      <c r="G40" s="40">
        <v>3482.6333333333332</v>
      </c>
      <c r="H40" s="40">
        <v>3744.0333333333328</v>
      </c>
      <c r="I40" s="40">
        <v>3809.8666666666659</v>
      </c>
      <c r="J40" s="40">
        <v>3874.7333333333327</v>
      </c>
      <c r="K40" s="31">
        <v>3745</v>
      </c>
      <c r="L40" s="31">
        <v>3614.3</v>
      </c>
      <c r="M40" s="31">
        <v>0.72335000000000005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404</v>
      </c>
      <c r="D41" s="40">
        <v>404.98333333333335</v>
      </c>
      <c r="E41" s="40">
        <v>402.06666666666672</v>
      </c>
      <c r="F41" s="40">
        <v>400.13333333333338</v>
      </c>
      <c r="G41" s="40">
        <v>397.21666666666675</v>
      </c>
      <c r="H41" s="40">
        <v>406.91666666666669</v>
      </c>
      <c r="I41" s="40">
        <v>409.83333333333331</v>
      </c>
      <c r="J41" s="40">
        <v>411.76666666666665</v>
      </c>
      <c r="K41" s="31">
        <v>407.9</v>
      </c>
      <c r="L41" s="31">
        <v>403.05</v>
      </c>
      <c r="M41" s="31">
        <v>37.802160000000001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1593.2</v>
      </c>
      <c r="D42" s="40">
        <v>1577.7333333333333</v>
      </c>
      <c r="E42" s="40">
        <v>1466.4666666666667</v>
      </c>
      <c r="F42" s="40">
        <v>1339.7333333333333</v>
      </c>
      <c r="G42" s="40">
        <v>1228.4666666666667</v>
      </c>
      <c r="H42" s="40">
        <v>1704.4666666666667</v>
      </c>
      <c r="I42" s="40">
        <v>1815.7333333333336</v>
      </c>
      <c r="J42" s="40">
        <v>1942.4666666666667</v>
      </c>
      <c r="K42" s="31">
        <v>1689</v>
      </c>
      <c r="L42" s="31">
        <v>1451</v>
      </c>
      <c r="M42" s="31">
        <v>38.782559999999997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4377.5</v>
      </c>
      <c r="D43" s="40">
        <v>4375.5</v>
      </c>
      <c r="E43" s="40">
        <v>4342</v>
      </c>
      <c r="F43" s="40">
        <v>4306.5</v>
      </c>
      <c r="G43" s="40">
        <v>4273</v>
      </c>
      <c r="H43" s="40">
        <v>4411</v>
      </c>
      <c r="I43" s="40">
        <v>4444.5</v>
      </c>
      <c r="J43" s="40">
        <v>4480</v>
      </c>
      <c r="K43" s="31">
        <v>4409</v>
      </c>
      <c r="L43" s="31">
        <v>4340</v>
      </c>
      <c r="M43" s="31">
        <v>3.0234299999999998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239.1</v>
      </c>
      <c r="D44" s="40">
        <v>240.56666666666669</v>
      </c>
      <c r="E44" s="40">
        <v>236.73333333333338</v>
      </c>
      <c r="F44" s="40">
        <v>234.36666666666667</v>
      </c>
      <c r="G44" s="40">
        <v>230.53333333333336</v>
      </c>
      <c r="H44" s="40">
        <v>242.93333333333339</v>
      </c>
      <c r="I44" s="40">
        <v>246.76666666666671</v>
      </c>
      <c r="J44" s="40">
        <v>249.13333333333341</v>
      </c>
      <c r="K44" s="31">
        <v>244.4</v>
      </c>
      <c r="L44" s="31">
        <v>238.2</v>
      </c>
      <c r="M44" s="31">
        <v>33.120959999999997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372</v>
      </c>
      <c r="D45" s="40">
        <v>369.9666666666667</v>
      </c>
      <c r="E45" s="40">
        <v>364.93333333333339</v>
      </c>
      <c r="F45" s="40">
        <v>357.86666666666667</v>
      </c>
      <c r="G45" s="40">
        <v>352.83333333333337</v>
      </c>
      <c r="H45" s="40">
        <v>377.03333333333342</v>
      </c>
      <c r="I45" s="40">
        <v>382.06666666666672</v>
      </c>
      <c r="J45" s="40">
        <v>389.13333333333344</v>
      </c>
      <c r="K45" s="31">
        <v>375</v>
      </c>
      <c r="L45" s="31">
        <v>362.9</v>
      </c>
      <c r="M45" s="31">
        <v>1.0948899999999999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146.44999999999999</v>
      </c>
      <c r="D46" s="40">
        <v>145.78333333333333</v>
      </c>
      <c r="E46" s="40">
        <v>141.86666666666667</v>
      </c>
      <c r="F46" s="40">
        <v>137.28333333333333</v>
      </c>
      <c r="G46" s="40">
        <v>133.36666666666667</v>
      </c>
      <c r="H46" s="40">
        <v>150.36666666666667</v>
      </c>
      <c r="I46" s="40">
        <v>154.28333333333336</v>
      </c>
      <c r="J46" s="40">
        <v>158.86666666666667</v>
      </c>
      <c r="K46" s="31">
        <v>149.69999999999999</v>
      </c>
      <c r="L46" s="31">
        <v>141.19999999999999</v>
      </c>
      <c r="M46" s="31">
        <v>614.38642000000004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118.1</v>
      </c>
      <c r="D47" s="40">
        <v>120.06666666666666</v>
      </c>
      <c r="E47" s="40">
        <v>115.13333333333333</v>
      </c>
      <c r="F47" s="40">
        <v>112.16666666666666</v>
      </c>
      <c r="G47" s="40">
        <v>107.23333333333332</v>
      </c>
      <c r="H47" s="40">
        <v>123.03333333333333</v>
      </c>
      <c r="I47" s="40">
        <v>127.96666666666667</v>
      </c>
      <c r="J47" s="40">
        <v>130.93333333333334</v>
      </c>
      <c r="K47" s="31">
        <v>125</v>
      </c>
      <c r="L47" s="31">
        <v>117.1</v>
      </c>
      <c r="M47" s="31">
        <v>47.452399999999997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3323.5</v>
      </c>
      <c r="D48" s="40">
        <v>3324.6</v>
      </c>
      <c r="E48" s="40">
        <v>3290.2999999999997</v>
      </c>
      <c r="F48" s="40">
        <v>3257.1</v>
      </c>
      <c r="G48" s="40">
        <v>3222.7999999999997</v>
      </c>
      <c r="H48" s="40">
        <v>3357.7999999999997</v>
      </c>
      <c r="I48" s="40">
        <v>3392.1</v>
      </c>
      <c r="J48" s="40">
        <v>3425.2999999999997</v>
      </c>
      <c r="K48" s="31">
        <v>3358.9</v>
      </c>
      <c r="L48" s="31">
        <v>3291.4</v>
      </c>
      <c r="M48" s="31">
        <v>7.7014399999999998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209.4</v>
      </c>
      <c r="D49" s="40">
        <v>210.35</v>
      </c>
      <c r="E49" s="40">
        <v>207.85</v>
      </c>
      <c r="F49" s="40">
        <v>206.3</v>
      </c>
      <c r="G49" s="40">
        <v>203.8</v>
      </c>
      <c r="H49" s="40">
        <v>211.89999999999998</v>
      </c>
      <c r="I49" s="40">
        <v>214.39999999999998</v>
      </c>
      <c r="J49" s="40">
        <v>215.94999999999996</v>
      </c>
      <c r="K49" s="31">
        <v>212.85</v>
      </c>
      <c r="L49" s="31">
        <v>208.8</v>
      </c>
      <c r="M49" s="31">
        <v>2.5777999999999999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3150.35</v>
      </c>
      <c r="D50" s="40">
        <v>3154.6</v>
      </c>
      <c r="E50" s="40">
        <v>3121.95</v>
      </c>
      <c r="F50" s="40">
        <v>3093.5499999999997</v>
      </c>
      <c r="G50" s="40">
        <v>3060.8999999999996</v>
      </c>
      <c r="H50" s="40">
        <v>3183</v>
      </c>
      <c r="I50" s="40">
        <v>3215.6500000000005</v>
      </c>
      <c r="J50" s="40">
        <v>3244.05</v>
      </c>
      <c r="K50" s="31">
        <v>3187.25</v>
      </c>
      <c r="L50" s="31">
        <v>3126.2</v>
      </c>
      <c r="M50" s="31">
        <v>0.15809999999999999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2318.4499999999998</v>
      </c>
      <c r="D51" s="40">
        <v>2306.1166666666663</v>
      </c>
      <c r="E51" s="40">
        <v>2271.3833333333328</v>
      </c>
      <c r="F51" s="40">
        <v>2224.3166666666666</v>
      </c>
      <c r="G51" s="40">
        <v>2189.583333333333</v>
      </c>
      <c r="H51" s="40">
        <v>2353.1833333333325</v>
      </c>
      <c r="I51" s="40">
        <v>2387.9166666666661</v>
      </c>
      <c r="J51" s="40">
        <v>2434.9833333333322</v>
      </c>
      <c r="K51" s="31">
        <v>2340.85</v>
      </c>
      <c r="L51" s="31">
        <v>2259.0500000000002</v>
      </c>
      <c r="M51" s="31">
        <v>3.2464499999999998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10729.4</v>
      </c>
      <c r="D52" s="40">
        <v>10737.716666666667</v>
      </c>
      <c r="E52" s="40">
        <v>10620.433333333334</v>
      </c>
      <c r="F52" s="40">
        <v>10511.466666666667</v>
      </c>
      <c r="G52" s="40">
        <v>10394.183333333334</v>
      </c>
      <c r="H52" s="40">
        <v>10846.683333333334</v>
      </c>
      <c r="I52" s="40">
        <v>10963.966666666667</v>
      </c>
      <c r="J52" s="40">
        <v>11072.933333333334</v>
      </c>
      <c r="K52" s="31">
        <v>10855</v>
      </c>
      <c r="L52" s="31">
        <v>10628.75</v>
      </c>
      <c r="M52" s="31">
        <v>0.15834000000000001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728.55</v>
      </c>
      <c r="D53" s="40">
        <v>729.5333333333333</v>
      </c>
      <c r="E53" s="40">
        <v>724.06666666666661</v>
      </c>
      <c r="F53" s="40">
        <v>719.58333333333326</v>
      </c>
      <c r="G53" s="40">
        <v>714.11666666666656</v>
      </c>
      <c r="H53" s="40">
        <v>734.01666666666665</v>
      </c>
      <c r="I53" s="40">
        <v>739.48333333333335</v>
      </c>
      <c r="J53" s="40">
        <v>743.9666666666667</v>
      </c>
      <c r="K53" s="31">
        <v>735</v>
      </c>
      <c r="L53" s="31">
        <v>725.05</v>
      </c>
      <c r="M53" s="31">
        <v>12.2072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577.70000000000005</v>
      </c>
      <c r="D54" s="40">
        <v>581.65</v>
      </c>
      <c r="E54" s="40">
        <v>572.4</v>
      </c>
      <c r="F54" s="40">
        <v>567.1</v>
      </c>
      <c r="G54" s="40">
        <v>557.85</v>
      </c>
      <c r="H54" s="40">
        <v>586.94999999999993</v>
      </c>
      <c r="I54" s="40">
        <v>596.19999999999993</v>
      </c>
      <c r="J54" s="40">
        <v>601.49999999999989</v>
      </c>
      <c r="K54" s="31">
        <v>590.9</v>
      </c>
      <c r="L54" s="31">
        <v>576.35</v>
      </c>
      <c r="M54" s="31">
        <v>2.1472699999999998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5117.1499999999996</v>
      </c>
      <c r="D55" s="40">
        <v>5157.4666666666662</v>
      </c>
      <c r="E55" s="40">
        <v>4719.9333333333325</v>
      </c>
      <c r="F55" s="40">
        <v>4322.7166666666662</v>
      </c>
      <c r="G55" s="40">
        <v>3885.1833333333325</v>
      </c>
      <c r="H55" s="40">
        <v>5554.6833333333325</v>
      </c>
      <c r="I55" s="40">
        <v>5992.2166666666672</v>
      </c>
      <c r="J55" s="40">
        <v>6389.4333333333325</v>
      </c>
      <c r="K55" s="31">
        <v>5595</v>
      </c>
      <c r="L55" s="31">
        <v>4760.25</v>
      </c>
      <c r="M55" s="31">
        <v>25.93684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794.6</v>
      </c>
      <c r="D56" s="40">
        <v>797.43333333333339</v>
      </c>
      <c r="E56" s="40">
        <v>790.36666666666679</v>
      </c>
      <c r="F56" s="40">
        <v>786.13333333333344</v>
      </c>
      <c r="G56" s="40">
        <v>779.06666666666683</v>
      </c>
      <c r="H56" s="40">
        <v>801.66666666666674</v>
      </c>
      <c r="I56" s="40">
        <v>808.73333333333335</v>
      </c>
      <c r="J56" s="40">
        <v>812.9666666666667</v>
      </c>
      <c r="K56" s="31">
        <v>804.5</v>
      </c>
      <c r="L56" s="31">
        <v>793.2</v>
      </c>
      <c r="M56" s="31">
        <v>43.814140000000002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3420.6</v>
      </c>
      <c r="D57" s="40">
        <v>3435.5166666666664</v>
      </c>
      <c r="E57" s="40">
        <v>3400.083333333333</v>
      </c>
      <c r="F57" s="40">
        <v>3379.5666666666666</v>
      </c>
      <c r="G57" s="40">
        <v>3344.1333333333332</v>
      </c>
      <c r="H57" s="40">
        <v>3456.0333333333328</v>
      </c>
      <c r="I57" s="40">
        <v>3491.4666666666662</v>
      </c>
      <c r="J57" s="40">
        <v>3511.9833333333327</v>
      </c>
      <c r="K57" s="31">
        <v>3470.95</v>
      </c>
      <c r="L57" s="31">
        <v>3415</v>
      </c>
      <c r="M57" s="31">
        <v>0.26343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1523.5</v>
      </c>
      <c r="D58" s="40">
        <v>1531.6666666666667</v>
      </c>
      <c r="E58" s="40">
        <v>1508.6333333333334</v>
      </c>
      <c r="F58" s="40">
        <v>1493.7666666666667</v>
      </c>
      <c r="G58" s="40">
        <v>1470.7333333333333</v>
      </c>
      <c r="H58" s="40">
        <v>1546.5333333333335</v>
      </c>
      <c r="I58" s="40">
        <v>1569.5666666666668</v>
      </c>
      <c r="J58" s="40">
        <v>1584.4333333333336</v>
      </c>
      <c r="K58" s="31">
        <v>1554.7</v>
      </c>
      <c r="L58" s="31">
        <v>1516.8</v>
      </c>
      <c r="M58" s="31">
        <v>1.9020600000000001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1421.4</v>
      </c>
      <c r="D59" s="40">
        <v>1437.8666666666668</v>
      </c>
      <c r="E59" s="40">
        <v>1397.7333333333336</v>
      </c>
      <c r="F59" s="40">
        <v>1374.0666666666668</v>
      </c>
      <c r="G59" s="40">
        <v>1333.9333333333336</v>
      </c>
      <c r="H59" s="40">
        <v>1461.5333333333335</v>
      </c>
      <c r="I59" s="40">
        <v>1501.6666666666667</v>
      </c>
      <c r="J59" s="40">
        <v>1525.3333333333335</v>
      </c>
      <c r="K59" s="31">
        <v>1478</v>
      </c>
      <c r="L59" s="31">
        <v>1414.2</v>
      </c>
      <c r="M59" s="31">
        <v>7.7121599999999999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3967.65</v>
      </c>
      <c r="D60" s="40">
        <v>3991.4166666666665</v>
      </c>
      <c r="E60" s="40">
        <v>3932.833333333333</v>
      </c>
      <c r="F60" s="40">
        <v>3898.0166666666664</v>
      </c>
      <c r="G60" s="40">
        <v>3839.4333333333329</v>
      </c>
      <c r="H60" s="40">
        <v>4026.2333333333331</v>
      </c>
      <c r="I60" s="40">
        <v>4084.8166666666662</v>
      </c>
      <c r="J60" s="40">
        <v>4119.6333333333332</v>
      </c>
      <c r="K60" s="31">
        <v>4050</v>
      </c>
      <c r="L60" s="31">
        <v>3956.6</v>
      </c>
      <c r="M60" s="31">
        <v>6.4876899999999997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259.05</v>
      </c>
      <c r="D61" s="40">
        <v>258.96666666666664</v>
      </c>
      <c r="E61" s="40">
        <v>257.18333333333328</v>
      </c>
      <c r="F61" s="40">
        <v>255.31666666666666</v>
      </c>
      <c r="G61" s="40">
        <v>253.5333333333333</v>
      </c>
      <c r="H61" s="40">
        <v>260.83333333333326</v>
      </c>
      <c r="I61" s="40">
        <v>262.61666666666667</v>
      </c>
      <c r="J61" s="40">
        <v>264.48333333333323</v>
      </c>
      <c r="K61" s="31">
        <v>260.75</v>
      </c>
      <c r="L61" s="31">
        <v>257.10000000000002</v>
      </c>
      <c r="M61" s="31">
        <v>4.5763199999999999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1231.6500000000001</v>
      </c>
      <c r="D62" s="40">
        <v>1231.7</v>
      </c>
      <c r="E62" s="40">
        <v>1219.95</v>
      </c>
      <c r="F62" s="40">
        <v>1208.25</v>
      </c>
      <c r="G62" s="40">
        <v>1196.5</v>
      </c>
      <c r="H62" s="40">
        <v>1243.4000000000001</v>
      </c>
      <c r="I62" s="40">
        <v>1255.1500000000001</v>
      </c>
      <c r="J62" s="40">
        <v>1266.8500000000001</v>
      </c>
      <c r="K62" s="31">
        <v>1243.45</v>
      </c>
      <c r="L62" s="31">
        <v>1220</v>
      </c>
      <c r="M62" s="31">
        <v>1.1647700000000001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7929.3</v>
      </c>
      <c r="D63" s="40">
        <v>7933.5333333333328</v>
      </c>
      <c r="E63" s="40">
        <v>7857.0666666666657</v>
      </c>
      <c r="F63" s="40">
        <v>7784.833333333333</v>
      </c>
      <c r="G63" s="40">
        <v>7708.3666666666659</v>
      </c>
      <c r="H63" s="40">
        <v>8005.7666666666655</v>
      </c>
      <c r="I63" s="40">
        <v>8082.2333333333327</v>
      </c>
      <c r="J63" s="40">
        <v>8154.4666666666653</v>
      </c>
      <c r="K63" s="31">
        <v>8010</v>
      </c>
      <c r="L63" s="31">
        <v>7861.3</v>
      </c>
      <c r="M63" s="31">
        <v>10.524380000000001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18188.25</v>
      </c>
      <c r="D64" s="40">
        <v>18303.916666666668</v>
      </c>
      <c r="E64" s="40">
        <v>18032.933333333334</v>
      </c>
      <c r="F64" s="40">
        <v>17877.616666666665</v>
      </c>
      <c r="G64" s="40">
        <v>17606.633333333331</v>
      </c>
      <c r="H64" s="40">
        <v>18459.233333333337</v>
      </c>
      <c r="I64" s="40">
        <v>18730.216666666667</v>
      </c>
      <c r="J64" s="40">
        <v>18885.53333333334</v>
      </c>
      <c r="K64" s="31">
        <v>18574.900000000001</v>
      </c>
      <c r="L64" s="31">
        <v>18148.599999999999</v>
      </c>
      <c r="M64" s="31">
        <v>3.1838799999999998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4732.1000000000004</v>
      </c>
      <c r="D65" s="40">
        <v>4745.3666666666668</v>
      </c>
      <c r="E65" s="40">
        <v>4696.7333333333336</v>
      </c>
      <c r="F65" s="40">
        <v>4661.3666666666668</v>
      </c>
      <c r="G65" s="40">
        <v>4612.7333333333336</v>
      </c>
      <c r="H65" s="40">
        <v>4780.7333333333336</v>
      </c>
      <c r="I65" s="40">
        <v>4829.3666666666668</v>
      </c>
      <c r="J65" s="40">
        <v>4864.7333333333336</v>
      </c>
      <c r="K65" s="31">
        <v>4794</v>
      </c>
      <c r="L65" s="31">
        <v>4710</v>
      </c>
      <c r="M65" s="31">
        <v>0.22211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4472.95</v>
      </c>
      <c r="D66" s="40">
        <v>4497</v>
      </c>
      <c r="E66" s="40">
        <v>4430.95</v>
      </c>
      <c r="F66" s="40">
        <v>4388.95</v>
      </c>
      <c r="G66" s="40">
        <v>4322.8999999999996</v>
      </c>
      <c r="H66" s="40">
        <v>4539</v>
      </c>
      <c r="I66" s="40">
        <v>4605.0499999999993</v>
      </c>
      <c r="J66" s="40">
        <v>4647.05</v>
      </c>
      <c r="K66" s="31">
        <v>4563.05</v>
      </c>
      <c r="L66" s="31">
        <v>4455</v>
      </c>
      <c r="M66" s="31">
        <v>0.36148999999999998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2591.6999999999998</v>
      </c>
      <c r="D67" s="40">
        <v>2603.5499999999997</v>
      </c>
      <c r="E67" s="40">
        <v>2567.1499999999996</v>
      </c>
      <c r="F67" s="40">
        <v>2542.6</v>
      </c>
      <c r="G67" s="40">
        <v>2506.1999999999998</v>
      </c>
      <c r="H67" s="40">
        <v>2628.0999999999995</v>
      </c>
      <c r="I67" s="40">
        <v>2664.5</v>
      </c>
      <c r="J67" s="40">
        <v>2689.0499999999993</v>
      </c>
      <c r="K67" s="31">
        <v>2639.95</v>
      </c>
      <c r="L67" s="31">
        <v>2579</v>
      </c>
      <c r="M67" s="31">
        <v>1.83555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131.5</v>
      </c>
      <c r="D68" s="40">
        <v>131.61666666666667</v>
      </c>
      <c r="E68" s="40">
        <v>129.53333333333336</v>
      </c>
      <c r="F68" s="40">
        <v>127.56666666666669</v>
      </c>
      <c r="G68" s="40">
        <v>125.48333333333338</v>
      </c>
      <c r="H68" s="40">
        <v>133.58333333333334</v>
      </c>
      <c r="I68" s="40">
        <v>135.66666666666666</v>
      </c>
      <c r="J68" s="40">
        <v>137.63333333333333</v>
      </c>
      <c r="K68" s="31">
        <v>133.69999999999999</v>
      </c>
      <c r="L68" s="31">
        <v>129.65</v>
      </c>
      <c r="M68" s="31">
        <v>5.2886499999999996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385.75</v>
      </c>
      <c r="D69" s="40">
        <v>383.15000000000003</v>
      </c>
      <c r="E69" s="40">
        <v>376.60000000000008</v>
      </c>
      <c r="F69" s="40">
        <v>367.45000000000005</v>
      </c>
      <c r="G69" s="40">
        <v>360.90000000000009</v>
      </c>
      <c r="H69" s="40">
        <v>392.30000000000007</v>
      </c>
      <c r="I69" s="40">
        <v>398.85</v>
      </c>
      <c r="J69" s="40">
        <v>408.00000000000006</v>
      </c>
      <c r="K69" s="31">
        <v>389.7</v>
      </c>
      <c r="L69" s="31">
        <v>374</v>
      </c>
      <c r="M69" s="31">
        <v>18.29374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328.15</v>
      </c>
      <c r="D70" s="40">
        <v>330.15000000000003</v>
      </c>
      <c r="E70" s="40">
        <v>325.00000000000006</v>
      </c>
      <c r="F70" s="40">
        <v>321.85000000000002</v>
      </c>
      <c r="G70" s="40">
        <v>316.70000000000005</v>
      </c>
      <c r="H70" s="40">
        <v>333.30000000000007</v>
      </c>
      <c r="I70" s="40">
        <v>338.45000000000005</v>
      </c>
      <c r="J70" s="40">
        <v>341.60000000000008</v>
      </c>
      <c r="K70" s="31">
        <v>335.3</v>
      </c>
      <c r="L70" s="31">
        <v>327</v>
      </c>
      <c r="M70" s="31">
        <v>29.333680000000001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87.85</v>
      </c>
      <c r="D71" s="40">
        <v>88.183333333333337</v>
      </c>
      <c r="E71" s="40">
        <v>87.216666666666669</v>
      </c>
      <c r="F71" s="40">
        <v>86.583333333333329</v>
      </c>
      <c r="G71" s="40">
        <v>85.61666666666666</v>
      </c>
      <c r="H71" s="40">
        <v>88.816666666666677</v>
      </c>
      <c r="I71" s="40">
        <v>89.783333333333346</v>
      </c>
      <c r="J71" s="40">
        <v>90.416666666666686</v>
      </c>
      <c r="K71" s="31">
        <v>89.15</v>
      </c>
      <c r="L71" s="31">
        <v>87.55</v>
      </c>
      <c r="M71" s="31">
        <v>371.49032999999997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59.25</v>
      </c>
      <c r="D72" s="40">
        <v>59.550000000000004</v>
      </c>
      <c r="E72" s="40">
        <v>58.70000000000001</v>
      </c>
      <c r="F72" s="40">
        <v>58.150000000000006</v>
      </c>
      <c r="G72" s="40">
        <v>57.300000000000011</v>
      </c>
      <c r="H72" s="40">
        <v>60.100000000000009</v>
      </c>
      <c r="I72" s="40">
        <v>60.95</v>
      </c>
      <c r="J72" s="40">
        <v>61.500000000000007</v>
      </c>
      <c r="K72" s="31">
        <v>60.4</v>
      </c>
      <c r="L72" s="31">
        <v>59</v>
      </c>
      <c r="M72" s="31">
        <v>190.93199000000001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21.1</v>
      </c>
      <c r="D73" s="40">
        <v>21.150000000000002</v>
      </c>
      <c r="E73" s="40">
        <v>20.800000000000004</v>
      </c>
      <c r="F73" s="40">
        <v>20.500000000000004</v>
      </c>
      <c r="G73" s="40">
        <v>20.150000000000006</v>
      </c>
      <c r="H73" s="40">
        <v>21.450000000000003</v>
      </c>
      <c r="I73" s="40">
        <v>21.800000000000004</v>
      </c>
      <c r="J73" s="40">
        <v>22.1</v>
      </c>
      <c r="K73" s="31">
        <v>21.5</v>
      </c>
      <c r="L73" s="31">
        <v>20.85</v>
      </c>
      <c r="M73" s="31">
        <v>98.857609999999994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2063.9499999999998</v>
      </c>
      <c r="D74" s="40">
        <v>2073.1166666666668</v>
      </c>
      <c r="E74" s="40">
        <v>2040.2333333333336</v>
      </c>
      <c r="F74" s="40">
        <v>2016.5166666666669</v>
      </c>
      <c r="G74" s="40">
        <v>1983.6333333333337</v>
      </c>
      <c r="H74" s="40">
        <v>2096.8333333333335</v>
      </c>
      <c r="I74" s="40">
        <v>2129.7166666666667</v>
      </c>
      <c r="J74" s="40">
        <v>2153.4333333333334</v>
      </c>
      <c r="K74" s="31">
        <v>2106</v>
      </c>
      <c r="L74" s="31">
        <v>2049.4</v>
      </c>
      <c r="M74" s="31">
        <v>8.0610700000000008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5198.6000000000004</v>
      </c>
      <c r="D75" s="40">
        <v>5207.45</v>
      </c>
      <c r="E75" s="40">
        <v>5181.2</v>
      </c>
      <c r="F75" s="40">
        <v>5163.8</v>
      </c>
      <c r="G75" s="40">
        <v>5137.55</v>
      </c>
      <c r="H75" s="40">
        <v>5224.8499999999995</v>
      </c>
      <c r="I75" s="40">
        <v>5251.0999999999995</v>
      </c>
      <c r="J75" s="40">
        <v>5268.4999999999991</v>
      </c>
      <c r="K75" s="31">
        <v>5233.7</v>
      </c>
      <c r="L75" s="31">
        <v>5190.05</v>
      </c>
      <c r="M75" s="31">
        <v>8.0460000000000004E-2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829.15</v>
      </c>
      <c r="D76" s="40">
        <v>828.18333333333339</v>
      </c>
      <c r="E76" s="40">
        <v>822.66666666666674</v>
      </c>
      <c r="F76" s="40">
        <v>816.18333333333339</v>
      </c>
      <c r="G76" s="40">
        <v>810.66666666666674</v>
      </c>
      <c r="H76" s="40">
        <v>834.66666666666674</v>
      </c>
      <c r="I76" s="40">
        <v>840.18333333333339</v>
      </c>
      <c r="J76" s="40">
        <v>846.66666666666674</v>
      </c>
      <c r="K76" s="31">
        <v>833.7</v>
      </c>
      <c r="L76" s="31">
        <v>821.7</v>
      </c>
      <c r="M76" s="31">
        <v>6.7936699999999997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378.8</v>
      </c>
      <c r="D77" s="40">
        <v>381.33333333333331</v>
      </c>
      <c r="E77" s="40">
        <v>375.46666666666664</v>
      </c>
      <c r="F77" s="40">
        <v>372.13333333333333</v>
      </c>
      <c r="G77" s="40">
        <v>366.26666666666665</v>
      </c>
      <c r="H77" s="40">
        <v>384.66666666666663</v>
      </c>
      <c r="I77" s="40">
        <v>390.5333333333333</v>
      </c>
      <c r="J77" s="40">
        <v>393.86666666666662</v>
      </c>
      <c r="K77" s="31">
        <v>387.2</v>
      </c>
      <c r="L77" s="31">
        <v>378</v>
      </c>
      <c r="M77" s="31">
        <v>1.9558500000000001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208.65</v>
      </c>
      <c r="D78" s="40">
        <v>209.9</v>
      </c>
      <c r="E78" s="40">
        <v>205.85000000000002</v>
      </c>
      <c r="F78" s="40">
        <v>203.05</v>
      </c>
      <c r="G78" s="40">
        <v>199.00000000000003</v>
      </c>
      <c r="H78" s="40">
        <v>212.70000000000002</v>
      </c>
      <c r="I78" s="40">
        <v>216.75000000000003</v>
      </c>
      <c r="J78" s="40">
        <v>219.55</v>
      </c>
      <c r="K78" s="31">
        <v>213.95</v>
      </c>
      <c r="L78" s="31">
        <v>207.1</v>
      </c>
      <c r="M78" s="31">
        <v>56.211509999999997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804.2</v>
      </c>
      <c r="D79" s="40">
        <v>802.9</v>
      </c>
      <c r="E79" s="40">
        <v>792.09999999999991</v>
      </c>
      <c r="F79" s="40">
        <v>779.99999999999989</v>
      </c>
      <c r="G79" s="40">
        <v>769.19999999999982</v>
      </c>
      <c r="H79" s="40">
        <v>815</v>
      </c>
      <c r="I79" s="40">
        <v>825.8</v>
      </c>
      <c r="J79" s="40">
        <v>837.90000000000009</v>
      </c>
      <c r="K79" s="31">
        <v>813.7</v>
      </c>
      <c r="L79" s="31">
        <v>790.8</v>
      </c>
      <c r="M79" s="31">
        <v>29.376159999999999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76.25</v>
      </c>
      <c r="D80" s="40">
        <v>76.033333333333331</v>
      </c>
      <c r="E80" s="40">
        <v>71.716666666666669</v>
      </c>
      <c r="F80" s="40">
        <v>67.183333333333337</v>
      </c>
      <c r="G80" s="40">
        <v>62.866666666666674</v>
      </c>
      <c r="H80" s="40">
        <v>80.566666666666663</v>
      </c>
      <c r="I80" s="40">
        <v>84.883333333333326</v>
      </c>
      <c r="J80" s="40">
        <v>89.416666666666657</v>
      </c>
      <c r="K80" s="31">
        <v>80.349999999999994</v>
      </c>
      <c r="L80" s="31">
        <v>71.5</v>
      </c>
      <c r="M80" s="31">
        <v>2841.5308500000001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458.65</v>
      </c>
      <c r="D81" s="40">
        <v>457.45</v>
      </c>
      <c r="E81" s="40">
        <v>454.5</v>
      </c>
      <c r="F81" s="40">
        <v>450.35</v>
      </c>
      <c r="G81" s="40">
        <v>447.40000000000003</v>
      </c>
      <c r="H81" s="40">
        <v>461.59999999999997</v>
      </c>
      <c r="I81" s="40">
        <v>464.5499999999999</v>
      </c>
      <c r="J81" s="40">
        <v>468.69999999999993</v>
      </c>
      <c r="K81" s="31">
        <v>460.4</v>
      </c>
      <c r="L81" s="31">
        <v>453.3</v>
      </c>
      <c r="M81" s="31">
        <v>70.363609999999994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12287.6</v>
      </c>
      <c r="D82" s="40">
        <v>12327.916666666666</v>
      </c>
      <c r="E82" s="40">
        <v>12209.683333333332</v>
      </c>
      <c r="F82" s="40">
        <v>12131.766666666666</v>
      </c>
      <c r="G82" s="40">
        <v>12013.533333333333</v>
      </c>
      <c r="H82" s="40">
        <v>12405.833333333332</v>
      </c>
      <c r="I82" s="40">
        <v>12524.066666666666</v>
      </c>
      <c r="J82" s="40">
        <v>12601.983333333332</v>
      </c>
      <c r="K82" s="31">
        <v>12446.15</v>
      </c>
      <c r="L82" s="31">
        <v>12250</v>
      </c>
      <c r="M82" s="31">
        <v>1.4409999999999999E-2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689.9</v>
      </c>
      <c r="D83" s="40">
        <v>689.93333333333328</v>
      </c>
      <c r="E83" s="40">
        <v>683.06666666666661</v>
      </c>
      <c r="F83" s="40">
        <v>676.23333333333335</v>
      </c>
      <c r="G83" s="40">
        <v>669.36666666666667</v>
      </c>
      <c r="H83" s="40">
        <v>696.76666666666654</v>
      </c>
      <c r="I83" s="40">
        <v>703.6333333333331</v>
      </c>
      <c r="J83" s="40">
        <v>710.46666666666647</v>
      </c>
      <c r="K83" s="31">
        <v>696.8</v>
      </c>
      <c r="L83" s="31">
        <v>683.1</v>
      </c>
      <c r="M83" s="31">
        <v>70.621489999999994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352.25</v>
      </c>
      <c r="D84" s="40">
        <v>354.5</v>
      </c>
      <c r="E84" s="40">
        <v>349.05</v>
      </c>
      <c r="F84" s="40">
        <v>345.85</v>
      </c>
      <c r="G84" s="40">
        <v>340.40000000000003</v>
      </c>
      <c r="H84" s="40">
        <v>357.7</v>
      </c>
      <c r="I84" s="40">
        <v>363.15000000000003</v>
      </c>
      <c r="J84" s="40">
        <v>366.34999999999997</v>
      </c>
      <c r="K84" s="31">
        <v>359.95</v>
      </c>
      <c r="L84" s="31">
        <v>351.3</v>
      </c>
      <c r="M84" s="31">
        <v>44.173459999999999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1403.6</v>
      </c>
      <c r="D85" s="40">
        <v>1407.2</v>
      </c>
      <c r="E85" s="40">
        <v>1386.4</v>
      </c>
      <c r="F85" s="40">
        <v>1369.2</v>
      </c>
      <c r="G85" s="40">
        <v>1348.4</v>
      </c>
      <c r="H85" s="40">
        <v>1424.4</v>
      </c>
      <c r="I85" s="40">
        <v>1445.1999999999998</v>
      </c>
      <c r="J85" s="40">
        <v>1462.4</v>
      </c>
      <c r="K85" s="31">
        <v>1428</v>
      </c>
      <c r="L85" s="31">
        <v>1390</v>
      </c>
      <c r="M85" s="31">
        <v>0.89492000000000005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423.45</v>
      </c>
      <c r="D86" s="40">
        <v>422.75</v>
      </c>
      <c r="E86" s="40">
        <v>418.75</v>
      </c>
      <c r="F86" s="40">
        <v>414.05</v>
      </c>
      <c r="G86" s="40">
        <v>410.05</v>
      </c>
      <c r="H86" s="40">
        <v>427.45</v>
      </c>
      <c r="I86" s="40">
        <v>431.45</v>
      </c>
      <c r="J86" s="40">
        <v>436.15</v>
      </c>
      <c r="K86" s="31">
        <v>426.75</v>
      </c>
      <c r="L86" s="31">
        <v>418.05</v>
      </c>
      <c r="M86" s="31">
        <v>11.15287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112.7</v>
      </c>
      <c r="D87" s="40">
        <v>112.83333333333333</v>
      </c>
      <c r="E87" s="40">
        <v>112.26666666666665</v>
      </c>
      <c r="F87" s="40">
        <v>111.83333333333333</v>
      </c>
      <c r="G87" s="40">
        <v>111.26666666666665</v>
      </c>
      <c r="H87" s="40">
        <v>113.26666666666665</v>
      </c>
      <c r="I87" s="40">
        <v>113.83333333333334</v>
      </c>
      <c r="J87" s="40">
        <v>114.26666666666665</v>
      </c>
      <c r="K87" s="31">
        <v>113.4</v>
      </c>
      <c r="L87" s="31">
        <v>112.4</v>
      </c>
      <c r="M87" s="31">
        <v>2.36809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6499.3</v>
      </c>
      <c r="D88" s="40">
        <v>6525.166666666667</v>
      </c>
      <c r="E88" s="40">
        <v>6455.3333333333339</v>
      </c>
      <c r="F88" s="40">
        <v>6411.3666666666668</v>
      </c>
      <c r="G88" s="40">
        <v>6341.5333333333338</v>
      </c>
      <c r="H88" s="40">
        <v>6569.1333333333341</v>
      </c>
      <c r="I88" s="40">
        <v>6638.9666666666681</v>
      </c>
      <c r="J88" s="40">
        <v>6682.9333333333343</v>
      </c>
      <c r="K88" s="31">
        <v>6595</v>
      </c>
      <c r="L88" s="31">
        <v>6481.2</v>
      </c>
      <c r="M88" s="31">
        <v>0.17230999999999999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914.3</v>
      </c>
      <c r="D89" s="40">
        <v>912.11666666666667</v>
      </c>
      <c r="E89" s="40">
        <v>902.23333333333335</v>
      </c>
      <c r="F89" s="40">
        <v>890.16666666666663</v>
      </c>
      <c r="G89" s="40">
        <v>880.2833333333333</v>
      </c>
      <c r="H89" s="40">
        <v>924.18333333333339</v>
      </c>
      <c r="I89" s="40">
        <v>934.06666666666683</v>
      </c>
      <c r="J89" s="40">
        <v>946.13333333333344</v>
      </c>
      <c r="K89" s="31">
        <v>922</v>
      </c>
      <c r="L89" s="31">
        <v>900.05</v>
      </c>
      <c r="M89" s="31">
        <v>0.86497000000000002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1155.2</v>
      </c>
      <c r="D90" s="40">
        <v>1157.7166666666665</v>
      </c>
      <c r="E90" s="40">
        <v>1142.1833333333329</v>
      </c>
      <c r="F90" s="40">
        <v>1129.1666666666665</v>
      </c>
      <c r="G90" s="40">
        <v>1113.633333333333</v>
      </c>
      <c r="H90" s="40">
        <v>1170.7333333333329</v>
      </c>
      <c r="I90" s="40">
        <v>1186.2666666666662</v>
      </c>
      <c r="J90" s="40">
        <v>1199.2833333333328</v>
      </c>
      <c r="K90" s="31">
        <v>1173.25</v>
      </c>
      <c r="L90" s="31">
        <v>1144.7</v>
      </c>
      <c r="M90" s="31">
        <v>0.86772000000000005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17910</v>
      </c>
      <c r="D91" s="40">
        <v>18105.516666666666</v>
      </c>
      <c r="E91" s="40">
        <v>17641.033333333333</v>
      </c>
      <c r="F91" s="40">
        <v>17372.066666666666</v>
      </c>
      <c r="G91" s="40">
        <v>16907.583333333332</v>
      </c>
      <c r="H91" s="40">
        <v>18374.483333333334</v>
      </c>
      <c r="I91" s="40">
        <v>18838.966666666664</v>
      </c>
      <c r="J91" s="40">
        <v>19107.933333333334</v>
      </c>
      <c r="K91" s="31">
        <v>18570</v>
      </c>
      <c r="L91" s="31">
        <v>17836.55</v>
      </c>
      <c r="M91" s="31">
        <v>0.71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462.4</v>
      </c>
      <c r="D92" s="40">
        <v>465.11666666666662</v>
      </c>
      <c r="E92" s="40">
        <v>451.83333333333326</v>
      </c>
      <c r="F92" s="40">
        <v>441.26666666666665</v>
      </c>
      <c r="G92" s="40">
        <v>427.98333333333329</v>
      </c>
      <c r="H92" s="40">
        <v>475.68333333333322</v>
      </c>
      <c r="I92" s="40">
        <v>488.96666666666664</v>
      </c>
      <c r="J92" s="40">
        <v>499.53333333333319</v>
      </c>
      <c r="K92" s="31">
        <v>478.4</v>
      </c>
      <c r="L92" s="31">
        <v>454.55</v>
      </c>
      <c r="M92" s="31">
        <v>5.9870700000000001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3883.7</v>
      </c>
      <c r="D93" s="40">
        <v>3877.4333333333329</v>
      </c>
      <c r="E93" s="40">
        <v>3860.766666666666</v>
      </c>
      <c r="F93" s="40">
        <v>3837.833333333333</v>
      </c>
      <c r="G93" s="40">
        <v>3821.1666666666661</v>
      </c>
      <c r="H93" s="40">
        <v>3900.3666666666659</v>
      </c>
      <c r="I93" s="40">
        <v>3917.0333333333328</v>
      </c>
      <c r="J93" s="40">
        <v>3939.9666666666658</v>
      </c>
      <c r="K93" s="31">
        <v>3894.1</v>
      </c>
      <c r="L93" s="31">
        <v>3854.5</v>
      </c>
      <c r="M93" s="31">
        <v>1.7422200000000001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162.6</v>
      </c>
      <c r="D94" s="40">
        <v>162.93333333333334</v>
      </c>
      <c r="E94" s="40">
        <v>161.21666666666667</v>
      </c>
      <c r="F94" s="40">
        <v>159.83333333333334</v>
      </c>
      <c r="G94" s="40">
        <v>158.11666666666667</v>
      </c>
      <c r="H94" s="40">
        <v>164.31666666666666</v>
      </c>
      <c r="I94" s="40">
        <v>166.03333333333336</v>
      </c>
      <c r="J94" s="40">
        <v>167.41666666666666</v>
      </c>
      <c r="K94" s="31">
        <v>164.65</v>
      </c>
      <c r="L94" s="31">
        <v>161.55000000000001</v>
      </c>
      <c r="M94" s="31">
        <v>17.340250000000001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416.9</v>
      </c>
      <c r="D95" s="40">
        <v>419.66666666666669</v>
      </c>
      <c r="E95" s="40">
        <v>412.73333333333335</v>
      </c>
      <c r="F95" s="40">
        <v>408.56666666666666</v>
      </c>
      <c r="G95" s="40">
        <v>401.63333333333333</v>
      </c>
      <c r="H95" s="40">
        <v>423.83333333333337</v>
      </c>
      <c r="I95" s="40">
        <v>430.76666666666665</v>
      </c>
      <c r="J95" s="40">
        <v>434.93333333333339</v>
      </c>
      <c r="K95" s="31">
        <v>426.6</v>
      </c>
      <c r="L95" s="31">
        <v>415.5</v>
      </c>
      <c r="M95" s="31">
        <v>8.1895000000000007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91.4</v>
      </c>
      <c r="D96" s="40">
        <v>91.383333333333326</v>
      </c>
      <c r="E96" s="40">
        <v>90.616666666666646</v>
      </c>
      <c r="F96" s="40">
        <v>89.833333333333314</v>
      </c>
      <c r="G96" s="40">
        <v>89.066666666666634</v>
      </c>
      <c r="H96" s="40">
        <v>92.166666666666657</v>
      </c>
      <c r="I96" s="40">
        <v>92.933333333333337</v>
      </c>
      <c r="J96" s="40">
        <v>93.716666666666669</v>
      </c>
      <c r="K96" s="31">
        <v>92.15</v>
      </c>
      <c r="L96" s="31">
        <v>90.6</v>
      </c>
      <c r="M96" s="31">
        <v>46.143079999999998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2950.1</v>
      </c>
      <c r="D97" s="40">
        <v>2972.0333333333328</v>
      </c>
      <c r="E97" s="40">
        <v>2909.0166666666655</v>
      </c>
      <c r="F97" s="40">
        <v>2867.9333333333325</v>
      </c>
      <c r="G97" s="40">
        <v>2804.9166666666652</v>
      </c>
      <c r="H97" s="40">
        <v>3013.1166666666659</v>
      </c>
      <c r="I97" s="40">
        <v>3076.1333333333332</v>
      </c>
      <c r="J97" s="40">
        <v>3117.2166666666662</v>
      </c>
      <c r="K97" s="31">
        <v>3035.05</v>
      </c>
      <c r="L97" s="31">
        <v>2930.95</v>
      </c>
      <c r="M97" s="31">
        <v>0.30719000000000002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320.85000000000002</v>
      </c>
      <c r="D98" s="40">
        <v>321.2</v>
      </c>
      <c r="E98" s="40">
        <v>317.39999999999998</v>
      </c>
      <c r="F98" s="40">
        <v>313.95</v>
      </c>
      <c r="G98" s="40">
        <v>310.14999999999998</v>
      </c>
      <c r="H98" s="40">
        <v>324.64999999999998</v>
      </c>
      <c r="I98" s="40">
        <v>328.45000000000005</v>
      </c>
      <c r="J98" s="40">
        <v>331.9</v>
      </c>
      <c r="K98" s="31">
        <v>325</v>
      </c>
      <c r="L98" s="31">
        <v>317.75</v>
      </c>
      <c r="M98" s="31">
        <v>3.3598499999999998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545.65</v>
      </c>
      <c r="D99" s="40">
        <v>543.73333333333323</v>
      </c>
      <c r="E99" s="40">
        <v>540.16666666666652</v>
      </c>
      <c r="F99" s="40">
        <v>534.68333333333328</v>
      </c>
      <c r="G99" s="40">
        <v>531.11666666666656</v>
      </c>
      <c r="H99" s="40">
        <v>549.21666666666647</v>
      </c>
      <c r="I99" s="40">
        <v>552.7833333333333</v>
      </c>
      <c r="J99" s="40">
        <v>558.26666666666642</v>
      </c>
      <c r="K99" s="31">
        <v>547.29999999999995</v>
      </c>
      <c r="L99" s="31">
        <v>538.25</v>
      </c>
      <c r="M99" s="31">
        <v>12.23053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689.35</v>
      </c>
      <c r="D100" s="40">
        <v>694.94999999999993</v>
      </c>
      <c r="E100" s="40">
        <v>681.39999999999986</v>
      </c>
      <c r="F100" s="40">
        <v>673.44999999999993</v>
      </c>
      <c r="G100" s="40">
        <v>659.89999999999986</v>
      </c>
      <c r="H100" s="40">
        <v>702.89999999999986</v>
      </c>
      <c r="I100" s="40">
        <v>716.44999999999982</v>
      </c>
      <c r="J100" s="40">
        <v>724.39999999999986</v>
      </c>
      <c r="K100" s="31">
        <v>708.5</v>
      </c>
      <c r="L100" s="31">
        <v>687</v>
      </c>
      <c r="M100" s="31">
        <v>7.5633699999999999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186.6</v>
      </c>
      <c r="D101" s="40">
        <v>186.96666666666667</v>
      </c>
      <c r="E101" s="40">
        <v>184.28333333333333</v>
      </c>
      <c r="F101" s="40">
        <v>181.96666666666667</v>
      </c>
      <c r="G101" s="40">
        <v>179.28333333333333</v>
      </c>
      <c r="H101" s="40">
        <v>189.28333333333333</v>
      </c>
      <c r="I101" s="40">
        <v>191.96666666666667</v>
      </c>
      <c r="J101" s="40">
        <v>194.28333333333333</v>
      </c>
      <c r="K101" s="31">
        <v>189.65</v>
      </c>
      <c r="L101" s="31">
        <v>184.65</v>
      </c>
      <c r="M101" s="31">
        <v>314.26576999999997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928.6</v>
      </c>
      <c r="D102" s="40">
        <v>926.93333333333339</v>
      </c>
      <c r="E102" s="40">
        <v>904.86666666666679</v>
      </c>
      <c r="F102" s="40">
        <v>881.13333333333344</v>
      </c>
      <c r="G102" s="40">
        <v>859.06666666666683</v>
      </c>
      <c r="H102" s="40">
        <v>950.66666666666674</v>
      </c>
      <c r="I102" s="40">
        <v>972.73333333333335</v>
      </c>
      <c r="J102" s="40">
        <v>996.4666666666667</v>
      </c>
      <c r="K102" s="31">
        <v>949</v>
      </c>
      <c r="L102" s="31">
        <v>903.2</v>
      </c>
      <c r="M102" s="31">
        <v>6.3700700000000001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526.35</v>
      </c>
      <c r="D103" s="40">
        <v>530.15</v>
      </c>
      <c r="E103" s="40">
        <v>516.29999999999995</v>
      </c>
      <c r="F103" s="40">
        <v>506.25</v>
      </c>
      <c r="G103" s="40">
        <v>492.4</v>
      </c>
      <c r="H103" s="40">
        <v>540.19999999999993</v>
      </c>
      <c r="I103" s="40">
        <v>554.05000000000007</v>
      </c>
      <c r="J103" s="40">
        <v>564.09999999999991</v>
      </c>
      <c r="K103" s="31">
        <v>544</v>
      </c>
      <c r="L103" s="31">
        <v>520.1</v>
      </c>
      <c r="M103" s="31">
        <v>0.3024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901.75</v>
      </c>
      <c r="D104" s="40">
        <v>902.31666666666661</v>
      </c>
      <c r="E104" s="40">
        <v>889.63333333333321</v>
      </c>
      <c r="F104" s="40">
        <v>877.51666666666665</v>
      </c>
      <c r="G104" s="40">
        <v>864.83333333333326</v>
      </c>
      <c r="H104" s="40">
        <v>914.43333333333317</v>
      </c>
      <c r="I104" s="40">
        <v>927.11666666666656</v>
      </c>
      <c r="J104" s="40">
        <v>939.23333333333312</v>
      </c>
      <c r="K104" s="31">
        <v>915</v>
      </c>
      <c r="L104" s="31">
        <v>890.2</v>
      </c>
      <c r="M104" s="31">
        <v>2.0006400000000002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146.5</v>
      </c>
      <c r="D105" s="40">
        <v>147.20000000000002</v>
      </c>
      <c r="E105" s="40">
        <v>144.80000000000004</v>
      </c>
      <c r="F105" s="40">
        <v>143.10000000000002</v>
      </c>
      <c r="G105" s="40">
        <v>140.70000000000005</v>
      </c>
      <c r="H105" s="40">
        <v>148.90000000000003</v>
      </c>
      <c r="I105" s="40">
        <v>151.30000000000001</v>
      </c>
      <c r="J105" s="40">
        <v>153.00000000000003</v>
      </c>
      <c r="K105" s="31">
        <v>149.6</v>
      </c>
      <c r="L105" s="31">
        <v>145.5</v>
      </c>
      <c r="M105" s="31">
        <v>12.493220000000001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1363.3</v>
      </c>
      <c r="D106" s="40">
        <v>1375.8</v>
      </c>
      <c r="E106" s="40">
        <v>1347.6</v>
      </c>
      <c r="F106" s="40">
        <v>1331.8999999999999</v>
      </c>
      <c r="G106" s="40">
        <v>1303.6999999999998</v>
      </c>
      <c r="H106" s="40">
        <v>1391.5</v>
      </c>
      <c r="I106" s="40">
        <v>1419.7000000000003</v>
      </c>
      <c r="J106" s="40">
        <v>1435.4</v>
      </c>
      <c r="K106" s="31">
        <v>1404</v>
      </c>
      <c r="L106" s="31">
        <v>1360.1</v>
      </c>
      <c r="M106" s="31">
        <v>2.2954500000000002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23.3</v>
      </c>
      <c r="D107" s="40">
        <v>23.400000000000002</v>
      </c>
      <c r="E107" s="40">
        <v>23.000000000000004</v>
      </c>
      <c r="F107" s="40">
        <v>22.700000000000003</v>
      </c>
      <c r="G107" s="40">
        <v>22.300000000000004</v>
      </c>
      <c r="H107" s="40">
        <v>23.700000000000003</v>
      </c>
      <c r="I107" s="40">
        <v>24.1</v>
      </c>
      <c r="J107" s="40">
        <v>24.400000000000002</v>
      </c>
      <c r="K107" s="31">
        <v>23.8</v>
      </c>
      <c r="L107" s="31">
        <v>23.1</v>
      </c>
      <c r="M107" s="31">
        <v>114.17716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1417.2</v>
      </c>
      <c r="D108" s="40">
        <v>1420.3999999999999</v>
      </c>
      <c r="E108" s="40">
        <v>1405.7999999999997</v>
      </c>
      <c r="F108" s="40">
        <v>1394.3999999999999</v>
      </c>
      <c r="G108" s="40">
        <v>1379.7999999999997</v>
      </c>
      <c r="H108" s="40">
        <v>1431.7999999999997</v>
      </c>
      <c r="I108" s="40">
        <v>1446.3999999999996</v>
      </c>
      <c r="J108" s="40">
        <v>1457.7999999999997</v>
      </c>
      <c r="K108" s="31">
        <v>1435</v>
      </c>
      <c r="L108" s="31">
        <v>1409</v>
      </c>
      <c r="M108" s="31">
        <v>3.9967899999999998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515.1</v>
      </c>
      <c r="D109" s="40">
        <v>514.44999999999993</v>
      </c>
      <c r="E109" s="40">
        <v>511.89999999999986</v>
      </c>
      <c r="F109" s="40">
        <v>508.69999999999993</v>
      </c>
      <c r="G109" s="40">
        <v>506.14999999999986</v>
      </c>
      <c r="H109" s="40">
        <v>517.64999999999986</v>
      </c>
      <c r="I109" s="40">
        <v>520.19999999999982</v>
      </c>
      <c r="J109" s="40">
        <v>523.39999999999986</v>
      </c>
      <c r="K109" s="31">
        <v>517</v>
      </c>
      <c r="L109" s="31">
        <v>511.25</v>
      </c>
      <c r="M109" s="31">
        <v>2.2507000000000001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936.15</v>
      </c>
      <c r="D110" s="40">
        <v>937.01666666666677</v>
      </c>
      <c r="E110" s="40">
        <v>924.13333333333355</v>
      </c>
      <c r="F110" s="40">
        <v>912.11666666666679</v>
      </c>
      <c r="G110" s="40">
        <v>899.23333333333358</v>
      </c>
      <c r="H110" s="40">
        <v>949.03333333333353</v>
      </c>
      <c r="I110" s="40">
        <v>961.91666666666674</v>
      </c>
      <c r="J110" s="40">
        <v>973.93333333333351</v>
      </c>
      <c r="K110" s="31">
        <v>949.9</v>
      </c>
      <c r="L110" s="31">
        <v>925</v>
      </c>
      <c r="M110" s="31">
        <v>2.9582899999999999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5587.75</v>
      </c>
      <c r="D111" s="40">
        <v>5544.3666666666659</v>
      </c>
      <c r="E111" s="40">
        <v>5458.7333333333318</v>
      </c>
      <c r="F111" s="40">
        <v>5329.7166666666662</v>
      </c>
      <c r="G111" s="40">
        <v>5244.0833333333321</v>
      </c>
      <c r="H111" s="40">
        <v>5673.3833333333314</v>
      </c>
      <c r="I111" s="40">
        <v>5759.0166666666646</v>
      </c>
      <c r="J111" s="40">
        <v>5888.033333333331</v>
      </c>
      <c r="K111" s="31">
        <v>5630</v>
      </c>
      <c r="L111" s="31">
        <v>5415.35</v>
      </c>
      <c r="M111" s="31">
        <v>0.26930999999999999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242.95</v>
      </c>
      <c r="D112" s="40">
        <v>244.95000000000002</v>
      </c>
      <c r="E112" s="40">
        <v>239.60000000000002</v>
      </c>
      <c r="F112" s="40">
        <v>236.25</v>
      </c>
      <c r="G112" s="40">
        <v>230.9</v>
      </c>
      <c r="H112" s="40">
        <v>248.30000000000004</v>
      </c>
      <c r="I112" s="40">
        <v>253.65</v>
      </c>
      <c r="J112" s="40">
        <v>257.00000000000006</v>
      </c>
      <c r="K112" s="31">
        <v>250.3</v>
      </c>
      <c r="L112" s="31">
        <v>241.6</v>
      </c>
      <c r="M112" s="31">
        <v>3.96326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384.25</v>
      </c>
      <c r="D113" s="40">
        <v>387.4666666666667</v>
      </c>
      <c r="E113" s="40">
        <v>375.53333333333342</v>
      </c>
      <c r="F113" s="40">
        <v>366.81666666666672</v>
      </c>
      <c r="G113" s="40">
        <v>354.88333333333344</v>
      </c>
      <c r="H113" s="40">
        <v>396.18333333333339</v>
      </c>
      <c r="I113" s="40">
        <v>408.11666666666667</v>
      </c>
      <c r="J113" s="40">
        <v>416.83333333333337</v>
      </c>
      <c r="K113" s="31">
        <v>399.4</v>
      </c>
      <c r="L113" s="31">
        <v>378.75</v>
      </c>
      <c r="M113" s="31">
        <v>12.01923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744.9</v>
      </c>
      <c r="D114" s="40">
        <v>740.28333333333342</v>
      </c>
      <c r="E114" s="40">
        <v>730.56666666666683</v>
      </c>
      <c r="F114" s="40">
        <v>716.23333333333346</v>
      </c>
      <c r="G114" s="40">
        <v>706.51666666666688</v>
      </c>
      <c r="H114" s="40">
        <v>754.61666666666679</v>
      </c>
      <c r="I114" s="40">
        <v>764.33333333333326</v>
      </c>
      <c r="J114" s="40">
        <v>778.66666666666674</v>
      </c>
      <c r="K114" s="31">
        <v>750</v>
      </c>
      <c r="L114" s="31">
        <v>725.95</v>
      </c>
      <c r="M114" s="31">
        <v>0.54969000000000001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594.5</v>
      </c>
      <c r="D115" s="40">
        <v>589.35</v>
      </c>
      <c r="E115" s="40">
        <v>578.30000000000007</v>
      </c>
      <c r="F115" s="40">
        <v>562.1</v>
      </c>
      <c r="G115" s="40">
        <v>551.05000000000007</v>
      </c>
      <c r="H115" s="40">
        <v>605.55000000000007</v>
      </c>
      <c r="I115" s="40">
        <v>616.6</v>
      </c>
      <c r="J115" s="40">
        <v>632.80000000000007</v>
      </c>
      <c r="K115" s="31">
        <v>600.4</v>
      </c>
      <c r="L115" s="31">
        <v>573.15</v>
      </c>
      <c r="M115" s="31">
        <v>29.686360000000001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913.5</v>
      </c>
      <c r="D116" s="40">
        <v>916.66666666666663</v>
      </c>
      <c r="E116" s="40">
        <v>908.88333333333321</v>
      </c>
      <c r="F116" s="40">
        <v>904.26666666666654</v>
      </c>
      <c r="G116" s="40">
        <v>896.48333333333312</v>
      </c>
      <c r="H116" s="40">
        <v>921.2833333333333</v>
      </c>
      <c r="I116" s="40">
        <v>929.06666666666683</v>
      </c>
      <c r="J116" s="40">
        <v>933.68333333333339</v>
      </c>
      <c r="K116" s="31">
        <v>924.45</v>
      </c>
      <c r="L116" s="31">
        <v>912.05</v>
      </c>
      <c r="M116" s="31">
        <v>18.21818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168.9</v>
      </c>
      <c r="D117" s="40">
        <v>169.26666666666668</v>
      </c>
      <c r="E117" s="40">
        <v>166.08333333333337</v>
      </c>
      <c r="F117" s="40">
        <v>163.26666666666668</v>
      </c>
      <c r="G117" s="40">
        <v>160.08333333333337</v>
      </c>
      <c r="H117" s="40">
        <v>172.08333333333337</v>
      </c>
      <c r="I117" s="40">
        <v>175.26666666666671</v>
      </c>
      <c r="J117" s="40">
        <v>178.08333333333337</v>
      </c>
      <c r="K117" s="31">
        <v>172.45</v>
      </c>
      <c r="L117" s="31">
        <v>166.45</v>
      </c>
      <c r="M117" s="31">
        <v>20.46049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190.05</v>
      </c>
      <c r="D118" s="40">
        <v>191.31666666666669</v>
      </c>
      <c r="E118" s="40">
        <v>188.08333333333337</v>
      </c>
      <c r="F118" s="40">
        <v>186.11666666666667</v>
      </c>
      <c r="G118" s="40">
        <v>182.88333333333335</v>
      </c>
      <c r="H118" s="40">
        <v>193.28333333333339</v>
      </c>
      <c r="I118" s="40">
        <v>196.51666666666668</v>
      </c>
      <c r="J118" s="40">
        <v>198.48333333333341</v>
      </c>
      <c r="K118" s="31">
        <v>194.55</v>
      </c>
      <c r="L118" s="31">
        <v>189.35</v>
      </c>
      <c r="M118" s="31">
        <v>173.78156000000001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374.3</v>
      </c>
      <c r="D119" s="40">
        <v>375.86666666666662</v>
      </c>
      <c r="E119" s="40">
        <v>370.43333333333322</v>
      </c>
      <c r="F119" s="40">
        <v>366.56666666666661</v>
      </c>
      <c r="G119" s="40">
        <v>361.13333333333321</v>
      </c>
      <c r="H119" s="40">
        <v>379.73333333333323</v>
      </c>
      <c r="I119" s="40">
        <v>385.16666666666663</v>
      </c>
      <c r="J119" s="40">
        <v>389.03333333333325</v>
      </c>
      <c r="K119" s="31">
        <v>381.3</v>
      </c>
      <c r="L119" s="31">
        <v>372</v>
      </c>
      <c r="M119" s="31">
        <v>6.5039899999999999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5337.8</v>
      </c>
      <c r="D120" s="40">
        <v>5324.2666666666664</v>
      </c>
      <c r="E120" s="40">
        <v>5298.5333333333328</v>
      </c>
      <c r="F120" s="40">
        <v>5259.2666666666664</v>
      </c>
      <c r="G120" s="40">
        <v>5233.5333333333328</v>
      </c>
      <c r="H120" s="40">
        <v>5363.5333333333328</v>
      </c>
      <c r="I120" s="40">
        <v>5389.2666666666664</v>
      </c>
      <c r="J120" s="40">
        <v>5428.5333333333328</v>
      </c>
      <c r="K120" s="31">
        <v>5350</v>
      </c>
      <c r="L120" s="31">
        <v>5285</v>
      </c>
      <c r="M120" s="31">
        <v>1.8052600000000001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1694.8</v>
      </c>
      <c r="D121" s="40">
        <v>1703.6666666666667</v>
      </c>
      <c r="E121" s="40">
        <v>1683.2333333333336</v>
      </c>
      <c r="F121" s="40">
        <v>1671.6666666666667</v>
      </c>
      <c r="G121" s="40">
        <v>1651.2333333333336</v>
      </c>
      <c r="H121" s="40">
        <v>1715.2333333333336</v>
      </c>
      <c r="I121" s="40">
        <v>1735.6666666666665</v>
      </c>
      <c r="J121" s="40">
        <v>1747.2333333333336</v>
      </c>
      <c r="K121" s="31">
        <v>1724.1</v>
      </c>
      <c r="L121" s="31">
        <v>1692.1</v>
      </c>
      <c r="M121" s="31">
        <v>3.11469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3081.85</v>
      </c>
      <c r="D122" s="40">
        <v>3095.6666666666665</v>
      </c>
      <c r="E122" s="40">
        <v>3061.333333333333</v>
      </c>
      <c r="F122" s="40">
        <v>3040.8166666666666</v>
      </c>
      <c r="G122" s="40">
        <v>3006.4833333333331</v>
      </c>
      <c r="H122" s="40">
        <v>3116.1833333333329</v>
      </c>
      <c r="I122" s="40">
        <v>3150.516666666666</v>
      </c>
      <c r="J122" s="40">
        <v>3171.0333333333328</v>
      </c>
      <c r="K122" s="31">
        <v>3130</v>
      </c>
      <c r="L122" s="31">
        <v>3075.15</v>
      </c>
      <c r="M122" s="31">
        <v>2.1988300000000001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688.65</v>
      </c>
      <c r="D123" s="40">
        <v>691.1</v>
      </c>
      <c r="E123" s="40">
        <v>677.55000000000007</v>
      </c>
      <c r="F123" s="40">
        <v>666.45</v>
      </c>
      <c r="G123" s="40">
        <v>652.90000000000009</v>
      </c>
      <c r="H123" s="40">
        <v>702.2</v>
      </c>
      <c r="I123" s="40">
        <v>715.75</v>
      </c>
      <c r="J123" s="40">
        <v>726.85</v>
      </c>
      <c r="K123" s="31">
        <v>704.65</v>
      </c>
      <c r="L123" s="31">
        <v>680</v>
      </c>
      <c r="M123" s="31">
        <v>17.17145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869.6</v>
      </c>
      <c r="D124" s="40">
        <v>869.68333333333339</v>
      </c>
      <c r="E124" s="40">
        <v>856.71666666666681</v>
      </c>
      <c r="F124" s="40">
        <v>843.83333333333337</v>
      </c>
      <c r="G124" s="40">
        <v>830.86666666666679</v>
      </c>
      <c r="H124" s="40">
        <v>882.56666666666683</v>
      </c>
      <c r="I124" s="40">
        <v>895.53333333333353</v>
      </c>
      <c r="J124" s="40">
        <v>908.41666666666686</v>
      </c>
      <c r="K124" s="31">
        <v>882.65</v>
      </c>
      <c r="L124" s="31">
        <v>856.8</v>
      </c>
      <c r="M124" s="31">
        <v>7.5692000000000004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679.65</v>
      </c>
      <c r="D125" s="40">
        <v>679.18333333333339</v>
      </c>
      <c r="E125" s="40">
        <v>673.36666666666679</v>
      </c>
      <c r="F125" s="40">
        <v>667.08333333333337</v>
      </c>
      <c r="G125" s="40">
        <v>661.26666666666677</v>
      </c>
      <c r="H125" s="40">
        <v>685.46666666666681</v>
      </c>
      <c r="I125" s="40">
        <v>691.28333333333342</v>
      </c>
      <c r="J125" s="40">
        <v>697.56666666666683</v>
      </c>
      <c r="K125" s="31">
        <v>685</v>
      </c>
      <c r="L125" s="31">
        <v>672.9</v>
      </c>
      <c r="M125" s="31">
        <v>3.8016299999999998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482.45</v>
      </c>
      <c r="D126" s="40">
        <v>481.55</v>
      </c>
      <c r="E126" s="40">
        <v>479.15000000000003</v>
      </c>
      <c r="F126" s="40">
        <v>475.85</v>
      </c>
      <c r="G126" s="40">
        <v>473.45000000000005</v>
      </c>
      <c r="H126" s="40">
        <v>484.85</v>
      </c>
      <c r="I126" s="40">
        <v>487.25</v>
      </c>
      <c r="J126" s="40">
        <v>490.55</v>
      </c>
      <c r="K126" s="31">
        <v>483.95</v>
      </c>
      <c r="L126" s="31">
        <v>478.25</v>
      </c>
      <c r="M126" s="31">
        <v>8.83507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898.05</v>
      </c>
      <c r="D127" s="40">
        <v>901.58333333333337</v>
      </c>
      <c r="E127" s="40">
        <v>892.11666666666679</v>
      </c>
      <c r="F127" s="40">
        <v>886.18333333333339</v>
      </c>
      <c r="G127" s="40">
        <v>876.71666666666681</v>
      </c>
      <c r="H127" s="40">
        <v>907.51666666666677</v>
      </c>
      <c r="I127" s="40">
        <v>916.98333333333323</v>
      </c>
      <c r="J127" s="40">
        <v>922.91666666666674</v>
      </c>
      <c r="K127" s="31">
        <v>911.05</v>
      </c>
      <c r="L127" s="31">
        <v>895.65</v>
      </c>
      <c r="M127" s="31">
        <v>4.5662000000000003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1079.8499999999999</v>
      </c>
      <c r="D128" s="40">
        <v>1086.6666666666667</v>
      </c>
      <c r="E128" s="40">
        <v>1068.6833333333334</v>
      </c>
      <c r="F128" s="40">
        <v>1057.5166666666667</v>
      </c>
      <c r="G128" s="40">
        <v>1039.5333333333333</v>
      </c>
      <c r="H128" s="40">
        <v>1097.8333333333335</v>
      </c>
      <c r="I128" s="40">
        <v>1115.8166666666666</v>
      </c>
      <c r="J128" s="40">
        <v>1126.9833333333336</v>
      </c>
      <c r="K128" s="31">
        <v>1104.6500000000001</v>
      </c>
      <c r="L128" s="31">
        <v>1075.5</v>
      </c>
      <c r="M128" s="31">
        <v>1.98986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92.3</v>
      </c>
      <c r="D129" s="40">
        <v>92.649999999999991</v>
      </c>
      <c r="E129" s="40">
        <v>91.34999999999998</v>
      </c>
      <c r="F129" s="40">
        <v>90.399999999999991</v>
      </c>
      <c r="G129" s="40">
        <v>89.09999999999998</v>
      </c>
      <c r="H129" s="40">
        <v>93.59999999999998</v>
      </c>
      <c r="I129" s="40">
        <v>94.899999999999991</v>
      </c>
      <c r="J129" s="40">
        <v>95.84999999999998</v>
      </c>
      <c r="K129" s="31">
        <v>93.95</v>
      </c>
      <c r="L129" s="31">
        <v>91.7</v>
      </c>
      <c r="M129" s="31">
        <v>21.66572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1211.55</v>
      </c>
      <c r="D130" s="40">
        <v>1217</v>
      </c>
      <c r="E130" s="40">
        <v>1194.5999999999999</v>
      </c>
      <c r="F130" s="40">
        <v>1177.6499999999999</v>
      </c>
      <c r="G130" s="40">
        <v>1155.2499999999998</v>
      </c>
      <c r="H130" s="40">
        <v>1233.95</v>
      </c>
      <c r="I130" s="40">
        <v>1256.3500000000001</v>
      </c>
      <c r="J130" s="40">
        <v>1273.3000000000002</v>
      </c>
      <c r="K130" s="31">
        <v>1239.4000000000001</v>
      </c>
      <c r="L130" s="31">
        <v>1200.05</v>
      </c>
      <c r="M130" s="31">
        <v>0.89144999999999996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427.5</v>
      </c>
      <c r="D131" s="40">
        <v>429.76666666666665</v>
      </c>
      <c r="E131" s="40">
        <v>423.73333333333329</v>
      </c>
      <c r="F131" s="40">
        <v>419.96666666666664</v>
      </c>
      <c r="G131" s="40">
        <v>413.93333333333328</v>
      </c>
      <c r="H131" s="40">
        <v>433.5333333333333</v>
      </c>
      <c r="I131" s="40">
        <v>439.56666666666661</v>
      </c>
      <c r="J131" s="40">
        <v>443.33333333333331</v>
      </c>
      <c r="K131" s="31">
        <v>435.8</v>
      </c>
      <c r="L131" s="31">
        <v>426</v>
      </c>
      <c r="M131" s="31">
        <v>63.511710000000001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623.79999999999995</v>
      </c>
      <c r="D132" s="40">
        <v>621.63333333333333</v>
      </c>
      <c r="E132" s="40">
        <v>618.26666666666665</v>
      </c>
      <c r="F132" s="40">
        <v>612.73333333333335</v>
      </c>
      <c r="G132" s="40">
        <v>609.36666666666667</v>
      </c>
      <c r="H132" s="40">
        <v>627.16666666666663</v>
      </c>
      <c r="I132" s="40">
        <v>630.53333333333319</v>
      </c>
      <c r="J132" s="40">
        <v>636.06666666666661</v>
      </c>
      <c r="K132" s="31">
        <v>625</v>
      </c>
      <c r="L132" s="31">
        <v>616.1</v>
      </c>
      <c r="M132" s="31">
        <v>14.99629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2072.85</v>
      </c>
      <c r="D133" s="40">
        <v>2073.35</v>
      </c>
      <c r="E133" s="40">
        <v>2049.5</v>
      </c>
      <c r="F133" s="40">
        <v>2026.15</v>
      </c>
      <c r="G133" s="40">
        <v>2002.3000000000002</v>
      </c>
      <c r="H133" s="40">
        <v>2096.6999999999998</v>
      </c>
      <c r="I133" s="40">
        <v>2120.5499999999993</v>
      </c>
      <c r="J133" s="40">
        <v>2143.8999999999996</v>
      </c>
      <c r="K133" s="31">
        <v>2097.1999999999998</v>
      </c>
      <c r="L133" s="31">
        <v>2050</v>
      </c>
      <c r="M133" s="31">
        <v>2.4292600000000002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2875.7</v>
      </c>
      <c r="D134" s="40">
        <v>2873.5833333333335</v>
      </c>
      <c r="E134" s="40">
        <v>2837.1166666666668</v>
      </c>
      <c r="F134" s="40">
        <v>2798.5333333333333</v>
      </c>
      <c r="G134" s="40">
        <v>2762.0666666666666</v>
      </c>
      <c r="H134" s="40">
        <v>2912.166666666667</v>
      </c>
      <c r="I134" s="40">
        <v>2948.6333333333332</v>
      </c>
      <c r="J134" s="40">
        <v>2987.2166666666672</v>
      </c>
      <c r="K134" s="31">
        <v>2910.05</v>
      </c>
      <c r="L134" s="31">
        <v>2835</v>
      </c>
      <c r="M134" s="31">
        <v>7.79826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283.45</v>
      </c>
      <c r="D135" s="40">
        <v>283.73333333333335</v>
      </c>
      <c r="E135" s="40">
        <v>277.76666666666671</v>
      </c>
      <c r="F135" s="40">
        <v>272.08333333333337</v>
      </c>
      <c r="G135" s="40">
        <v>266.11666666666673</v>
      </c>
      <c r="H135" s="40">
        <v>289.41666666666669</v>
      </c>
      <c r="I135" s="40">
        <v>295.38333333333338</v>
      </c>
      <c r="J135" s="40">
        <v>301.06666666666666</v>
      </c>
      <c r="K135" s="31">
        <v>289.7</v>
      </c>
      <c r="L135" s="31">
        <v>278.05</v>
      </c>
      <c r="M135" s="31">
        <v>66.796199999999999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196</v>
      </c>
      <c r="D136" s="40">
        <v>197.5</v>
      </c>
      <c r="E136" s="40">
        <v>193.1</v>
      </c>
      <c r="F136" s="40">
        <v>190.2</v>
      </c>
      <c r="G136" s="40">
        <v>185.79999999999998</v>
      </c>
      <c r="H136" s="40">
        <v>200.4</v>
      </c>
      <c r="I136" s="40">
        <v>204.79999999999998</v>
      </c>
      <c r="J136" s="40">
        <v>207.70000000000002</v>
      </c>
      <c r="K136" s="31">
        <v>201.9</v>
      </c>
      <c r="L136" s="31">
        <v>194.6</v>
      </c>
      <c r="M136" s="31">
        <v>19.59751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830.55</v>
      </c>
      <c r="D137" s="40">
        <v>830.98333333333323</v>
      </c>
      <c r="E137" s="40">
        <v>824.56666666666649</v>
      </c>
      <c r="F137" s="40">
        <v>818.58333333333326</v>
      </c>
      <c r="G137" s="40">
        <v>812.16666666666652</v>
      </c>
      <c r="H137" s="40">
        <v>836.96666666666647</v>
      </c>
      <c r="I137" s="40">
        <v>843.38333333333321</v>
      </c>
      <c r="J137" s="40">
        <v>849.36666666666645</v>
      </c>
      <c r="K137" s="31">
        <v>837.4</v>
      </c>
      <c r="L137" s="31">
        <v>825</v>
      </c>
      <c r="M137" s="31">
        <v>0.56803999999999999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725.4</v>
      </c>
      <c r="D138" s="40">
        <v>725.75</v>
      </c>
      <c r="E138" s="40">
        <v>701.7</v>
      </c>
      <c r="F138" s="40">
        <v>678</v>
      </c>
      <c r="G138" s="40">
        <v>653.95000000000005</v>
      </c>
      <c r="H138" s="40">
        <v>749.45</v>
      </c>
      <c r="I138" s="40">
        <v>773.5</v>
      </c>
      <c r="J138" s="40">
        <v>797.2</v>
      </c>
      <c r="K138" s="31">
        <v>749.8</v>
      </c>
      <c r="L138" s="31">
        <v>702.05</v>
      </c>
      <c r="M138" s="31">
        <v>32.774410000000003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19.350000000000001</v>
      </c>
      <c r="D139" s="40">
        <v>19.483333333333334</v>
      </c>
      <c r="E139" s="40">
        <v>19.116666666666667</v>
      </c>
      <c r="F139" s="40">
        <v>18.883333333333333</v>
      </c>
      <c r="G139" s="40">
        <v>18.516666666666666</v>
      </c>
      <c r="H139" s="40">
        <v>19.716666666666669</v>
      </c>
      <c r="I139" s="40">
        <v>20.083333333333336</v>
      </c>
      <c r="J139" s="40">
        <v>20.31666666666667</v>
      </c>
      <c r="K139" s="31">
        <v>19.850000000000001</v>
      </c>
      <c r="L139" s="31">
        <v>19.25</v>
      </c>
      <c r="M139" s="31">
        <v>29.660730000000001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237.35</v>
      </c>
      <c r="D140" s="40">
        <v>239.48333333333335</v>
      </c>
      <c r="E140" s="40">
        <v>232.9666666666667</v>
      </c>
      <c r="F140" s="40">
        <v>228.58333333333334</v>
      </c>
      <c r="G140" s="40">
        <v>222.06666666666669</v>
      </c>
      <c r="H140" s="40">
        <v>243.8666666666667</v>
      </c>
      <c r="I140" s="40">
        <v>250.38333333333335</v>
      </c>
      <c r="J140" s="40">
        <v>254.76666666666671</v>
      </c>
      <c r="K140" s="31">
        <v>246</v>
      </c>
      <c r="L140" s="31">
        <v>235.1</v>
      </c>
      <c r="M140" s="31">
        <v>7.59755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5248.9</v>
      </c>
      <c r="D141" s="40">
        <v>5266.3666666666659</v>
      </c>
      <c r="E141" s="40">
        <v>5200.0833333333321</v>
      </c>
      <c r="F141" s="40">
        <v>5151.2666666666664</v>
      </c>
      <c r="G141" s="40">
        <v>5084.9833333333327</v>
      </c>
      <c r="H141" s="40">
        <v>5315.1833333333316</v>
      </c>
      <c r="I141" s="40">
        <v>5381.4666666666662</v>
      </c>
      <c r="J141" s="40">
        <v>5430.283333333331</v>
      </c>
      <c r="K141" s="31">
        <v>5332.65</v>
      </c>
      <c r="L141" s="31">
        <v>5217.55</v>
      </c>
      <c r="M141" s="31">
        <v>3.6352600000000002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5503.9</v>
      </c>
      <c r="D142" s="40">
        <v>5507.6500000000005</v>
      </c>
      <c r="E142" s="40">
        <v>5405.3000000000011</v>
      </c>
      <c r="F142" s="40">
        <v>5306.7000000000007</v>
      </c>
      <c r="G142" s="40">
        <v>5204.3500000000013</v>
      </c>
      <c r="H142" s="40">
        <v>5606.2500000000009</v>
      </c>
      <c r="I142" s="40">
        <v>5708.6000000000013</v>
      </c>
      <c r="J142" s="40">
        <v>5807.2000000000007</v>
      </c>
      <c r="K142" s="31">
        <v>5610</v>
      </c>
      <c r="L142" s="31">
        <v>5409.05</v>
      </c>
      <c r="M142" s="31">
        <v>4.6955099999999996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3772.2</v>
      </c>
      <c r="D143" s="40">
        <v>3751.3166666666671</v>
      </c>
      <c r="E143" s="40">
        <v>3719.9333333333343</v>
      </c>
      <c r="F143" s="40">
        <v>3667.6666666666674</v>
      </c>
      <c r="G143" s="40">
        <v>3636.2833333333347</v>
      </c>
      <c r="H143" s="40">
        <v>3803.5833333333339</v>
      </c>
      <c r="I143" s="40">
        <v>3834.9666666666662</v>
      </c>
      <c r="J143" s="40">
        <v>3887.2333333333336</v>
      </c>
      <c r="K143" s="31">
        <v>3782.7</v>
      </c>
      <c r="L143" s="31">
        <v>3699.05</v>
      </c>
      <c r="M143" s="31">
        <v>1.81359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4928.45</v>
      </c>
      <c r="D144" s="40">
        <v>4921.5166666666673</v>
      </c>
      <c r="E144" s="40">
        <v>4897.0333333333347</v>
      </c>
      <c r="F144" s="40">
        <v>4865.6166666666677</v>
      </c>
      <c r="G144" s="40">
        <v>4841.133333333335</v>
      </c>
      <c r="H144" s="40">
        <v>4952.9333333333343</v>
      </c>
      <c r="I144" s="40">
        <v>4977.4166666666661</v>
      </c>
      <c r="J144" s="40">
        <v>5008.8333333333339</v>
      </c>
      <c r="K144" s="31">
        <v>4946</v>
      </c>
      <c r="L144" s="31">
        <v>4890.1000000000004</v>
      </c>
      <c r="M144" s="31">
        <v>2.4159600000000001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482.7</v>
      </c>
      <c r="D145" s="40">
        <v>489.40000000000003</v>
      </c>
      <c r="E145" s="40">
        <v>468.80000000000007</v>
      </c>
      <c r="F145" s="40">
        <v>454.90000000000003</v>
      </c>
      <c r="G145" s="40">
        <v>434.30000000000007</v>
      </c>
      <c r="H145" s="40">
        <v>503.30000000000007</v>
      </c>
      <c r="I145" s="40">
        <v>523.90000000000009</v>
      </c>
      <c r="J145" s="40">
        <v>537.80000000000007</v>
      </c>
      <c r="K145" s="31">
        <v>510</v>
      </c>
      <c r="L145" s="31">
        <v>475.5</v>
      </c>
      <c r="M145" s="31">
        <v>19.578489999999999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140.94999999999999</v>
      </c>
      <c r="D146" s="40">
        <v>141.61666666666667</v>
      </c>
      <c r="E146" s="40">
        <v>139.23333333333335</v>
      </c>
      <c r="F146" s="40">
        <v>137.51666666666668</v>
      </c>
      <c r="G146" s="40">
        <v>135.13333333333335</v>
      </c>
      <c r="H146" s="40">
        <v>143.33333333333334</v>
      </c>
      <c r="I146" s="40">
        <v>145.71666666666667</v>
      </c>
      <c r="J146" s="40">
        <v>147.43333333333334</v>
      </c>
      <c r="K146" s="31">
        <v>144</v>
      </c>
      <c r="L146" s="31">
        <v>139.9</v>
      </c>
      <c r="M146" s="31">
        <v>10.230790000000001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233.7</v>
      </c>
      <c r="D147" s="40">
        <v>235.7166666666667</v>
      </c>
      <c r="E147" s="40">
        <v>231.03333333333339</v>
      </c>
      <c r="F147" s="40">
        <v>228.3666666666667</v>
      </c>
      <c r="G147" s="40">
        <v>223.68333333333339</v>
      </c>
      <c r="H147" s="40">
        <v>238.38333333333338</v>
      </c>
      <c r="I147" s="40">
        <v>243.06666666666666</v>
      </c>
      <c r="J147" s="40">
        <v>245.73333333333338</v>
      </c>
      <c r="K147" s="31">
        <v>240.4</v>
      </c>
      <c r="L147" s="31">
        <v>233.05</v>
      </c>
      <c r="M147" s="31">
        <v>6.0344499999999996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79.400000000000006</v>
      </c>
      <c r="D148" s="40">
        <v>79.8</v>
      </c>
      <c r="E148" s="40">
        <v>78</v>
      </c>
      <c r="F148" s="40">
        <v>76.600000000000009</v>
      </c>
      <c r="G148" s="40">
        <v>74.800000000000011</v>
      </c>
      <c r="H148" s="40">
        <v>81.199999999999989</v>
      </c>
      <c r="I148" s="40">
        <v>82.999999999999972</v>
      </c>
      <c r="J148" s="40">
        <v>84.399999999999977</v>
      </c>
      <c r="K148" s="31">
        <v>81.599999999999994</v>
      </c>
      <c r="L148" s="31">
        <v>78.400000000000006</v>
      </c>
      <c r="M148" s="31">
        <v>47.530450000000002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2905.75</v>
      </c>
      <c r="D149" s="40">
        <v>2906.9166666666665</v>
      </c>
      <c r="E149" s="40">
        <v>2854.083333333333</v>
      </c>
      <c r="F149" s="40">
        <v>2802.4166666666665</v>
      </c>
      <c r="G149" s="40">
        <v>2749.583333333333</v>
      </c>
      <c r="H149" s="40">
        <v>2958.583333333333</v>
      </c>
      <c r="I149" s="40">
        <v>3011.4166666666661</v>
      </c>
      <c r="J149" s="40">
        <v>3063.083333333333</v>
      </c>
      <c r="K149" s="31">
        <v>2959.75</v>
      </c>
      <c r="L149" s="31">
        <v>2855.25</v>
      </c>
      <c r="M149" s="31">
        <v>6.8745099999999999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204.65</v>
      </c>
      <c r="D150" s="40">
        <v>204.16666666666666</v>
      </c>
      <c r="E150" s="40">
        <v>202.5333333333333</v>
      </c>
      <c r="F150" s="40">
        <v>200.41666666666666</v>
      </c>
      <c r="G150" s="40">
        <v>198.7833333333333</v>
      </c>
      <c r="H150" s="40">
        <v>206.2833333333333</v>
      </c>
      <c r="I150" s="40">
        <v>207.91666666666669</v>
      </c>
      <c r="J150" s="40">
        <v>210.0333333333333</v>
      </c>
      <c r="K150" s="31">
        <v>205.8</v>
      </c>
      <c r="L150" s="31">
        <v>202.05</v>
      </c>
      <c r="M150" s="31">
        <v>1.4709300000000001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541.5</v>
      </c>
      <c r="D151" s="40">
        <v>542.36666666666667</v>
      </c>
      <c r="E151" s="40">
        <v>537.88333333333333</v>
      </c>
      <c r="F151" s="40">
        <v>534.26666666666665</v>
      </c>
      <c r="G151" s="40">
        <v>529.7833333333333</v>
      </c>
      <c r="H151" s="40">
        <v>545.98333333333335</v>
      </c>
      <c r="I151" s="40">
        <v>550.4666666666667</v>
      </c>
      <c r="J151" s="40">
        <v>554.08333333333337</v>
      </c>
      <c r="K151" s="31">
        <v>546.85</v>
      </c>
      <c r="L151" s="31">
        <v>538.75</v>
      </c>
      <c r="M151" s="31">
        <v>15.00461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1865</v>
      </c>
      <c r="D152" s="40">
        <v>1838.1000000000001</v>
      </c>
      <c r="E152" s="40">
        <v>1789.2000000000003</v>
      </c>
      <c r="F152" s="40">
        <v>1713.4</v>
      </c>
      <c r="G152" s="40">
        <v>1664.5000000000002</v>
      </c>
      <c r="H152" s="40">
        <v>1913.9000000000003</v>
      </c>
      <c r="I152" s="40">
        <v>1962.8000000000004</v>
      </c>
      <c r="J152" s="40">
        <v>2038.6000000000004</v>
      </c>
      <c r="K152" s="31">
        <v>1887</v>
      </c>
      <c r="L152" s="31">
        <v>1762.3</v>
      </c>
      <c r="M152" s="31">
        <v>5.1216200000000001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77.8</v>
      </c>
      <c r="D153" s="40">
        <v>78.283333333333317</v>
      </c>
      <c r="E153" s="40">
        <v>76.96666666666664</v>
      </c>
      <c r="F153" s="40">
        <v>76.133333333333326</v>
      </c>
      <c r="G153" s="40">
        <v>74.816666666666649</v>
      </c>
      <c r="H153" s="40">
        <v>79.116666666666632</v>
      </c>
      <c r="I153" s="40">
        <v>80.433333333333323</v>
      </c>
      <c r="J153" s="40">
        <v>81.266666666666623</v>
      </c>
      <c r="K153" s="31">
        <v>79.599999999999994</v>
      </c>
      <c r="L153" s="31">
        <v>77.45</v>
      </c>
      <c r="M153" s="31">
        <v>28.05179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137.69999999999999</v>
      </c>
      <c r="D154" s="40">
        <v>139.26666666666665</v>
      </c>
      <c r="E154" s="40">
        <v>133.5333333333333</v>
      </c>
      <c r="F154" s="40">
        <v>129.36666666666665</v>
      </c>
      <c r="G154" s="40">
        <v>123.6333333333333</v>
      </c>
      <c r="H154" s="40">
        <v>143.43333333333331</v>
      </c>
      <c r="I154" s="40">
        <v>149.16666666666666</v>
      </c>
      <c r="J154" s="40">
        <v>153.33333333333331</v>
      </c>
      <c r="K154" s="31">
        <v>145</v>
      </c>
      <c r="L154" s="31">
        <v>135.1</v>
      </c>
      <c r="M154" s="31">
        <v>24.411809999999999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797.5</v>
      </c>
      <c r="D155" s="40">
        <v>790.19999999999993</v>
      </c>
      <c r="E155" s="40">
        <v>778.29999999999984</v>
      </c>
      <c r="F155" s="40">
        <v>759.09999999999991</v>
      </c>
      <c r="G155" s="40">
        <v>747.19999999999982</v>
      </c>
      <c r="H155" s="40">
        <v>809.39999999999986</v>
      </c>
      <c r="I155" s="40">
        <v>821.3</v>
      </c>
      <c r="J155" s="40">
        <v>840.49999999999989</v>
      </c>
      <c r="K155" s="31">
        <v>802.1</v>
      </c>
      <c r="L155" s="31">
        <v>771</v>
      </c>
      <c r="M155" s="31">
        <v>1.0804400000000001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1520.2</v>
      </c>
      <c r="D156" s="40">
        <v>1530.1333333333332</v>
      </c>
      <c r="E156" s="40">
        <v>1502.2666666666664</v>
      </c>
      <c r="F156" s="40">
        <v>1484.3333333333333</v>
      </c>
      <c r="G156" s="40">
        <v>1456.4666666666665</v>
      </c>
      <c r="H156" s="40">
        <v>1548.0666666666664</v>
      </c>
      <c r="I156" s="40">
        <v>1575.9333333333332</v>
      </c>
      <c r="J156" s="40">
        <v>1593.8666666666663</v>
      </c>
      <c r="K156" s="31">
        <v>1558</v>
      </c>
      <c r="L156" s="31">
        <v>1512.2</v>
      </c>
      <c r="M156" s="31">
        <v>12.313319999999999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187.55</v>
      </c>
      <c r="D157" s="40">
        <v>188.28333333333333</v>
      </c>
      <c r="E157" s="40">
        <v>186.26666666666665</v>
      </c>
      <c r="F157" s="40">
        <v>184.98333333333332</v>
      </c>
      <c r="G157" s="40">
        <v>182.96666666666664</v>
      </c>
      <c r="H157" s="40">
        <v>189.56666666666666</v>
      </c>
      <c r="I157" s="40">
        <v>191.58333333333337</v>
      </c>
      <c r="J157" s="40">
        <v>192.86666666666667</v>
      </c>
      <c r="K157" s="31">
        <v>190.3</v>
      </c>
      <c r="L157" s="31">
        <v>187</v>
      </c>
      <c r="M157" s="31">
        <v>38.417969999999997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357.35</v>
      </c>
      <c r="D158" s="40">
        <v>357.81666666666666</v>
      </c>
      <c r="E158" s="40">
        <v>346.63333333333333</v>
      </c>
      <c r="F158" s="40">
        <v>335.91666666666669</v>
      </c>
      <c r="G158" s="40">
        <v>324.73333333333335</v>
      </c>
      <c r="H158" s="40">
        <v>368.5333333333333</v>
      </c>
      <c r="I158" s="40">
        <v>379.71666666666658</v>
      </c>
      <c r="J158" s="40">
        <v>390.43333333333328</v>
      </c>
      <c r="K158" s="31">
        <v>369</v>
      </c>
      <c r="L158" s="31">
        <v>347.1</v>
      </c>
      <c r="M158" s="31">
        <v>5.2073299999999998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93.6</v>
      </c>
      <c r="D159" s="40">
        <v>92.033333333333346</v>
      </c>
      <c r="E159" s="40">
        <v>90.066666666666691</v>
      </c>
      <c r="F159" s="40">
        <v>86.533333333333346</v>
      </c>
      <c r="G159" s="40">
        <v>84.566666666666691</v>
      </c>
      <c r="H159" s="40">
        <v>95.566666666666691</v>
      </c>
      <c r="I159" s="40">
        <v>97.53333333333336</v>
      </c>
      <c r="J159" s="40">
        <v>101.06666666666669</v>
      </c>
      <c r="K159" s="31">
        <v>94</v>
      </c>
      <c r="L159" s="31">
        <v>88.5</v>
      </c>
      <c r="M159" s="31">
        <v>542.08636000000001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3469.35</v>
      </c>
      <c r="D160" s="40">
        <v>3429.4500000000003</v>
      </c>
      <c r="E160" s="40">
        <v>3339.9000000000005</v>
      </c>
      <c r="F160" s="40">
        <v>3210.4500000000003</v>
      </c>
      <c r="G160" s="40">
        <v>3120.9000000000005</v>
      </c>
      <c r="H160" s="40">
        <v>3558.9000000000005</v>
      </c>
      <c r="I160" s="40">
        <v>3648.4500000000007</v>
      </c>
      <c r="J160" s="40">
        <v>3777.9000000000005</v>
      </c>
      <c r="K160" s="31">
        <v>3519</v>
      </c>
      <c r="L160" s="31">
        <v>3300</v>
      </c>
      <c r="M160" s="31">
        <v>0.53717000000000004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491.45</v>
      </c>
      <c r="D161" s="40">
        <v>494.16666666666669</v>
      </c>
      <c r="E161" s="40">
        <v>485.28333333333336</v>
      </c>
      <c r="F161" s="40">
        <v>479.11666666666667</v>
      </c>
      <c r="G161" s="40">
        <v>470.23333333333335</v>
      </c>
      <c r="H161" s="40">
        <v>500.33333333333337</v>
      </c>
      <c r="I161" s="40">
        <v>509.2166666666667</v>
      </c>
      <c r="J161" s="40">
        <v>515.38333333333344</v>
      </c>
      <c r="K161" s="31">
        <v>503.05</v>
      </c>
      <c r="L161" s="31">
        <v>488</v>
      </c>
      <c r="M161" s="31">
        <v>0.84167000000000003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231.35</v>
      </c>
      <c r="D162" s="40">
        <v>232.31666666666669</v>
      </c>
      <c r="E162" s="40">
        <v>229.63333333333338</v>
      </c>
      <c r="F162" s="40">
        <v>227.91666666666669</v>
      </c>
      <c r="G162" s="40">
        <v>225.23333333333338</v>
      </c>
      <c r="H162" s="40">
        <v>234.03333333333339</v>
      </c>
      <c r="I162" s="40">
        <v>236.71666666666673</v>
      </c>
      <c r="J162" s="40">
        <v>238.43333333333339</v>
      </c>
      <c r="K162" s="31">
        <v>235</v>
      </c>
      <c r="L162" s="31">
        <v>230.6</v>
      </c>
      <c r="M162" s="31">
        <v>5.43994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207.9</v>
      </c>
      <c r="D163" s="40">
        <v>208.46666666666667</v>
      </c>
      <c r="E163" s="40">
        <v>205.43333333333334</v>
      </c>
      <c r="F163" s="40">
        <v>202.96666666666667</v>
      </c>
      <c r="G163" s="40">
        <v>199.93333333333334</v>
      </c>
      <c r="H163" s="40">
        <v>210.93333333333334</v>
      </c>
      <c r="I163" s="40">
        <v>213.9666666666667</v>
      </c>
      <c r="J163" s="40">
        <v>216.43333333333334</v>
      </c>
      <c r="K163" s="31">
        <v>211.5</v>
      </c>
      <c r="L163" s="31">
        <v>206</v>
      </c>
      <c r="M163" s="31">
        <v>31.80209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269.5</v>
      </c>
      <c r="D164" s="40">
        <v>269.34999999999997</v>
      </c>
      <c r="E164" s="40">
        <v>263.34999999999991</v>
      </c>
      <c r="F164" s="40">
        <v>257.19999999999993</v>
      </c>
      <c r="G164" s="40">
        <v>251.19999999999987</v>
      </c>
      <c r="H164" s="40">
        <v>275.49999999999994</v>
      </c>
      <c r="I164" s="40">
        <v>281.50000000000006</v>
      </c>
      <c r="J164" s="40">
        <v>287.64999999999998</v>
      </c>
      <c r="K164" s="31">
        <v>275.35000000000002</v>
      </c>
      <c r="L164" s="31">
        <v>263.2</v>
      </c>
      <c r="M164" s="31">
        <v>27.130109999999998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7.7</v>
      </c>
      <c r="D165" s="40">
        <v>7.8</v>
      </c>
      <c r="E165" s="40">
        <v>7.5499999999999989</v>
      </c>
      <c r="F165" s="40">
        <v>7.3999999999999995</v>
      </c>
      <c r="G165" s="40">
        <v>7.1499999999999986</v>
      </c>
      <c r="H165" s="40">
        <v>7.9499999999999993</v>
      </c>
      <c r="I165" s="40">
        <v>8.2000000000000011</v>
      </c>
      <c r="J165" s="40">
        <v>8.35</v>
      </c>
      <c r="K165" s="31">
        <v>8.0500000000000007</v>
      </c>
      <c r="L165" s="31">
        <v>7.65</v>
      </c>
      <c r="M165" s="31">
        <v>104.34934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57.35</v>
      </c>
      <c r="D166" s="40">
        <v>58.516666666666673</v>
      </c>
      <c r="E166" s="40">
        <v>55.633333333333347</v>
      </c>
      <c r="F166" s="40">
        <v>53.916666666666671</v>
      </c>
      <c r="G166" s="40">
        <v>51.033333333333346</v>
      </c>
      <c r="H166" s="40">
        <v>60.233333333333348</v>
      </c>
      <c r="I166" s="40">
        <v>63.116666666666674</v>
      </c>
      <c r="J166" s="40">
        <v>64.833333333333343</v>
      </c>
      <c r="K166" s="31">
        <v>61.4</v>
      </c>
      <c r="L166" s="31">
        <v>56.8</v>
      </c>
      <c r="M166" s="31">
        <v>66.512249999999995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159</v>
      </c>
      <c r="D167" s="40">
        <v>159.36666666666667</v>
      </c>
      <c r="E167" s="40">
        <v>157.73333333333335</v>
      </c>
      <c r="F167" s="40">
        <v>156.46666666666667</v>
      </c>
      <c r="G167" s="40">
        <v>154.83333333333334</v>
      </c>
      <c r="H167" s="40">
        <v>160.63333333333335</v>
      </c>
      <c r="I167" s="40">
        <v>162.26666666666668</v>
      </c>
      <c r="J167" s="40">
        <v>163.53333333333336</v>
      </c>
      <c r="K167" s="31">
        <v>161</v>
      </c>
      <c r="L167" s="31">
        <v>158.1</v>
      </c>
      <c r="M167" s="31">
        <v>99.678929999999994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331.65</v>
      </c>
      <c r="D168" s="40">
        <v>324.8</v>
      </c>
      <c r="E168" s="40">
        <v>315.25</v>
      </c>
      <c r="F168" s="40">
        <v>298.84999999999997</v>
      </c>
      <c r="G168" s="40">
        <v>289.29999999999995</v>
      </c>
      <c r="H168" s="40">
        <v>341.20000000000005</v>
      </c>
      <c r="I168" s="40">
        <v>350.75000000000011</v>
      </c>
      <c r="J168" s="40">
        <v>367.15000000000009</v>
      </c>
      <c r="K168" s="31">
        <v>334.35</v>
      </c>
      <c r="L168" s="31">
        <v>308.39999999999998</v>
      </c>
      <c r="M168" s="31">
        <v>5.2413999999999996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4693.1000000000004</v>
      </c>
      <c r="D169" s="40">
        <v>4716.8833333333341</v>
      </c>
      <c r="E169" s="40">
        <v>4655.7666666666682</v>
      </c>
      <c r="F169" s="40">
        <v>4618.4333333333343</v>
      </c>
      <c r="G169" s="40">
        <v>4557.3166666666684</v>
      </c>
      <c r="H169" s="40">
        <v>4754.2166666666681</v>
      </c>
      <c r="I169" s="40">
        <v>4815.3333333333348</v>
      </c>
      <c r="J169" s="40">
        <v>4852.6666666666679</v>
      </c>
      <c r="K169" s="31">
        <v>4778</v>
      </c>
      <c r="L169" s="31">
        <v>4679.55</v>
      </c>
      <c r="M169" s="31">
        <v>0.29768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44.5</v>
      </c>
      <c r="D170" s="40">
        <v>44.5</v>
      </c>
      <c r="E170" s="40">
        <v>42.9</v>
      </c>
      <c r="F170" s="40">
        <v>41.3</v>
      </c>
      <c r="G170" s="40">
        <v>39.699999999999996</v>
      </c>
      <c r="H170" s="40">
        <v>46.1</v>
      </c>
      <c r="I170" s="40">
        <v>47.699999999999996</v>
      </c>
      <c r="J170" s="40">
        <v>49.300000000000004</v>
      </c>
      <c r="K170" s="31">
        <v>46.1</v>
      </c>
      <c r="L170" s="31">
        <v>42.9</v>
      </c>
      <c r="M170" s="31">
        <v>525.59607000000005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3469.35</v>
      </c>
      <c r="D171" s="40">
        <v>3443.1</v>
      </c>
      <c r="E171" s="40">
        <v>3391.2</v>
      </c>
      <c r="F171" s="40">
        <v>3313.0499999999997</v>
      </c>
      <c r="G171" s="40">
        <v>3261.1499999999996</v>
      </c>
      <c r="H171" s="40">
        <v>3521.25</v>
      </c>
      <c r="I171" s="40">
        <v>3573.1500000000005</v>
      </c>
      <c r="J171" s="40">
        <v>3651.3</v>
      </c>
      <c r="K171" s="31">
        <v>3495</v>
      </c>
      <c r="L171" s="31">
        <v>3364.95</v>
      </c>
      <c r="M171" s="31">
        <v>0.32238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226.45</v>
      </c>
      <c r="D172" s="40">
        <v>229.95000000000002</v>
      </c>
      <c r="E172" s="40">
        <v>220.60000000000002</v>
      </c>
      <c r="F172" s="40">
        <v>214.75</v>
      </c>
      <c r="G172" s="40">
        <v>205.4</v>
      </c>
      <c r="H172" s="40">
        <v>235.80000000000004</v>
      </c>
      <c r="I172" s="40">
        <v>245.15</v>
      </c>
      <c r="J172" s="40">
        <v>251.00000000000006</v>
      </c>
      <c r="K172" s="31">
        <v>239.3</v>
      </c>
      <c r="L172" s="31">
        <v>224.1</v>
      </c>
      <c r="M172" s="31">
        <v>18.816389999999998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3614.95</v>
      </c>
      <c r="D173" s="40">
        <v>3582.6333333333332</v>
      </c>
      <c r="E173" s="40">
        <v>3491.4666666666662</v>
      </c>
      <c r="F173" s="40">
        <v>3367.9833333333331</v>
      </c>
      <c r="G173" s="40">
        <v>3276.8166666666662</v>
      </c>
      <c r="H173" s="40">
        <v>3706.1166666666663</v>
      </c>
      <c r="I173" s="40">
        <v>3797.2833333333333</v>
      </c>
      <c r="J173" s="40">
        <v>3920.7666666666664</v>
      </c>
      <c r="K173" s="31">
        <v>3673.8</v>
      </c>
      <c r="L173" s="31">
        <v>3459.15</v>
      </c>
      <c r="M173" s="31">
        <v>0.29404000000000002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149.6</v>
      </c>
      <c r="D174" s="40">
        <v>149.29999999999998</v>
      </c>
      <c r="E174" s="40">
        <v>145.79999999999995</v>
      </c>
      <c r="F174" s="40">
        <v>141.99999999999997</v>
      </c>
      <c r="G174" s="40">
        <v>138.49999999999994</v>
      </c>
      <c r="H174" s="40">
        <v>153.09999999999997</v>
      </c>
      <c r="I174" s="40">
        <v>156.60000000000002</v>
      </c>
      <c r="J174" s="40">
        <v>160.39999999999998</v>
      </c>
      <c r="K174" s="31">
        <v>152.80000000000001</v>
      </c>
      <c r="L174" s="31">
        <v>145.5</v>
      </c>
      <c r="M174" s="31">
        <v>25.671510000000001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5823.3</v>
      </c>
      <c r="D175" s="40">
        <v>5826.9000000000005</v>
      </c>
      <c r="E175" s="40">
        <v>5806.4000000000015</v>
      </c>
      <c r="F175" s="40">
        <v>5789.5000000000009</v>
      </c>
      <c r="G175" s="40">
        <v>5769.0000000000018</v>
      </c>
      <c r="H175" s="40">
        <v>5843.8000000000011</v>
      </c>
      <c r="I175" s="40">
        <v>5864.2999999999993</v>
      </c>
      <c r="J175" s="40">
        <v>5881.2000000000007</v>
      </c>
      <c r="K175" s="31">
        <v>5847.4</v>
      </c>
      <c r="L175" s="31">
        <v>5810</v>
      </c>
      <c r="M175" s="31">
        <v>4.623E-2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3779.4</v>
      </c>
      <c r="D176" s="40">
        <v>3776.0833333333335</v>
      </c>
      <c r="E176" s="40">
        <v>3740.3166666666671</v>
      </c>
      <c r="F176" s="40">
        <v>3701.2333333333336</v>
      </c>
      <c r="G176" s="40">
        <v>3665.4666666666672</v>
      </c>
      <c r="H176" s="40">
        <v>3815.166666666667</v>
      </c>
      <c r="I176" s="40">
        <v>3850.9333333333334</v>
      </c>
      <c r="J176" s="40">
        <v>3890.0166666666669</v>
      </c>
      <c r="K176" s="31">
        <v>3811.85</v>
      </c>
      <c r="L176" s="31">
        <v>3737</v>
      </c>
      <c r="M176" s="31">
        <v>1.2294099999999999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1477.15</v>
      </c>
      <c r="D177" s="40">
        <v>1483.8833333333332</v>
      </c>
      <c r="E177" s="40">
        <v>1468.2666666666664</v>
      </c>
      <c r="F177" s="40">
        <v>1459.3833333333332</v>
      </c>
      <c r="G177" s="40">
        <v>1443.7666666666664</v>
      </c>
      <c r="H177" s="40">
        <v>1492.7666666666664</v>
      </c>
      <c r="I177" s="40">
        <v>1508.3833333333332</v>
      </c>
      <c r="J177" s="40">
        <v>1517.2666666666664</v>
      </c>
      <c r="K177" s="31">
        <v>1499.5</v>
      </c>
      <c r="L177" s="31">
        <v>1475</v>
      </c>
      <c r="M177" s="31">
        <v>0.47444999999999998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529.79999999999995</v>
      </c>
      <c r="D178" s="40">
        <v>530.15</v>
      </c>
      <c r="E178" s="40">
        <v>525.29999999999995</v>
      </c>
      <c r="F178" s="40">
        <v>520.79999999999995</v>
      </c>
      <c r="G178" s="40">
        <v>515.94999999999993</v>
      </c>
      <c r="H178" s="40">
        <v>534.65</v>
      </c>
      <c r="I178" s="40">
        <v>539.50000000000011</v>
      </c>
      <c r="J178" s="40">
        <v>544</v>
      </c>
      <c r="K178" s="31">
        <v>535</v>
      </c>
      <c r="L178" s="31">
        <v>525.65</v>
      </c>
      <c r="M178" s="31">
        <v>9.0988699999999998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1339.7</v>
      </c>
      <c r="D179" s="40">
        <v>1313.5666666666666</v>
      </c>
      <c r="E179" s="40">
        <v>1277.1333333333332</v>
      </c>
      <c r="F179" s="40">
        <v>1214.5666666666666</v>
      </c>
      <c r="G179" s="40">
        <v>1178.1333333333332</v>
      </c>
      <c r="H179" s="40">
        <v>1376.1333333333332</v>
      </c>
      <c r="I179" s="40">
        <v>1412.5666666666666</v>
      </c>
      <c r="J179" s="40">
        <v>1475.1333333333332</v>
      </c>
      <c r="K179" s="31">
        <v>1350</v>
      </c>
      <c r="L179" s="31">
        <v>1251</v>
      </c>
      <c r="M179" s="31">
        <v>1.6480699999999999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651.25</v>
      </c>
      <c r="D180" s="40">
        <v>645.81666666666661</v>
      </c>
      <c r="E180" s="40">
        <v>628.78333333333319</v>
      </c>
      <c r="F180" s="40">
        <v>606.31666666666661</v>
      </c>
      <c r="G180" s="40">
        <v>589.28333333333319</v>
      </c>
      <c r="H180" s="40">
        <v>668.28333333333319</v>
      </c>
      <c r="I180" s="40">
        <v>685.31666666666649</v>
      </c>
      <c r="J180" s="40">
        <v>707.78333333333319</v>
      </c>
      <c r="K180" s="31">
        <v>662.85</v>
      </c>
      <c r="L180" s="31">
        <v>623.35</v>
      </c>
      <c r="M180" s="31">
        <v>3.1507399999999999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1058.3499999999999</v>
      </c>
      <c r="D181" s="40">
        <v>1048</v>
      </c>
      <c r="E181" s="40">
        <v>1031</v>
      </c>
      <c r="F181" s="40">
        <v>1003.65</v>
      </c>
      <c r="G181" s="40">
        <v>986.65</v>
      </c>
      <c r="H181" s="40">
        <v>1075.3499999999999</v>
      </c>
      <c r="I181" s="40">
        <v>1092.3499999999999</v>
      </c>
      <c r="J181" s="40">
        <v>1119.7</v>
      </c>
      <c r="K181" s="31">
        <v>1065</v>
      </c>
      <c r="L181" s="31">
        <v>1020.65</v>
      </c>
      <c r="M181" s="31">
        <v>15.278600000000001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577.85</v>
      </c>
      <c r="D182" s="40">
        <v>579.18333333333339</v>
      </c>
      <c r="E182" s="40">
        <v>573.66666666666674</v>
      </c>
      <c r="F182" s="40">
        <v>569.48333333333335</v>
      </c>
      <c r="G182" s="40">
        <v>563.9666666666667</v>
      </c>
      <c r="H182" s="40">
        <v>583.36666666666679</v>
      </c>
      <c r="I182" s="40">
        <v>588.88333333333344</v>
      </c>
      <c r="J182" s="40">
        <v>593.06666666666683</v>
      </c>
      <c r="K182" s="31">
        <v>584.70000000000005</v>
      </c>
      <c r="L182" s="31">
        <v>575</v>
      </c>
      <c r="M182" s="31">
        <v>1.46004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2458.0500000000002</v>
      </c>
      <c r="D183" s="40">
        <v>2447.0666666666671</v>
      </c>
      <c r="E183" s="40">
        <v>2414.233333333334</v>
      </c>
      <c r="F183" s="40">
        <v>2370.416666666667</v>
      </c>
      <c r="G183" s="40">
        <v>2337.5833333333339</v>
      </c>
      <c r="H183" s="40">
        <v>2490.8833333333341</v>
      </c>
      <c r="I183" s="40">
        <v>2523.7166666666672</v>
      </c>
      <c r="J183" s="40">
        <v>2567.5333333333342</v>
      </c>
      <c r="K183" s="31">
        <v>2479.9</v>
      </c>
      <c r="L183" s="31">
        <v>2403.25</v>
      </c>
      <c r="M183" s="31">
        <v>8.8319899999999993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330.9</v>
      </c>
      <c r="D184" s="40">
        <v>331.66666666666669</v>
      </c>
      <c r="E184" s="40">
        <v>328.83333333333337</v>
      </c>
      <c r="F184" s="40">
        <v>326.76666666666671</v>
      </c>
      <c r="G184" s="40">
        <v>323.93333333333339</v>
      </c>
      <c r="H184" s="40">
        <v>333.73333333333335</v>
      </c>
      <c r="I184" s="40">
        <v>336.56666666666672</v>
      </c>
      <c r="J184" s="40">
        <v>338.63333333333333</v>
      </c>
      <c r="K184" s="31">
        <v>334.5</v>
      </c>
      <c r="L184" s="31">
        <v>329.6</v>
      </c>
      <c r="M184" s="31">
        <v>12.16635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607.85</v>
      </c>
      <c r="D185" s="40">
        <v>606.61666666666667</v>
      </c>
      <c r="E185" s="40">
        <v>601.23333333333335</v>
      </c>
      <c r="F185" s="40">
        <v>594.61666666666667</v>
      </c>
      <c r="G185" s="40">
        <v>589.23333333333335</v>
      </c>
      <c r="H185" s="40">
        <v>613.23333333333335</v>
      </c>
      <c r="I185" s="40">
        <v>618.61666666666679</v>
      </c>
      <c r="J185" s="40">
        <v>625.23333333333335</v>
      </c>
      <c r="K185" s="31">
        <v>612</v>
      </c>
      <c r="L185" s="31">
        <v>600</v>
      </c>
      <c r="M185" s="31">
        <v>5.76328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1677.05</v>
      </c>
      <c r="D186" s="40">
        <v>1671.0333333333335</v>
      </c>
      <c r="E186" s="40">
        <v>1628.8166666666671</v>
      </c>
      <c r="F186" s="40">
        <v>1580.5833333333335</v>
      </c>
      <c r="G186" s="40">
        <v>1538.366666666667</v>
      </c>
      <c r="H186" s="40">
        <v>1719.2666666666671</v>
      </c>
      <c r="I186" s="40">
        <v>1761.4833333333338</v>
      </c>
      <c r="J186" s="40">
        <v>1809.7166666666672</v>
      </c>
      <c r="K186" s="31">
        <v>1713.25</v>
      </c>
      <c r="L186" s="31">
        <v>1622.8</v>
      </c>
      <c r="M186" s="31">
        <v>13.477959999999999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362.45</v>
      </c>
      <c r="D187" s="40">
        <v>365.38333333333327</v>
      </c>
      <c r="E187" s="40">
        <v>357.61666666666656</v>
      </c>
      <c r="F187" s="40">
        <v>352.7833333333333</v>
      </c>
      <c r="G187" s="40">
        <v>345.01666666666659</v>
      </c>
      <c r="H187" s="40">
        <v>370.21666666666653</v>
      </c>
      <c r="I187" s="40">
        <v>377.98333333333329</v>
      </c>
      <c r="J187" s="40">
        <v>382.81666666666649</v>
      </c>
      <c r="K187" s="31">
        <v>373.15</v>
      </c>
      <c r="L187" s="31">
        <v>360.55</v>
      </c>
      <c r="M187" s="31">
        <v>4.4118500000000003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142.65</v>
      </c>
      <c r="D188" s="40">
        <v>141.06666666666669</v>
      </c>
      <c r="E188" s="40">
        <v>137.33333333333337</v>
      </c>
      <c r="F188" s="40">
        <v>132.01666666666668</v>
      </c>
      <c r="G188" s="40">
        <v>128.28333333333336</v>
      </c>
      <c r="H188" s="40">
        <v>146.38333333333338</v>
      </c>
      <c r="I188" s="40">
        <v>150.11666666666667</v>
      </c>
      <c r="J188" s="40">
        <v>155.43333333333339</v>
      </c>
      <c r="K188" s="31">
        <v>144.80000000000001</v>
      </c>
      <c r="L188" s="31">
        <v>135.75</v>
      </c>
      <c r="M188" s="31">
        <v>49.306420000000003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1478.35</v>
      </c>
      <c r="D189" s="40">
        <v>1489.3999999999999</v>
      </c>
      <c r="E189" s="40">
        <v>1445.4499999999998</v>
      </c>
      <c r="F189" s="40">
        <v>1412.55</v>
      </c>
      <c r="G189" s="40">
        <v>1368.6</v>
      </c>
      <c r="H189" s="40">
        <v>1522.2999999999997</v>
      </c>
      <c r="I189" s="40">
        <v>1566.25</v>
      </c>
      <c r="J189" s="40">
        <v>1599.1499999999996</v>
      </c>
      <c r="K189" s="31">
        <v>1533.35</v>
      </c>
      <c r="L189" s="31">
        <v>1456.5</v>
      </c>
      <c r="M189" s="31">
        <v>0.96257999999999999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789.1</v>
      </c>
      <c r="D190" s="40">
        <v>796.36666666666667</v>
      </c>
      <c r="E190" s="40">
        <v>777.83333333333337</v>
      </c>
      <c r="F190" s="40">
        <v>766.56666666666672</v>
      </c>
      <c r="G190" s="40">
        <v>748.03333333333342</v>
      </c>
      <c r="H190" s="40">
        <v>807.63333333333333</v>
      </c>
      <c r="I190" s="40">
        <v>826.16666666666663</v>
      </c>
      <c r="J190" s="40">
        <v>837.43333333333328</v>
      </c>
      <c r="K190" s="31">
        <v>814.9</v>
      </c>
      <c r="L190" s="31">
        <v>785.1</v>
      </c>
      <c r="M190" s="31">
        <v>4.5753000000000004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179.55</v>
      </c>
      <c r="D191" s="40">
        <v>178.68333333333331</v>
      </c>
      <c r="E191" s="40">
        <v>175.41666666666663</v>
      </c>
      <c r="F191" s="40">
        <v>171.28333333333333</v>
      </c>
      <c r="G191" s="40">
        <v>168.01666666666665</v>
      </c>
      <c r="H191" s="40">
        <v>182.81666666666661</v>
      </c>
      <c r="I191" s="40">
        <v>186.08333333333331</v>
      </c>
      <c r="J191" s="40">
        <v>190.21666666666658</v>
      </c>
      <c r="K191" s="31">
        <v>181.95</v>
      </c>
      <c r="L191" s="31">
        <v>174.55</v>
      </c>
      <c r="M191" s="31">
        <v>9.6505200000000002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2110.5</v>
      </c>
      <c r="D192" s="40">
        <v>2125.7999999999997</v>
      </c>
      <c r="E192" s="40">
        <v>2046.5999999999995</v>
      </c>
      <c r="F192" s="40">
        <v>1982.6999999999998</v>
      </c>
      <c r="G192" s="40">
        <v>1903.4999999999995</v>
      </c>
      <c r="H192" s="40">
        <v>2189.6999999999994</v>
      </c>
      <c r="I192" s="40">
        <v>2268.8999999999992</v>
      </c>
      <c r="J192" s="40">
        <v>2332.7999999999993</v>
      </c>
      <c r="K192" s="31">
        <v>2205</v>
      </c>
      <c r="L192" s="31">
        <v>2061.9</v>
      </c>
      <c r="M192" s="31">
        <v>1.7599899999999999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630.4</v>
      </c>
      <c r="D193" s="40">
        <v>629.06666666666661</v>
      </c>
      <c r="E193" s="40">
        <v>621.33333333333326</v>
      </c>
      <c r="F193" s="40">
        <v>612.26666666666665</v>
      </c>
      <c r="G193" s="40">
        <v>604.5333333333333</v>
      </c>
      <c r="H193" s="40">
        <v>638.13333333333321</v>
      </c>
      <c r="I193" s="40">
        <v>645.86666666666656</v>
      </c>
      <c r="J193" s="40">
        <v>654.93333333333317</v>
      </c>
      <c r="K193" s="31">
        <v>636.79999999999995</v>
      </c>
      <c r="L193" s="31">
        <v>620</v>
      </c>
      <c r="M193" s="31">
        <v>17.104199999999999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476.25</v>
      </c>
      <c r="D194" s="40">
        <v>477.51666666666665</v>
      </c>
      <c r="E194" s="40">
        <v>469.0333333333333</v>
      </c>
      <c r="F194" s="40">
        <v>461.81666666666666</v>
      </c>
      <c r="G194" s="40">
        <v>453.33333333333331</v>
      </c>
      <c r="H194" s="40">
        <v>484.73333333333329</v>
      </c>
      <c r="I194" s="40">
        <v>493.21666666666664</v>
      </c>
      <c r="J194" s="40">
        <v>500.43333333333328</v>
      </c>
      <c r="K194" s="31">
        <v>486</v>
      </c>
      <c r="L194" s="31">
        <v>470.3</v>
      </c>
      <c r="M194" s="31">
        <v>15.59351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112.25</v>
      </c>
      <c r="D195" s="40">
        <v>112.61666666666667</v>
      </c>
      <c r="E195" s="40">
        <v>111.63333333333335</v>
      </c>
      <c r="F195" s="40">
        <v>111.01666666666668</v>
      </c>
      <c r="G195" s="40">
        <v>110.03333333333336</v>
      </c>
      <c r="H195" s="40">
        <v>113.23333333333335</v>
      </c>
      <c r="I195" s="40">
        <v>114.21666666666667</v>
      </c>
      <c r="J195" s="40">
        <v>114.83333333333334</v>
      </c>
      <c r="K195" s="31">
        <v>113.6</v>
      </c>
      <c r="L195" s="31">
        <v>112</v>
      </c>
      <c r="M195" s="31">
        <v>8.88856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139.55000000000001</v>
      </c>
      <c r="D196" s="40">
        <v>139.11666666666667</v>
      </c>
      <c r="E196" s="40">
        <v>134.23333333333335</v>
      </c>
      <c r="F196" s="40">
        <v>128.91666666666669</v>
      </c>
      <c r="G196" s="40">
        <v>124.03333333333336</v>
      </c>
      <c r="H196" s="40">
        <v>144.43333333333334</v>
      </c>
      <c r="I196" s="40">
        <v>149.31666666666666</v>
      </c>
      <c r="J196" s="40">
        <v>154.63333333333333</v>
      </c>
      <c r="K196" s="31">
        <v>144</v>
      </c>
      <c r="L196" s="31">
        <v>133.80000000000001</v>
      </c>
      <c r="M196" s="31">
        <v>60.27281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318.7</v>
      </c>
      <c r="D197" s="40">
        <v>319.33333333333331</v>
      </c>
      <c r="E197" s="40">
        <v>316.41666666666663</v>
      </c>
      <c r="F197" s="40">
        <v>314.13333333333333</v>
      </c>
      <c r="G197" s="40">
        <v>311.21666666666664</v>
      </c>
      <c r="H197" s="40">
        <v>321.61666666666662</v>
      </c>
      <c r="I197" s="40">
        <v>324.53333333333325</v>
      </c>
      <c r="J197" s="40">
        <v>326.81666666666661</v>
      </c>
      <c r="K197" s="31">
        <v>322.25</v>
      </c>
      <c r="L197" s="31">
        <v>317.05</v>
      </c>
      <c r="M197" s="31">
        <v>6.2969600000000003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591.85</v>
      </c>
      <c r="D198" s="40">
        <v>592.61666666666667</v>
      </c>
      <c r="E198" s="40">
        <v>589.23333333333335</v>
      </c>
      <c r="F198" s="40">
        <v>586.61666666666667</v>
      </c>
      <c r="G198" s="40">
        <v>583.23333333333335</v>
      </c>
      <c r="H198" s="40">
        <v>595.23333333333335</v>
      </c>
      <c r="I198" s="40">
        <v>598.61666666666679</v>
      </c>
      <c r="J198" s="40">
        <v>601.23333333333335</v>
      </c>
      <c r="K198" s="31">
        <v>596</v>
      </c>
      <c r="L198" s="31">
        <v>590</v>
      </c>
      <c r="M198" s="31">
        <v>0.37452000000000002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2412.1999999999998</v>
      </c>
      <c r="D199" s="40">
        <v>2420.7333333333331</v>
      </c>
      <c r="E199" s="40">
        <v>2391.4666666666662</v>
      </c>
      <c r="F199" s="40">
        <v>2370.7333333333331</v>
      </c>
      <c r="G199" s="40">
        <v>2341.4666666666662</v>
      </c>
      <c r="H199" s="40">
        <v>2441.4666666666662</v>
      </c>
      <c r="I199" s="40">
        <v>2470.7333333333336</v>
      </c>
      <c r="J199" s="40">
        <v>2491.4666666666662</v>
      </c>
      <c r="K199" s="31">
        <v>2450</v>
      </c>
      <c r="L199" s="31">
        <v>2400</v>
      </c>
      <c r="M199" s="31">
        <v>0.88148000000000004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1265.3499999999999</v>
      </c>
      <c r="D200" s="40">
        <v>1259.8666666666666</v>
      </c>
      <c r="E200" s="40">
        <v>1248.9333333333332</v>
      </c>
      <c r="F200" s="40">
        <v>1232.5166666666667</v>
      </c>
      <c r="G200" s="40">
        <v>1221.5833333333333</v>
      </c>
      <c r="H200" s="40">
        <v>1276.2833333333331</v>
      </c>
      <c r="I200" s="40">
        <v>1287.2166666666665</v>
      </c>
      <c r="J200" s="40">
        <v>1303.633333333333</v>
      </c>
      <c r="K200" s="31">
        <v>1270.8</v>
      </c>
      <c r="L200" s="31">
        <v>1243.45</v>
      </c>
      <c r="M200" s="31">
        <v>57.057299999999998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2900.4</v>
      </c>
      <c r="D201" s="40">
        <v>2906.25</v>
      </c>
      <c r="E201" s="40">
        <v>2892.5</v>
      </c>
      <c r="F201" s="40">
        <v>2884.6</v>
      </c>
      <c r="G201" s="40">
        <v>2870.85</v>
      </c>
      <c r="H201" s="40">
        <v>2914.15</v>
      </c>
      <c r="I201" s="40">
        <v>2927.9</v>
      </c>
      <c r="J201" s="40">
        <v>2935.8</v>
      </c>
      <c r="K201" s="31">
        <v>2920</v>
      </c>
      <c r="L201" s="31">
        <v>2898.35</v>
      </c>
      <c r="M201" s="31">
        <v>1.9805600000000001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1639.4</v>
      </c>
      <c r="D202" s="40">
        <v>1639.1333333333332</v>
      </c>
      <c r="E202" s="40">
        <v>1630.2666666666664</v>
      </c>
      <c r="F202" s="40">
        <v>1621.1333333333332</v>
      </c>
      <c r="G202" s="40">
        <v>1612.2666666666664</v>
      </c>
      <c r="H202" s="40">
        <v>1648.2666666666664</v>
      </c>
      <c r="I202" s="40">
        <v>1657.1333333333332</v>
      </c>
      <c r="J202" s="40">
        <v>1666.2666666666664</v>
      </c>
      <c r="K202" s="31">
        <v>1648</v>
      </c>
      <c r="L202" s="31">
        <v>1630</v>
      </c>
      <c r="M202" s="31">
        <v>31.128219999999999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700.9</v>
      </c>
      <c r="D203" s="40">
        <v>703.56666666666661</v>
      </c>
      <c r="E203" s="40">
        <v>697.33333333333326</v>
      </c>
      <c r="F203" s="40">
        <v>693.76666666666665</v>
      </c>
      <c r="G203" s="40">
        <v>687.5333333333333</v>
      </c>
      <c r="H203" s="40">
        <v>707.13333333333321</v>
      </c>
      <c r="I203" s="40">
        <v>713.36666666666656</v>
      </c>
      <c r="J203" s="40">
        <v>716.93333333333317</v>
      </c>
      <c r="K203" s="31">
        <v>709.8</v>
      </c>
      <c r="L203" s="31">
        <v>700</v>
      </c>
      <c r="M203" s="31">
        <v>30.92746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75.2</v>
      </c>
      <c r="D204" s="40">
        <v>75.88333333333334</v>
      </c>
      <c r="E204" s="40">
        <v>73.866666666666674</v>
      </c>
      <c r="F204" s="40">
        <v>72.533333333333331</v>
      </c>
      <c r="G204" s="40">
        <v>70.516666666666666</v>
      </c>
      <c r="H204" s="40">
        <v>77.216666666666683</v>
      </c>
      <c r="I204" s="40">
        <v>79.233333333333363</v>
      </c>
      <c r="J204" s="40">
        <v>80.566666666666691</v>
      </c>
      <c r="K204" s="31">
        <v>77.900000000000006</v>
      </c>
      <c r="L204" s="31">
        <v>74.55</v>
      </c>
      <c r="M204" s="31">
        <v>49.431130000000003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1378.8</v>
      </c>
      <c r="D205" s="40">
        <v>1384.2666666666667</v>
      </c>
      <c r="E205" s="40">
        <v>1369.5333333333333</v>
      </c>
      <c r="F205" s="40">
        <v>1360.2666666666667</v>
      </c>
      <c r="G205" s="40">
        <v>1345.5333333333333</v>
      </c>
      <c r="H205" s="40">
        <v>1393.5333333333333</v>
      </c>
      <c r="I205" s="40">
        <v>1408.2666666666664</v>
      </c>
      <c r="J205" s="40">
        <v>1417.5333333333333</v>
      </c>
      <c r="K205" s="31">
        <v>1399</v>
      </c>
      <c r="L205" s="31">
        <v>1375</v>
      </c>
      <c r="M205" s="31">
        <v>1.52677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1461.05</v>
      </c>
      <c r="D206" s="40">
        <v>1453.6833333333334</v>
      </c>
      <c r="E206" s="40">
        <v>1427.3666666666668</v>
      </c>
      <c r="F206" s="40">
        <v>1393.6833333333334</v>
      </c>
      <c r="G206" s="40">
        <v>1367.3666666666668</v>
      </c>
      <c r="H206" s="40">
        <v>1487.3666666666668</v>
      </c>
      <c r="I206" s="40">
        <v>1513.6833333333334</v>
      </c>
      <c r="J206" s="40">
        <v>1547.3666666666668</v>
      </c>
      <c r="K206" s="31">
        <v>1480</v>
      </c>
      <c r="L206" s="31">
        <v>1420</v>
      </c>
      <c r="M206" s="31">
        <v>0.44871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1409.7</v>
      </c>
      <c r="D207" s="40">
        <v>1415.5666666666666</v>
      </c>
      <c r="E207" s="40">
        <v>1393.1333333333332</v>
      </c>
      <c r="F207" s="40">
        <v>1376.5666666666666</v>
      </c>
      <c r="G207" s="40">
        <v>1354.1333333333332</v>
      </c>
      <c r="H207" s="40">
        <v>1432.1333333333332</v>
      </c>
      <c r="I207" s="40">
        <v>1454.5666666666666</v>
      </c>
      <c r="J207" s="40">
        <v>1471.1333333333332</v>
      </c>
      <c r="K207" s="31">
        <v>1438</v>
      </c>
      <c r="L207" s="31">
        <v>1399</v>
      </c>
      <c r="M207" s="31">
        <v>14.0685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253.45</v>
      </c>
      <c r="D208" s="40">
        <v>254.38333333333333</v>
      </c>
      <c r="E208" s="40">
        <v>252.26666666666665</v>
      </c>
      <c r="F208" s="40">
        <v>251.08333333333331</v>
      </c>
      <c r="G208" s="40">
        <v>248.96666666666664</v>
      </c>
      <c r="H208" s="40">
        <v>255.56666666666666</v>
      </c>
      <c r="I208" s="40">
        <v>257.68333333333334</v>
      </c>
      <c r="J208" s="40">
        <v>258.86666666666667</v>
      </c>
      <c r="K208" s="31">
        <v>256.5</v>
      </c>
      <c r="L208" s="31">
        <v>253.2</v>
      </c>
      <c r="M208" s="31">
        <v>1.2092099999999999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140.44999999999999</v>
      </c>
      <c r="D209" s="40">
        <v>141.45000000000002</v>
      </c>
      <c r="E209" s="40">
        <v>138.10000000000002</v>
      </c>
      <c r="F209" s="40">
        <v>135.75</v>
      </c>
      <c r="G209" s="40">
        <v>132.4</v>
      </c>
      <c r="H209" s="40">
        <v>143.80000000000004</v>
      </c>
      <c r="I209" s="40">
        <v>147.15</v>
      </c>
      <c r="J209" s="40">
        <v>149.50000000000006</v>
      </c>
      <c r="K209" s="31">
        <v>144.80000000000001</v>
      </c>
      <c r="L209" s="31">
        <v>139.1</v>
      </c>
      <c r="M209" s="31">
        <v>14.8698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2925.2</v>
      </c>
      <c r="D210" s="40">
        <v>2926.3666666666663</v>
      </c>
      <c r="E210" s="40">
        <v>2905.8833333333328</v>
      </c>
      <c r="F210" s="40">
        <v>2886.5666666666666</v>
      </c>
      <c r="G210" s="40">
        <v>2866.083333333333</v>
      </c>
      <c r="H210" s="40">
        <v>2945.6833333333325</v>
      </c>
      <c r="I210" s="40">
        <v>2966.1666666666661</v>
      </c>
      <c r="J210" s="40">
        <v>2985.4833333333322</v>
      </c>
      <c r="K210" s="31">
        <v>2946.85</v>
      </c>
      <c r="L210" s="31">
        <v>2907.05</v>
      </c>
      <c r="M210" s="31">
        <v>7.54779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50.9</v>
      </c>
      <c r="D211" s="40">
        <v>51.066666666666663</v>
      </c>
      <c r="E211" s="40">
        <v>50.433333333333323</v>
      </c>
      <c r="F211" s="40">
        <v>49.966666666666661</v>
      </c>
      <c r="G211" s="40">
        <v>49.333333333333321</v>
      </c>
      <c r="H211" s="40">
        <v>51.533333333333324</v>
      </c>
      <c r="I211" s="40">
        <v>52.166666666666664</v>
      </c>
      <c r="J211" s="40">
        <v>52.633333333333326</v>
      </c>
      <c r="K211" s="31">
        <v>51.7</v>
      </c>
      <c r="L211" s="31">
        <v>50.6</v>
      </c>
      <c r="M211" s="31">
        <v>57.954149999999998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508.05</v>
      </c>
      <c r="D212" s="40">
        <v>505.01666666666665</v>
      </c>
      <c r="E212" s="40">
        <v>498.0333333333333</v>
      </c>
      <c r="F212" s="40">
        <v>488.01666666666665</v>
      </c>
      <c r="G212" s="40">
        <v>481.0333333333333</v>
      </c>
      <c r="H212" s="40">
        <v>515.0333333333333</v>
      </c>
      <c r="I212" s="40">
        <v>522.01666666666665</v>
      </c>
      <c r="J212" s="40">
        <v>532.0333333333333</v>
      </c>
      <c r="K212" s="31">
        <v>512</v>
      </c>
      <c r="L212" s="31">
        <v>495</v>
      </c>
      <c r="M212" s="31">
        <v>89.012060000000005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1394.65</v>
      </c>
      <c r="D213" s="40">
        <v>1403.45</v>
      </c>
      <c r="E213" s="40">
        <v>1378.2</v>
      </c>
      <c r="F213" s="40">
        <v>1361.75</v>
      </c>
      <c r="G213" s="40">
        <v>1336.5</v>
      </c>
      <c r="H213" s="40">
        <v>1419.9</v>
      </c>
      <c r="I213" s="40">
        <v>1445.15</v>
      </c>
      <c r="J213" s="40">
        <v>1461.6000000000001</v>
      </c>
      <c r="K213" s="31">
        <v>1428.7</v>
      </c>
      <c r="L213" s="31">
        <v>1387</v>
      </c>
      <c r="M213" s="31">
        <v>9.3375900000000005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125.95</v>
      </c>
      <c r="D214" s="40">
        <v>126.2</v>
      </c>
      <c r="E214" s="40">
        <v>125.05000000000001</v>
      </c>
      <c r="F214" s="40">
        <v>124.15</v>
      </c>
      <c r="G214" s="40">
        <v>123.00000000000001</v>
      </c>
      <c r="H214" s="40">
        <v>127.10000000000001</v>
      </c>
      <c r="I214" s="40">
        <v>128.25</v>
      </c>
      <c r="J214" s="40">
        <v>129.15</v>
      </c>
      <c r="K214" s="31">
        <v>127.35</v>
      </c>
      <c r="L214" s="31">
        <v>125.3</v>
      </c>
      <c r="M214" s="31">
        <v>44.308500000000002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325.8</v>
      </c>
      <c r="D215" s="40">
        <v>326.66666666666669</v>
      </c>
      <c r="E215" s="40">
        <v>322.53333333333336</v>
      </c>
      <c r="F215" s="40">
        <v>319.26666666666665</v>
      </c>
      <c r="G215" s="40">
        <v>315.13333333333333</v>
      </c>
      <c r="H215" s="40">
        <v>329.93333333333339</v>
      </c>
      <c r="I215" s="40">
        <v>334.06666666666672</v>
      </c>
      <c r="J215" s="40">
        <v>337.33333333333343</v>
      </c>
      <c r="K215" s="31">
        <v>330.8</v>
      </c>
      <c r="L215" s="31">
        <v>323.39999999999998</v>
      </c>
      <c r="M215" s="31">
        <v>43.360759999999999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2646.75</v>
      </c>
      <c r="D216" s="40">
        <v>2660.9833333333336</v>
      </c>
      <c r="E216" s="40">
        <v>2628.3666666666672</v>
      </c>
      <c r="F216" s="40">
        <v>2609.9833333333336</v>
      </c>
      <c r="G216" s="40">
        <v>2577.3666666666672</v>
      </c>
      <c r="H216" s="40">
        <v>2679.3666666666672</v>
      </c>
      <c r="I216" s="40">
        <v>2711.983333333334</v>
      </c>
      <c r="J216" s="40">
        <v>2730.3666666666672</v>
      </c>
      <c r="K216" s="31">
        <v>2693.6</v>
      </c>
      <c r="L216" s="31">
        <v>2642.6</v>
      </c>
      <c r="M216" s="31">
        <v>16.600069999999999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332.85</v>
      </c>
      <c r="D217" s="40">
        <v>330.68333333333334</v>
      </c>
      <c r="E217" s="40">
        <v>320.36666666666667</v>
      </c>
      <c r="F217" s="40">
        <v>307.88333333333333</v>
      </c>
      <c r="G217" s="40">
        <v>297.56666666666666</v>
      </c>
      <c r="H217" s="40">
        <v>343.16666666666669</v>
      </c>
      <c r="I217" s="40">
        <v>353.48333333333341</v>
      </c>
      <c r="J217" s="40">
        <v>365.9666666666667</v>
      </c>
      <c r="K217" s="31">
        <v>341</v>
      </c>
      <c r="L217" s="31">
        <v>318.2</v>
      </c>
      <c r="M217" s="31">
        <v>30.29449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45027.199999999997</v>
      </c>
      <c r="D218" s="40">
        <v>45184.4</v>
      </c>
      <c r="E218" s="40">
        <v>44768.800000000003</v>
      </c>
      <c r="F218" s="40">
        <v>44510.400000000001</v>
      </c>
      <c r="G218" s="40">
        <v>44094.8</v>
      </c>
      <c r="H218" s="40">
        <v>45442.8</v>
      </c>
      <c r="I218" s="40">
        <v>45858.399999999994</v>
      </c>
      <c r="J218" s="40">
        <v>46116.800000000003</v>
      </c>
      <c r="K218" s="31">
        <v>45600</v>
      </c>
      <c r="L218" s="31">
        <v>44926</v>
      </c>
      <c r="M218" s="31">
        <v>2.7019999999999999E-2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45.1</v>
      </c>
      <c r="D219" s="40">
        <v>45.266666666666673</v>
      </c>
      <c r="E219" s="40">
        <v>44.833333333333343</v>
      </c>
      <c r="F219" s="40">
        <v>44.56666666666667</v>
      </c>
      <c r="G219" s="40">
        <v>44.13333333333334</v>
      </c>
      <c r="H219" s="40">
        <v>45.533333333333346</v>
      </c>
      <c r="I219" s="40">
        <v>45.966666666666669</v>
      </c>
      <c r="J219" s="40">
        <v>46.233333333333348</v>
      </c>
      <c r="K219" s="31">
        <v>45.7</v>
      </c>
      <c r="L219" s="31">
        <v>45</v>
      </c>
      <c r="M219" s="31">
        <v>32.27046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2765.6</v>
      </c>
      <c r="D220" s="40">
        <v>2762.9333333333329</v>
      </c>
      <c r="E220" s="40">
        <v>2750.8666666666659</v>
      </c>
      <c r="F220" s="40">
        <v>2736.1333333333328</v>
      </c>
      <c r="G220" s="40">
        <v>2724.0666666666657</v>
      </c>
      <c r="H220" s="40">
        <v>2777.6666666666661</v>
      </c>
      <c r="I220" s="40">
        <v>2789.7333333333327</v>
      </c>
      <c r="J220" s="40">
        <v>2804.4666666666662</v>
      </c>
      <c r="K220" s="31">
        <v>2775</v>
      </c>
      <c r="L220" s="31">
        <v>2748.2</v>
      </c>
      <c r="M220" s="31">
        <v>15.136060000000001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263.39999999999998</v>
      </c>
      <c r="D221" s="40">
        <v>264.73333333333335</v>
      </c>
      <c r="E221" s="40">
        <v>261.61666666666667</v>
      </c>
      <c r="F221" s="40">
        <v>259.83333333333331</v>
      </c>
      <c r="G221" s="40">
        <v>256.71666666666664</v>
      </c>
      <c r="H221" s="40">
        <v>266.51666666666671</v>
      </c>
      <c r="I221" s="40">
        <v>269.63333333333338</v>
      </c>
      <c r="J221" s="40">
        <v>271.41666666666674</v>
      </c>
      <c r="K221" s="31">
        <v>267.85000000000002</v>
      </c>
      <c r="L221" s="31">
        <v>262.95</v>
      </c>
      <c r="M221" s="31">
        <v>0.64737999999999996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709.95</v>
      </c>
      <c r="D222" s="40">
        <v>711.26666666666677</v>
      </c>
      <c r="E222" s="40">
        <v>706.63333333333355</v>
      </c>
      <c r="F222" s="40">
        <v>703.31666666666683</v>
      </c>
      <c r="G222" s="40">
        <v>698.68333333333362</v>
      </c>
      <c r="H222" s="40">
        <v>714.58333333333348</v>
      </c>
      <c r="I222" s="40">
        <v>719.2166666666667</v>
      </c>
      <c r="J222" s="40">
        <v>722.53333333333342</v>
      </c>
      <c r="K222" s="31">
        <v>715.9</v>
      </c>
      <c r="L222" s="31">
        <v>707.95</v>
      </c>
      <c r="M222" s="31">
        <v>63.577660000000002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1520.35</v>
      </c>
      <c r="D223" s="40">
        <v>1525.45</v>
      </c>
      <c r="E223" s="40">
        <v>1508.8000000000002</v>
      </c>
      <c r="F223" s="40">
        <v>1497.2500000000002</v>
      </c>
      <c r="G223" s="40">
        <v>1480.6000000000004</v>
      </c>
      <c r="H223" s="40">
        <v>1537</v>
      </c>
      <c r="I223" s="40">
        <v>1553.65</v>
      </c>
      <c r="J223" s="40">
        <v>1565.1999999999998</v>
      </c>
      <c r="K223" s="31">
        <v>1542.1</v>
      </c>
      <c r="L223" s="31">
        <v>1513.9</v>
      </c>
      <c r="M223" s="31">
        <v>8.4720600000000008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656.8</v>
      </c>
      <c r="D224" s="40">
        <v>660.18333333333328</v>
      </c>
      <c r="E224" s="40">
        <v>651.81666666666661</v>
      </c>
      <c r="F224" s="40">
        <v>646.83333333333337</v>
      </c>
      <c r="G224" s="40">
        <v>638.4666666666667</v>
      </c>
      <c r="H224" s="40">
        <v>665.16666666666652</v>
      </c>
      <c r="I224" s="40">
        <v>673.53333333333308</v>
      </c>
      <c r="J224" s="40">
        <v>678.51666666666642</v>
      </c>
      <c r="K224" s="31">
        <v>668.55</v>
      </c>
      <c r="L224" s="31">
        <v>655.20000000000005</v>
      </c>
      <c r="M224" s="31">
        <v>5.9720500000000003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877.3</v>
      </c>
      <c r="D225" s="40">
        <v>867.7833333333333</v>
      </c>
      <c r="E225" s="40">
        <v>839.51666666666665</v>
      </c>
      <c r="F225" s="40">
        <v>801.73333333333335</v>
      </c>
      <c r="G225" s="40">
        <v>773.4666666666667</v>
      </c>
      <c r="H225" s="40">
        <v>905.56666666666661</v>
      </c>
      <c r="I225" s="40">
        <v>933.83333333333326</v>
      </c>
      <c r="J225" s="40">
        <v>971.61666666666656</v>
      </c>
      <c r="K225" s="31">
        <v>896.05</v>
      </c>
      <c r="L225" s="31">
        <v>830</v>
      </c>
      <c r="M225" s="31">
        <v>22.812889999999999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59.2</v>
      </c>
      <c r="D226" s="40">
        <v>59.083333333333336</v>
      </c>
      <c r="E226" s="40">
        <v>55.31666666666667</v>
      </c>
      <c r="F226" s="40">
        <v>51.433333333333337</v>
      </c>
      <c r="G226" s="40">
        <v>47.666666666666671</v>
      </c>
      <c r="H226" s="40">
        <v>62.966666666666669</v>
      </c>
      <c r="I226" s="40">
        <v>66.733333333333334</v>
      </c>
      <c r="J226" s="40">
        <v>70.616666666666674</v>
      </c>
      <c r="K226" s="31">
        <v>62.85</v>
      </c>
      <c r="L226" s="31">
        <v>55.2</v>
      </c>
      <c r="M226" s="31">
        <v>1192.90038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48.9</v>
      </c>
      <c r="D227" s="40">
        <v>49.116666666666674</v>
      </c>
      <c r="E227" s="40">
        <v>48.483333333333348</v>
      </c>
      <c r="F227" s="40">
        <v>48.066666666666677</v>
      </c>
      <c r="G227" s="40">
        <v>47.433333333333351</v>
      </c>
      <c r="H227" s="40">
        <v>49.533333333333346</v>
      </c>
      <c r="I227" s="40">
        <v>50.166666666666671</v>
      </c>
      <c r="J227" s="40">
        <v>50.583333333333343</v>
      </c>
      <c r="K227" s="31">
        <v>49.75</v>
      </c>
      <c r="L227" s="31">
        <v>48.7</v>
      </c>
      <c r="M227" s="31">
        <v>255.4134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53.4</v>
      </c>
      <c r="D228" s="40">
        <v>53.516666666666673</v>
      </c>
      <c r="E228" s="40">
        <v>52.883333333333347</v>
      </c>
      <c r="F228" s="40">
        <v>52.366666666666674</v>
      </c>
      <c r="G228" s="40">
        <v>51.733333333333348</v>
      </c>
      <c r="H228" s="40">
        <v>54.033333333333346</v>
      </c>
      <c r="I228" s="40">
        <v>54.666666666666671</v>
      </c>
      <c r="J228" s="40">
        <v>55.183333333333344</v>
      </c>
      <c r="K228" s="31">
        <v>54.15</v>
      </c>
      <c r="L228" s="31">
        <v>53</v>
      </c>
      <c r="M228" s="31">
        <v>58.008600000000001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1184.55</v>
      </c>
      <c r="D229" s="40">
        <v>1195.8666666666668</v>
      </c>
      <c r="E229" s="40">
        <v>1163.7333333333336</v>
      </c>
      <c r="F229" s="40">
        <v>1142.9166666666667</v>
      </c>
      <c r="G229" s="40">
        <v>1110.7833333333335</v>
      </c>
      <c r="H229" s="40">
        <v>1216.6833333333336</v>
      </c>
      <c r="I229" s="40">
        <v>1248.8166666666668</v>
      </c>
      <c r="J229" s="40">
        <v>1269.6333333333337</v>
      </c>
      <c r="K229" s="31">
        <v>1228</v>
      </c>
      <c r="L229" s="31">
        <v>1175.05</v>
      </c>
      <c r="M229" s="31">
        <v>0.61429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298.39999999999998</v>
      </c>
      <c r="D230" s="40">
        <v>300.8</v>
      </c>
      <c r="E230" s="40">
        <v>291.60000000000002</v>
      </c>
      <c r="F230" s="40">
        <v>284.8</v>
      </c>
      <c r="G230" s="40">
        <v>275.60000000000002</v>
      </c>
      <c r="H230" s="40">
        <v>307.60000000000002</v>
      </c>
      <c r="I230" s="40">
        <v>316.79999999999995</v>
      </c>
      <c r="J230" s="40">
        <v>323.60000000000002</v>
      </c>
      <c r="K230" s="31">
        <v>310</v>
      </c>
      <c r="L230" s="31">
        <v>294</v>
      </c>
      <c r="M230" s="31">
        <v>2.52535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1648.8</v>
      </c>
      <c r="D231" s="40">
        <v>1642.3333333333333</v>
      </c>
      <c r="E231" s="40">
        <v>1631.4666666666665</v>
      </c>
      <c r="F231" s="40">
        <v>1614.1333333333332</v>
      </c>
      <c r="G231" s="40">
        <v>1603.2666666666664</v>
      </c>
      <c r="H231" s="40">
        <v>1659.6666666666665</v>
      </c>
      <c r="I231" s="40">
        <v>1670.5333333333333</v>
      </c>
      <c r="J231" s="40">
        <v>1687.8666666666666</v>
      </c>
      <c r="K231" s="31">
        <v>1653.2</v>
      </c>
      <c r="L231" s="31">
        <v>1625</v>
      </c>
      <c r="M231" s="31">
        <v>0.49187999999999998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599</v>
      </c>
      <c r="D232" s="40">
        <v>600.18333333333328</v>
      </c>
      <c r="E232" s="40">
        <v>586.81666666666661</v>
      </c>
      <c r="F232" s="40">
        <v>574.63333333333333</v>
      </c>
      <c r="G232" s="40">
        <v>561.26666666666665</v>
      </c>
      <c r="H232" s="40">
        <v>612.36666666666656</v>
      </c>
      <c r="I232" s="40">
        <v>625.73333333333312</v>
      </c>
      <c r="J232" s="40">
        <v>637.91666666666652</v>
      </c>
      <c r="K232" s="31">
        <v>613.54999999999995</v>
      </c>
      <c r="L232" s="31">
        <v>588</v>
      </c>
      <c r="M232" s="31">
        <v>4.3608599999999997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211.6</v>
      </c>
      <c r="D233" s="40">
        <v>210.78333333333333</v>
      </c>
      <c r="E233" s="40">
        <v>208.31666666666666</v>
      </c>
      <c r="F233" s="40">
        <v>205.03333333333333</v>
      </c>
      <c r="G233" s="40">
        <v>202.56666666666666</v>
      </c>
      <c r="H233" s="40">
        <v>214.06666666666666</v>
      </c>
      <c r="I233" s="40">
        <v>216.5333333333333</v>
      </c>
      <c r="J233" s="40">
        <v>219.81666666666666</v>
      </c>
      <c r="K233" s="31">
        <v>213.25</v>
      </c>
      <c r="L233" s="31">
        <v>207.5</v>
      </c>
      <c r="M233" s="31">
        <v>28.302250000000001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46.5</v>
      </c>
      <c r="D234" s="40">
        <v>46.416666666666664</v>
      </c>
      <c r="E234" s="40">
        <v>45.833333333333329</v>
      </c>
      <c r="F234" s="40">
        <v>45.166666666666664</v>
      </c>
      <c r="G234" s="40">
        <v>44.583333333333329</v>
      </c>
      <c r="H234" s="40">
        <v>47.083333333333329</v>
      </c>
      <c r="I234" s="40">
        <v>47.666666666666657</v>
      </c>
      <c r="J234" s="40">
        <v>48.333333333333329</v>
      </c>
      <c r="K234" s="31">
        <v>47</v>
      </c>
      <c r="L234" s="31">
        <v>45.75</v>
      </c>
      <c r="M234" s="31">
        <v>30.22484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249.2</v>
      </c>
      <c r="D235" s="40">
        <v>246.75</v>
      </c>
      <c r="E235" s="40">
        <v>242.6</v>
      </c>
      <c r="F235" s="40">
        <v>236</v>
      </c>
      <c r="G235" s="40">
        <v>231.85</v>
      </c>
      <c r="H235" s="40">
        <v>253.35</v>
      </c>
      <c r="I235" s="40">
        <v>257.5</v>
      </c>
      <c r="J235" s="40">
        <v>264.10000000000002</v>
      </c>
      <c r="K235" s="31">
        <v>250.9</v>
      </c>
      <c r="L235" s="31">
        <v>240.15</v>
      </c>
      <c r="M235" s="31">
        <v>501.59625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124.5</v>
      </c>
      <c r="D236" s="40">
        <v>124.25</v>
      </c>
      <c r="E236" s="40">
        <v>121.4</v>
      </c>
      <c r="F236" s="40">
        <v>118.30000000000001</v>
      </c>
      <c r="G236" s="40">
        <v>115.45000000000002</v>
      </c>
      <c r="H236" s="40">
        <v>127.35</v>
      </c>
      <c r="I236" s="40">
        <v>130.19999999999999</v>
      </c>
      <c r="J236" s="40">
        <v>133.29999999999998</v>
      </c>
      <c r="K236" s="31">
        <v>127.1</v>
      </c>
      <c r="L236" s="31">
        <v>121.15</v>
      </c>
      <c r="M236" s="31">
        <v>15.324149999999999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198.85</v>
      </c>
      <c r="D237" s="40">
        <v>199.5</v>
      </c>
      <c r="E237" s="40">
        <v>197</v>
      </c>
      <c r="F237" s="40">
        <v>195.15</v>
      </c>
      <c r="G237" s="40">
        <v>192.65</v>
      </c>
      <c r="H237" s="40">
        <v>201.35</v>
      </c>
      <c r="I237" s="40">
        <v>203.85</v>
      </c>
      <c r="J237" s="40">
        <v>205.7</v>
      </c>
      <c r="K237" s="31">
        <v>202</v>
      </c>
      <c r="L237" s="31">
        <v>197.65</v>
      </c>
      <c r="M237" s="31">
        <v>28.13804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236.3</v>
      </c>
      <c r="D238" s="40">
        <v>238.21666666666667</v>
      </c>
      <c r="E238" s="40">
        <v>233.58333333333334</v>
      </c>
      <c r="F238" s="40">
        <v>230.86666666666667</v>
      </c>
      <c r="G238" s="40">
        <v>226.23333333333335</v>
      </c>
      <c r="H238" s="40">
        <v>240.93333333333334</v>
      </c>
      <c r="I238" s="40">
        <v>245.56666666666666</v>
      </c>
      <c r="J238" s="40">
        <v>248.28333333333333</v>
      </c>
      <c r="K238" s="31">
        <v>242.85</v>
      </c>
      <c r="L238" s="31">
        <v>235.5</v>
      </c>
      <c r="M238" s="31">
        <v>68.573189999999997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151.05000000000001</v>
      </c>
      <c r="D239" s="40">
        <v>152.46666666666667</v>
      </c>
      <c r="E239" s="40">
        <v>147.93333333333334</v>
      </c>
      <c r="F239" s="40">
        <v>144.81666666666666</v>
      </c>
      <c r="G239" s="40">
        <v>140.28333333333333</v>
      </c>
      <c r="H239" s="40">
        <v>155.58333333333334</v>
      </c>
      <c r="I239" s="40">
        <v>160.1166666666667</v>
      </c>
      <c r="J239" s="40">
        <v>163.23333333333335</v>
      </c>
      <c r="K239" s="31">
        <v>157</v>
      </c>
      <c r="L239" s="31">
        <v>149.35</v>
      </c>
      <c r="M239" s="31">
        <v>111.6313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9480.1</v>
      </c>
      <c r="D240" s="40">
        <v>9260.0333333333328</v>
      </c>
      <c r="E240" s="40">
        <v>8965.0666666666657</v>
      </c>
      <c r="F240" s="40">
        <v>8450.0333333333328</v>
      </c>
      <c r="G240" s="40">
        <v>8155.0666666666657</v>
      </c>
      <c r="H240" s="40">
        <v>9775.0666666666657</v>
      </c>
      <c r="I240" s="40">
        <v>10070.033333333333</v>
      </c>
      <c r="J240" s="40">
        <v>10585.066666666666</v>
      </c>
      <c r="K240" s="31">
        <v>9555</v>
      </c>
      <c r="L240" s="31">
        <v>8745</v>
      </c>
      <c r="M240" s="31">
        <v>5.8059200000000004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163.55000000000001</v>
      </c>
      <c r="D241" s="40">
        <v>162.58333333333334</v>
      </c>
      <c r="E241" s="40">
        <v>159.16666666666669</v>
      </c>
      <c r="F241" s="40">
        <v>154.78333333333333</v>
      </c>
      <c r="G241" s="40">
        <v>151.36666666666667</v>
      </c>
      <c r="H241" s="40">
        <v>166.9666666666667</v>
      </c>
      <c r="I241" s="40">
        <v>170.38333333333338</v>
      </c>
      <c r="J241" s="40">
        <v>174.76666666666671</v>
      </c>
      <c r="K241" s="31">
        <v>166</v>
      </c>
      <c r="L241" s="31">
        <v>158.19999999999999</v>
      </c>
      <c r="M241" s="31">
        <v>147.50933000000001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793.7</v>
      </c>
      <c r="D242" s="40">
        <v>798.56666666666661</v>
      </c>
      <c r="E242" s="40">
        <v>778.13333333333321</v>
      </c>
      <c r="F242" s="40">
        <v>762.56666666666661</v>
      </c>
      <c r="G242" s="40">
        <v>742.13333333333321</v>
      </c>
      <c r="H242" s="40">
        <v>814.13333333333321</v>
      </c>
      <c r="I242" s="40">
        <v>834.56666666666661</v>
      </c>
      <c r="J242" s="40">
        <v>850.13333333333321</v>
      </c>
      <c r="K242" s="31">
        <v>819</v>
      </c>
      <c r="L242" s="31">
        <v>783</v>
      </c>
      <c r="M242" s="31">
        <v>138.29480000000001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230.85</v>
      </c>
      <c r="D243" s="40">
        <v>226.85</v>
      </c>
      <c r="E243" s="40">
        <v>218.6</v>
      </c>
      <c r="F243" s="40">
        <v>206.35</v>
      </c>
      <c r="G243" s="40">
        <v>198.1</v>
      </c>
      <c r="H243" s="40">
        <v>239.1</v>
      </c>
      <c r="I243" s="40">
        <v>247.35</v>
      </c>
      <c r="J243" s="40">
        <v>259.60000000000002</v>
      </c>
      <c r="K243" s="31">
        <v>235.1</v>
      </c>
      <c r="L243" s="31">
        <v>214.6</v>
      </c>
      <c r="M243" s="31">
        <v>298.60917999999998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131.25</v>
      </c>
      <c r="D244" s="40">
        <v>131.30000000000001</v>
      </c>
      <c r="E244" s="40">
        <v>130.25000000000003</v>
      </c>
      <c r="F244" s="40">
        <v>129.25000000000003</v>
      </c>
      <c r="G244" s="40">
        <v>128.20000000000005</v>
      </c>
      <c r="H244" s="40">
        <v>132.30000000000001</v>
      </c>
      <c r="I244" s="40">
        <v>133.34999999999997</v>
      </c>
      <c r="J244" s="40">
        <v>134.35</v>
      </c>
      <c r="K244" s="31">
        <v>132.35</v>
      </c>
      <c r="L244" s="31">
        <v>130.30000000000001</v>
      </c>
      <c r="M244" s="31">
        <v>91.648150000000001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22.65</v>
      </c>
      <c r="D245" s="40">
        <v>22.916666666666668</v>
      </c>
      <c r="E245" s="40">
        <v>22.233333333333334</v>
      </c>
      <c r="F245" s="40">
        <v>21.816666666666666</v>
      </c>
      <c r="G245" s="40">
        <v>21.133333333333333</v>
      </c>
      <c r="H245" s="40">
        <v>23.333333333333336</v>
      </c>
      <c r="I245" s="40">
        <v>24.016666666666666</v>
      </c>
      <c r="J245" s="40">
        <v>24.433333333333337</v>
      </c>
      <c r="K245" s="31">
        <v>23.6</v>
      </c>
      <c r="L245" s="31">
        <v>22.5</v>
      </c>
      <c r="M245" s="31">
        <v>147.45222999999999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4928.8</v>
      </c>
      <c r="D246" s="40">
        <v>4906.6833333333334</v>
      </c>
      <c r="E246" s="40">
        <v>4853.3666666666668</v>
      </c>
      <c r="F246" s="40">
        <v>4777.9333333333334</v>
      </c>
      <c r="G246" s="40">
        <v>4724.6166666666668</v>
      </c>
      <c r="H246" s="40">
        <v>4982.1166666666668</v>
      </c>
      <c r="I246" s="40">
        <v>5035.4333333333343</v>
      </c>
      <c r="J246" s="40">
        <v>5110.8666666666668</v>
      </c>
      <c r="K246" s="31">
        <v>4960</v>
      </c>
      <c r="L246" s="31">
        <v>4831.25</v>
      </c>
      <c r="M246" s="31">
        <v>32.421320000000001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294.14999999999998</v>
      </c>
      <c r="D247" s="40">
        <v>297.16666666666669</v>
      </c>
      <c r="E247" s="40">
        <v>289.98333333333335</v>
      </c>
      <c r="F247" s="40">
        <v>285.81666666666666</v>
      </c>
      <c r="G247" s="40">
        <v>278.63333333333333</v>
      </c>
      <c r="H247" s="40">
        <v>301.33333333333337</v>
      </c>
      <c r="I247" s="40">
        <v>308.51666666666665</v>
      </c>
      <c r="J247" s="40">
        <v>312.68333333333339</v>
      </c>
      <c r="K247" s="31">
        <v>304.35000000000002</v>
      </c>
      <c r="L247" s="31">
        <v>293</v>
      </c>
      <c r="M247" s="31">
        <v>3.2136499999999999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460.7</v>
      </c>
      <c r="D248" s="40">
        <v>459.5333333333333</v>
      </c>
      <c r="E248" s="40">
        <v>451.26666666666659</v>
      </c>
      <c r="F248" s="40">
        <v>441.83333333333331</v>
      </c>
      <c r="G248" s="40">
        <v>433.56666666666661</v>
      </c>
      <c r="H248" s="40">
        <v>468.96666666666658</v>
      </c>
      <c r="I248" s="40">
        <v>477.23333333333323</v>
      </c>
      <c r="J248" s="40">
        <v>486.66666666666657</v>
      </c>
      <c r="K248" s="31">
        <v>467.8</v>
      </c>
      <c r="L248" s="31">
        <v>450.1</v>
      </c>
      <c r="M248" s="31">
        <v>5.1105999999999998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515.5</v>
      </c>
      <c r="D249" s="40">
        <v>517.9666666666667</v>
      </c>
      <c r="E249" s="40">
        <v>512.03333333333342</v>
      </c>
      <c r="F249" s="40">
        <v>508.56666666666672</v>
      </c>
      <c r="G249" s="40">
        <v>502.63333333333344</v>
      </c>
      <c r="H249" s="40">
        <v>521.43333333333339</v>
      </c>
      <c r="I249" s="40">
        <v>527.36666666666679</v>
      </c>
      <c r="J249" s="40">
        <v>530.83333333333337</v>
      </c>
      <c r="K249" s="31">
        <v>523.9</v>
      </c>
      <c r="L249" s="31">
        <v>514.5</v>
      </c>
      <c r="M249" s="31">
        <v>50.714770000000001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298.39999999999998</v>
      </c>
      <c r="D250" s="40">
        <v>299.60000000000002</v>
      </c>
      <c r="E250" s="40">
        <v>295.40000000000003</v>
      </c>
      <c r="F250" s="40">
        <v>292.40000000000003</v>
      </c>
      <c r="G250" s="40">
        <v>288.20000000000005</v>
      </c>
      <c r="H250" s="40">
        <v>302.60000000000002</v>
      </c>
      <c r="I250" s="40">
        <v>306.80000000000007</v>
      </c>
      <c r="J250" s="40">
        <v>309.8</v>
      </c>
      <c r="K250" s="31">
        <v>303.8</v>
      </c>
      <c r="L250" s="31">
        <v>296.60000000000002</v>
      </c>
      <c r="M250" s="31">
        <v>18.888280000000002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1184.5</v>
      </c>
      <c r="D251" s="40">
        <v>1183.8999999999999</v>
      </c>
      <c r="E251" s="40">
        <v>1175.8499999999997</v>
      </c>
      <c r="F251" s="40">
        <v>1167.1999999999998</v>
      </c>
      <c r="G251" s="40">
        <v>1159.1499999999996</v>
      </c>
      <c r="H251" s="40">
        <v>1192.5499999999997</v>
      </c>
      <c r="I251" s="40">
        <v>1200.5999999999999</v>
      </c>
      <c r="J251" s="40">
        <v>1209.2499999999998</v>
      </c>
      <c r="K251" s="31">
        <v>1191.95</v>
      </c>
      <c r="L251" s="31">
        <v>1175.25</v>
      </c>
      <c r="M251" s="31">
        <v>12.35622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50.8</v>
      </c>
      <c r="D252" s="40">
        <v>50.633333333333333</v>
      </c>
      <c r="E252" s="40">
        <v>49.316666666666663</v>
      </c>
      <c r="F252" s="40">
        <v>47.833333333333329</v>
      </c>
      <c r="G252" s="40">
        <v>46.516666666666659</v>
      </c>
      <c r="H252" s="40">
        <v>52.116666666666667</v>
      </c>
      <c r="I252" s="40">
        <v>53.433333333333344</v>
      </c>
      <c r="J252" s="40">
        <v>54.916666666666671</v>
      </c>
      <c r="K252" s="31">
        <v>51.95</v>
      </c>
      <c r="L252" s="31">
        <v>49.15</v>
      </c>
      <c r="M252" s="31">
        <v>236.03184999999999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6805.9</v>
      </c>
      <c r="D253" s="40">
        <v>6768.6333333333341</v>
      </c>
      <c r="E253" s="40">
        <v>6697.2666666666682</v>
      </c>
      <c r="F253" s="40">
        <v>6588.6333333333341</v>
      </c>
      <c r="G253" s="40">
        <v>6517.2666666666682</v>
      </c>
      <c r="H253" s="40">
        <v>6877.2666666666682</v>
      </c>
      <c r="I253" s="40">
        <v>6948.633333333335</v>
      </c>
      <c r="J253" s="40">
        <v>7057.2666666666682</v>
      </c>
      <c r="K253" s="31">
        <v>6840</v>
      </c>
      <c r="L253" s="31">
        <v>6660</v>
      </c>
      <c r="M253" s="31">
        <v>3.0845199999999999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1709.2</v>
      </c>
      <c r="D254" s="40">
        <v>1700.9666666666669</v>
      </c>
      <c r="E254" s="40">
        <v>1688.2833333333338</v>
      </c>
      <c r="F254" s="40">
        <v>1667.3666666666668</v>
      </c>
      <c r="G254" s="40">
        <v>1654.6833333333336</v>
      </c>
      <c r="H254" s="40">
        <v>1721.8833333333339</v>
      </c>
      <c r="I254" s="40">
        <v>1734.5666666666668</v>
      </c>
      <c r="J254" s="40">
        <v>1755.483333333334</v>
      </c>
      <c r="K254" s="31">
        <v>1713.65</v>
      </c>
      <c r="L254" s="31">
        <v>1680.05</v>
      </c>
      <c r="M254" s="31">
        <v>71.041709999999995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1179.25</v>
      </c>
      <c r="D255" s="40">
        <v>1185.2666666666667</v>
      </c>
      <c r="E255" s="40">
        <v>1146.3333333333333</v>
      </c>
      <c r="F255" s="40">
        <v>1113.4166666666665</v>
      </c>
      <c r="G255" s="40">
        <v>1074.4833333333331</v>
      </c>
      <c r="H255" s="40">
        <v>1218.1833333333334</v>
      </c>
      <c r="I255" s="40">
        <v>1257.1166666666668</v>
      </c>
      <c r="J255" s="40">
        <v>1290.0333333333335</v>
      </c>
      <c r="K255" s="31">
        <v>1224.2</v>
      </c>
      <c r="L255" s="31">
        <v>1152.3499999999999</v>
      </c>
      <c r="M255" s="31">
        <v>0.81389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412</v>
      </c>
      <c r="D256" s="40">
        <v>415.4666666666667</v>
      </c>
      <c r="E256" s="40">
        <v>406.53333333333342</v>
      </c>
      <c r="F256" s="40">
        <v>401.06666666666672</v>
      </c>
      <c r="G256" s="40">
        <v>392.13333333333344</v>
      </c>
      <c r="H256" s="40">
        <v>420.93333333333339</v>
      </c>
      <c r="I256" s="40">
        <v>429.86666666666667</v>
      </c>
      <c r="J256" s="40">
        <v>435.33333333333337</v>
      </c>
      <c r="K256" s="31">
        <v>424.4</v>
      </c>
      <c r="L256" s="31">
        <v>410</v>
      </c>
      <c r="M256" s="31">
        <v>5.9856600000000002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687.25</v>
      </c>
      <c r="D257" s="40">
        <v>692.61666666666667</v>
      </c>
      <c r="E257" s="40">
        <v>680.23333333333335</v>
      </c>
      <c r="F257" s="40">
        <v>673.2166666666667</v>
      </c>
      <c r="G257" s="40">
        <v>660.83333333333337</v>
      </c>
      <c r="H257" s="40">
        <v>699.63333333333333</v>
      </c>
      <c r="I257" s="40">
        <v>712.01666666666677</v>
      </c>
      <c r="J257" s="40">
        <v>719.0333333333333</v>
      </c>
      <c r="K257" s="31">
        <v>705</v>
      </c>
      <c r="L257" s="31">
        <v>685.6</v>
      </c>
      <c r="M257" s="31">
        <v>1.9685299999999999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2017.55</v>
      </c>
      <c r="D258" s="40">
        <v>2055.9666666666667</v>
      </c>
      <c r="E258" s="40">
        <v>1971.9333333333334</v>
      </c>
      <c r="F258" s="40">
        <v>1926.3166666666666</v>
      </c>
      <c r="G258" s="40">
        <v>1842.2833333333333</v>
      </c>
      <c r="H258" s="40">
        <v>2101.5833333333335</v>
      </c>
      <c r="I258" s="40">
        <v>2185.6166666666672</v>
      </c>
      <c r="J258" s="40">
        <v>2231.2333333333336</v>
      </c>
      <c r="K258" s="31">
        <v>2140</v>
      </c>
      <c r="L258" s="31">
        <v>2010.35</v>
      </c>
      <c r="M258" s="31">
        <v>15.40619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2362.9499999999998</v>
      </c>
      <c r="D259" s="40">
        <v>2355.4500000000003</v>
      </c>
      <c r="E259" s="40">
        <v>2342.8500000000004</v>
      </c>
      <c r="F259" s="40">
        <v>2322.75</v>
      </c>
      <c r="G259" s="40">
        <v>2310.15</v>
      </c>
      <c r="H259" s="40">
        <v>2375.5500000000006</v>
      </c>
      <c r="I259" s="40">
        <v>2388.15</v>
      </c>
      <c r="J259" s="40">
        <v>2408.2500000000009</v>
      </c>
      <c r="K259" s="31">
        <v>2368.0500000000002</v>
      </c>
      <c r="L259" s="31">
        <v>2335.35</v>
      </c>
      <c r="M259" s="31">
        <v>0.93786000000000003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1789.3</v>
      </c>
      <c r="D260" s="40">
        <v>1791.9333333333334</v>
      </c>
      <c r="E260" s="40">
        <v>1781.3666666666668</v>
      </c>
      <c r="F260" s="40">
        <v>1773.4333333333334</v>
      </c>
      <c r="G260" s="40">
        <v>1762.8666666666668</v>
      </c>
      <c r="H260" s="40">
        <v>1799.8666666666668</v>
      </c>
      <c r="I260" s="40">
        <v>1810.4333333333334</v>
      </c>
      <c r="J260" s="40">
        <v>1818.3666666666668</v>
      </c>
      <c r="K260" s="31">
        <v>1802.5</v>
      </c>
      <c r="L260" s="31">
        <v>1784</v>
      </c>
      <c r="M260" s="31">
        <v>0.42596000000000001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3364.5</v>
      </c>
      <c r="D261" s="40">
        <v>3394.3666666666668</v>
      </c>
      <c r="E261" s="40">
        <v>3325.1333333333337</v>
      </c>
      <c r="F261" s="40">
        <v>3285.7666666666669</v>
      </c>
      <c r="G261" s="40">
        <v>3216.5333333333338</v>
      </c>
      <c r="H261" s="40">
        <v>3433.7333333333336</v>
      </c>
      <c r="I261" s="40">
        <v>3502.9666666666672</v>
      </c>
      <c r="J261" s="40">
        <v>3542.3333333333335</v>
      </c>
      <c r="K261" s="31">
        <v>3463.6</v>
      </c>
      <c r="L261" s="31">
        <v>3355</v>
      </c>
      <c r="M261" s="31">
        <v>0.80652999999999997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631.5</v>
      </c>
      <c r="D262" s="40">
        <v>636.13333333333333</v>
      </c>
      <c r="E262" s="40">
        <v>625.36666666666667</v>
      </c>
      <c r="F262" s="40">
        <v>619.23333333333335</v>
      </c>
      <c r="G262" s="40">
        <v>608.4666666666667</v>
      </c>
      <c r="H262" s="40">
        <v>642.26666666666665</v>
      </c>
      <c r="I262" s="40">
        <v>653.0333333333333</v>
      </c>
      <c r="J262" s="40">
        <v>659.16666666666663</v>
      </c>
      <c r="K262" s="31">
        <v>646.9</v>
      </c>
      <c r="L262" s="31">
        <v>630</v>
      </c>
      <c r="M262" s="31">
        <v>2.5184199999999999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252.35</v>
      </c>
      <c r="D263" s="40">
        <v>251.31666666666669</v>
      </c>
      <c r="E263" s="40">
        <v>249.13333333333338</v>
      </c>
      <c r="F263" s="40">
        <v>245.91666666666669</v>
      </c>
      <c r="G263" s="40">
        <v>243.73333333333338</v>
      </c>
      <c r="H263" s="40">
        <v>254.53333333333339</v>
      </c>
      <c r="I263" s="40">
        <v>256.7166666666667</v>
      </c>
      <c r="J263" s="40">
        <v>259.93333333333339</v>
      </c>
      <c r="K263" s="31">
        <v>253.5</v>
      </c>
      <c r="L263" s="31">
        <v>248.1</v>
      </c>
      <c r="M263" s="31">
        <v>18.563389999999998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151.1</v>
      </c>
      <c r="D264" s="40">
        <v>151.71666666666667</v>
      </c>
      <c r="E264" s="40">
        <v>149.48333333333335</v>
      </c>
      <c r="F264" s="40">
        <v>147.86666666666667</v>
      </c>
      <c r="G264" s="40">
        <v>145.63333333333335</v>
      </c>
      <c r="H264" s="40">
        <v>153.33333333333334</v>
      </c>
      <c r="I264" s="40">
        <v>155.56666666666663</v>
      </c>
      <c r="J264" s="40">
        <v>157.18333333333334</v>
      </c>
      <c r="K264" s="31">
        <v>153.94999999999999</v>
      </c>
      <c r="L264" s="31">
        <v>150.1</v>
      </c>
      <c r="M264" s="31">
        <v>9.6084499999999995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93.9</v>
      </c>
      <c r="D265" s="40">
        <v>94.600000000000009</v>
      </c>
      <c r="E265" s="40">
        <v>92.300000000000011</v>
      </c>
      <c r="F265" s="40">
        <v>90.7</v>
      </c>
      <c r="G265" s="40">
        <v>88.4</v>
      </c>
      <c r="H265" s="40">
        <v>96.200000000000017</v>
      </c>
      <c r="I265" s="40">
        <v>98.5</v>
      </c>
      <c r="J265" s="40">
        <v>100.10000000000002</v>
      </c>
      <c r="K265" s="31">
        <v>96.9</v>
      </c>
      <c r="L265" s="31">
        <v>93</v>
      </c>
      <c r="M265" s="31">
        <v>54.226909999999997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398.8</v>
      </c>
      <c r="D266" s="40">
        <v>392.56666666666666</v>
      </c>
      <c r="E266" s="40">
        <v>386.33333333333331</v>
      </c>
      <c r="F266" s="40">
        <v>373.86666666666667</v>
      </c>
      <c r="G266" s="40">
        <v>367.63333333333333</v>
      </c>
      <c r="H266" s="40">
        <v>405.0333333333333</v>
      </c>
      <c r="I266" s="40">
        <v>411.26666666666665</v>
      </c>
      <c r="J266" s="40">
        <v>423.73333333333329</v>
      </c>
      <c r="K266" s="31">
        <v>398.8</v>
      </c>
      <c r="L266" s="31">
        <v>380.1</v>
      </c>
      <c r="M266" s="31">
        <v>19.9697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681.45</v>
      </c>
      <c r="D267" s="40">
        <v>681.48333333333335</v>
      </c>
      <c r="E267" s="40">
        <v>670.9666666666667</v>
      </c>
      <c r="F267" s="40">
        <v>660.48333333333335</v>
      </c>
      <c r="G267" s="40">
        <v>649.9666666666667</v>
      </c>
      <c r="H267" s="40">
        <v>691.9666666666667</v>
      </c>
      <c r="I267" s="40">
        <v>702.48333333333335</v>
      </c>
      <c r="J267" s="40">
        <v>712.9666666666667</v>
      </c>
      <c r="K267" s="31">
        <v>692</v>
      </c>
      <c r="L267" s="31">
        <v>671</v>
      </c>
      <c r="M267" s="31">
        <v>56.017580000000002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110.75</v>
      </c>
      <c r="D268" s="40">
        <v>110.2</v>
      </c>
      <c r="E268" s="40">
        <v>107.95</v>
      </c>
      <c r="F268" s="40">
        <v>105.15</v>
      </c>
      <c r="G268" s="40">
        <v>102.9</v>
      </c>
      <c r="H268" s="40">
        <v>113</v>
      </c>
      <c r="I268" s="40">
        <v>115.25</v>
      </c>
      <c r="J268" s="40">
        <v>118.05</v>
      </c>
      <c r="K268" s="31">
        <v>112.45</v>
      </c>
      <c r="L268" s="31">
        <v>107.4</v>
      </c>
      <c r="M268" s="31">
        <v>5.9557000000000002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97.15</v>
      </c>
      <c r="D269" s="40">
        <v>97.983333333333334</v>
      </c>
      <c r="E269" s="40">
        <v>95.166666666666671</v>
      </c>
      <c r="F269" s="40">
        <v>93.183333333333337</v>
      </c>
      <c r="G269" s="40">
        <v>90.366666666666674</v>
      </c>
      <c r="H269" s="40">
        <v>99.966666666666669</v>
      </c>
      <c r="I269" s="40">
        <v>102.78333333333333</v>
      </c>
      <c r="J269" s="40">
        <v>104.76666666666667</v>
      </c>
      <c r="K269" s="31">
        <v>100.8</v>
      </c>
      <c r="L269" s="31">
        <v>96</v>
      </c>
      <c r="M269" s="31">
        <v>41.07799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117.4</v>
      </c>
      <c r="D270" s="40">
        <v>117.51666666666667</v>
      </c>
      <c r="E270" s="40">
        <v>116.13333333333333</v>
      </c>
      <c r="F270" s="40">
        <v>114.86666666666666</v>
      </c>
      <c r="G270" s="40">
        <v>113.48333333333332</v>
      </c>
      <c r="H270" s="40">
        <v>118.78333333333333</v>
      </c>
      <c r="I270" s="40">
        <v>120.16666666666669</v>
      </c>
      <c r="J270" s="40">
        <v>121.43333333333334</v>
      </c>
      <c r="K270" s="31">
        <v>118.9</v>
      </c>
      <c r="L270" s="31">
        <v>116.25</v>
      </c>
      <c r="M270" s="31">
        <v>15.819129999999999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315.39999999999998</v>
      </c>
      <c r="D271" s="40">
        <v>311.26666666666665</v>
      </c>
      <c r="E271" s="40">
        <v>300.13333333333333</v>
      </c>
      <c r="F271" s="40">
        <v>284.86666666666667</v>
      </c>
      <c r="G271" s="40">
        <v>273.73333333333335</v>
      </c>
      <c r="H271" s="40">
        <v>326.5333333333333</v>
      </c>
      <c r="I271" s="40">
        <v>337.66666666666663</v>
      </c>
      <c r="J271" s="40">
        <v>352.93333333333328</v>
      </c>
      <c r="K271" s="31">
        <v>322.39999999999998</v>
      </c>
      <c r="L271" s="31">
        <v>296</v>
      </c>
      <c r="M271" s="31">
        <v>13.59863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172.05</v>
      </c>
      <c r="D272" s="40">
        <v>171.26666666666665</v>
      </c>
      <c r="E272" s="40">
        <v>166.58333333333331</v>
      </c>
      <c r="F272" s="40">
        <v>161.11666666666667</v>
      </c>
      <c r="G272" s="40">
        <v>156.43333333333334</v>
      </c>
      <c r="H272" s="40">
        <v>176.73333333333329</v>
      </c>
      <c r="I272" s="40">
        <v>181.41666666666663</v>
      </c>
      <c r="J272" s="40">
        <v>186.88333333333327</v>
      </c>
      <c r="K272" s="31">
        <v>175.95</v>
      </c>
      <c r="L272" s="31">
        <v>165.8</v>
      </c>
      <c r="M272" s="31">
        <v>29.57377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432.6</v>
      </c>
      <c r="D273" s="40">
        <v>429.05</v>
      </c>
      <c r="E273" s="40">
        <v>415.55</v>
      </c>
      <c r="F273" s="40">
        <v>398.5</v>
      </c>
      <c r="G273" s="40">
        <v>385</v>
      </c>
      <c r="H273" s="40">
        <v>446.1</v>
      </c>
      <c r="I273" s="40">
        <v>459.6</v>
      </c>
      <c r="J273" s="40">
        <v>476.65000000000003</v>
      </c>
      <c r="K273" s="31">
        <v>442.55</v>
      </c>
      <c r="L273" s="31">
        <v>412</v>
      </c>
      <c r="M273" s="31">
        <v>142.52172999999999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2228.3000000000002</v>
      </c>
      <c r="D274" s="40">
        <v>2246.1833333333334</v>
      </c>
      <c r="E274" s="40">
        <v>2203.1166666666668</v>
      </c>
      <c r="F274" s="40">
        <v>2177.9333333333334</v>
      </c>
      <c r="G274" s="40">
        <v>2134.8666666666668</v>
      </c>
      <c r="H274" s="40">
        <v>2271.3666666666668</v>
      </c>
      <c r="I274" s="40">
        <v>2314.4333333333334</v>
      </c>
      <c r="J274" s="40">
        <v>2339.6166666666668</v>
      </c>
      <c r="K274" s="31">
        <v>2289.25</v>
      </c>
      <c r="L274" s="31">
        <v>2221</v>
      </c>
      <c r="M274" s="31">
        <v>0.14799000000000001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4525.7</v>
      </c>
      <c r="D275" s="40">
        <v>4455.1500000000005</v>
      </c>
      <c r="E275" s="40">
        <v>4335.5500000000011</v>
      </c>
      <c r="F275" s="40">
        <v>4145.4000000000005</v>
      </c>
      <c r="G275" s="40">
        <v>4025.8000000000011</v>
      </c>
      <c r="H275" s="40">
        <v>4645.3000000000011</v>
      </c>
      <c r="I275" s="40">
        <v>4764.9000000000015</v>
      </c>
      <c r="J275" s="40">
        <v>4955.0500000000011</v>
      </c>
      <c r="K275" s="31">
        <v>4574.75</v>
      </c>
      <c r="L275" s="31">
        <v>4265</v>
      </c>
      <c r="M275" s="31">
        <v>12.38524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928.9</v>
      </c>
      <c r="D276" s="40">
        <v>939.19999999999993</v>
      </c>
      <c r="E276" s="40">
        <v>916.69999999999982</v>
      </c>
      <c r="F276" s="40">
        <v>904.49999999999989</v>
      </c>
      <c r="G276" s="40">
        <v>881.99999999999977</v>
      </c>
      <c r="H276" s="40">
        <v>951.39999999999986</v>
      </c>
      <c r="I276" s="40">
        <v>973.90000000000009</v>
      </c>
      <c r="J276" s="40">
        <v>986.09999999999991</v>
      </c>
      <c r="K276" s="31">
        <v>961.7</v>
      </c>
      <c r="L276" s="31">
        <v>927</v>
      </c>
      <c r="M276" s="31">
        <v>6.2442700000000002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163.05000000000001</v>
      </c>
      <c r="D277" s="40">
        <v>163.75</v>
      </c>
      <c r="E277" s="40">
        <v>162</v>
      </c>
      <c r="F277" s="40">
        <v>160.94999999999999</v>
      </c>
      <c r="G277" s="40">
        <v>159.19999999999999</v>
      </c>
      <c r="H277" s="40">
        <v>164.8</v>
      </c>
      <c r="I277" s="40">
        <v>166.55</v>
      </c>
      <c r="J277" s="40">
        <v>167.60000000000002</v>
      </c>
      <c r="K277" s="31">
        <v>165.5</v>
      </c>
      <c r="L277" s="31">
        <v>162.69999999999999</v>
      </c>
      <c r="M277" s="31">
        <v>3.2497199999999999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476.1</v>
      </c>
      <c r="D278" s="40">
        <v>472.36666666666662</v>
      </c>
      <c r="E278" s="40">
        <v>463.23333333333323</v>
      </c>
      <c r="F278" s="40">
        <v>450.36666666666662</v>
      </c>
      <c r="G278" s="40">
        <v>441.23333333333323</v>
      </c>
      <c r="H278" s="40">
        <v>485.23333333333323</v>
      </c>
      <c r="I278" s="40">
        <v>494.36666666666656</v>
      </c>
      <c r="J278" s="40">
        <v>507.23333333333323</v>
      </c>
      <c r="K278" s="31">
        <v>481.5</v>
      </c>
      <c r="L278" s="31">
        <v>459.5</v>
      </c>
      <c r="M278" s="31">
        <v>6.2036899999999999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954.45</v>
      </c>
      <c r="D279" s="40">
        <v>959.5333333333333</v>
      </c>
      <c r="E279" s="40">
        <v>945.41666666666663</v>
      </c>
      <c r="F279" s="40">
        <v>936.38333333333333</v>
      </c>
      <c r="G279" s="40">
        <v>922.26666666666665</v>
      </c>
      <c r="H279" s="40">
        <v>968.56666666666661</v>
      </c>
      <c r="I279" s="40">
        <v>982.68333333333339</v>
      </c>
      <c r="J279" s="40">
        <v>991.71666666666658</v>
      </c>
      <c r="K279" s="31">
        <v>973.65</v>
      </c>
      <c r="L279" s="31">
        <v>950.5</v>
      </c>
      <c r="M279" s="31">
        <v>1.3395999999999999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312.45</v>
      </c>
      <c r="D280" s="40">
        <v>307.7</v>
      </c>
      <c r="E280" s="40">
        <v>301.59999999999997</v>
      </c>
      <c r="F280" s="40">
        <v>290.75</v>
      </c>
      <c r="G280" s="40">
        <v>284.64999999999998</v>
      </c>
      <c r="H280" s="40">
        <v>318.54999999999995</v>
      </c>
      <c r="I280" s="40">
        <v>324.64999999999998</v>
      </c>
      <c r="J280" s="40">
        <v>335.49999999999994</v>
      </c>
      <c r="K280" s="31">
        <v>313.8</v>
      </c>
      <c r="L280" s="31">
        <v>296.85000000000002</v>
      </c>
      <c r="M280" s="31">
        <v>15.629009999999999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341.15</v>
      </c>
      <c r="D281" s="40">
        <v>342.25</v>
      </c>
      <c r="E281" s="40">
        <v>336.5</v>
      </c>
      <c r="F281" s="40">
        <v>331.85</v>
      </c>
      <c r="G281" s="40">
        <v>326.10000000000002</v>
      </c>
      <c r="H281" s="40">
        <v>346.9</v>
      </c>
      <c r="I281" s="40">
        <v>352.65</v>
      </c>
      <c r="J281" s="40">
        <v>357.29999999999995</v>
      </c>
      <c r="K281" s="31">
        <v>348</v>
      </c>
      <c r="L281" s="31">
        <v>337.6</v>
      </c>
      <c r="M281" s="31">
        <v>9.3521099999999997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324.45</v>
      </c>
      <c r="D282" s="40">
        <v>321.81666666666666</v>
      </c>
      <c r="E282" s="40">
        <v>311.18333333333334</v>
      </c>
      <c r="F282" s="40">
        <v>297.91666666666669</v>
      </c>
      <c r="G282" s="40">
        <v>287.28333333333336</v>
      </c>
      <c r="H282" s="40">
        <v>335.08333333333331</v>
      </c>
      <c r="I282" s="40">
        <v>345.71666666666664</v>
      </c>
      <c r="J282" s="40">
        <v>358.98333333333329</v>
      </c>
      <c r="K282" s="31">
        <v>332.45</v>
      </c>
      <c r="L282" s="31">
        <v>308.55</v>
      </c>
      <c r="M282" s="31">
        <v>17.483599999999999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1295.8499999999999</v>
      </c>
      <c r="D283" s="40">
        <v>1300.0833333333333</v>
      </c>
      <c r="E283" s="40">
        <v>1285.9166666666665</v>
      </c>
      <c r="F283" s="40">
        <v>1275.9833333333333</v>
      </c>
      <c r="G283" s="40">
        <v>1261.8166666666666</v>
      </c>
      <c r="H283" s="40">
        <v>1310.0166666666664</v>
      </c>
      <c r="I283" s="40">
        <v>1324.1833333333329</v>
      </c>
      <c r="J283" s="40">
        <v>1334.1166666666663</v>
      </c>
      <c r="K283" s="31">
        <v>1314.25</v>
      </c>
      <c r="L283" s="31">
        <v>1290.1500000000001</v>
      </c>
      <c r="M283" s="31">
        <v>0.15589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1247.4000000000001</v>
      </c>
      <c r="D284" s="40">
        <v>1257.7666666666667</v>
      </c>
      <c r="E284" s="40">
        <v>1228.7333333333333</v>
      </c>
      <c r="F284" s="40">
        <v>1210.0666666666666</v>
      </c>
      <c r="G284" s="40">
        <v>1181.0333333333333</v>
      </c>
      <c r="H284" s="40">
        <v>1276.4333333333334</v>
      </c>
      <c r="I284" s="40">
        <v>1305.4666666666667</v>
      </c>
      <c r="J284" s="40">
        <v>1324.1333333333334</v>
      </c>
      <c r="K284" s="31">
        <v>1286.8</v>
      </c>
      <c r="L284" s="31">
        <v>1239.0999999999999</v>
      </c>
      <c r="M284" s="31">
        <v>2.9544999999999999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433.55</v>
      </c>
      <c r="D285" s="40">
        <v>431.08333333333331</v>
      </c>
      <c r="E285" s="40">
        <v>422.76666666666665</v>
      </c>
      <c r="F285" s="40">
        <v>411.98333333333335</v>
      </c>
      <c r="G285" s="40">
        <v>403.66666666666669</v>
      </c>
      <c r="H285" s="40">
        <v>441.86666666666662</v>
      </c>
      <c r="I285" s="40">
        <v>450.18333333333334</v>
      </c>
      <c r="J285" s="40">
        <v>460.96666666666658</v>
      </c>
      <c r="K285" s="31">
        <v>439.4</v>
      </c>
      <c r="L285" s="31">
        <v>420.3</v>
      </c>
      <c r="M285" s="31">
        <v>8.7717399999999994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598.4</v>
      </c>
      <c r="D286" s="40">
        <v>603.16666666666663</v>
      </c>
      <c r="E286" s="40">
        <v>579.33333333333326</v>
      </c>
      <c r="F286" s="40">
        <v>560.26666666666665</v>
      </c>
      <c r="G286" s="40">
        <v>536.43333333333328</v>
      </c>
      <c r="H286" s="40">
        <v>622.23333333333323</v>
      </c>
      <c r="I286" s="40">
        <v>646.06666666666649</v>
      </c>
      <c r="J286" s="40">
        <v>665.13333333333321</v>
      </c>
      <c r="K286" s="31">
        <v>627</v>
      </c>
      <c r="L286" s="31">
        <v>584.1</v>
      </c>
      <c r="M286" s="31">
        <v>8.0409000000000006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49.3</v>
      </c>
      <c r="D287" s="40">
        <v>49.300000000000004</v>
      </c>
      <c r="E287" s="40">
        <v>48.600000000000009</v>
      </c>
      <c r="F287" s="40">
        <v>47.900000000000006</v>
      </c>
      <c r="G287" s="40">
        <v>47.20000000000001</v>
      </c>
      <c r="H287" s="40">
        <v>50.000000000000007</v>
      </c>
      <c r="I287" s="40">
        <v>50.70000000000001</v>
      </c>
      <c r="J287" s="40">
        <v>51.400000000000006</v>
      </c>
      <c r="K287" s="31">
        <v>50</v>
      </c>
      <c r="L287" s="31">
        <v>48.6</v>
      </c>
      <c r="M287" s="31">
        <v>68.423959999999994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553.95000000000005</v>
      </c>
      <c r="D288" s="40">
        <v>556.11666666666667</v>
      </c>
      <c r="E288" s="40">
        <v>550.83333333333337</v>
      </c>
      <c r="F288" s="40">
        <v>547.7166666666667</v>
      </c>
      <c r="G288" s="40">
        <v>542.43333333333339</v>
      </c>
      <c r="H288" s="40">
        <v>559.23333333333335</v>
      </c>
      <c r="I288" s="40">
        <v>564.51666666666665</v>
      </c>
      <c r="J288" s="40">
        <v>567.63333333333333</v>
      </c>
      <c r="K288" s="31">
        <v>561.4</v>
      </c>
      <c r="L288" s="31">
        <v>553</v>
      </c>
      <c r="M288" s="31">
        <v>1.6368499999999999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464.2</v>
      </c>
      <c r="D289" s="40">
        <v>465.55</v>
      </c>
      <c r="E289" s="40">
        <v>459.65000000000003</v>
      </c>
      <c r="F289" s="40">
        <v>455.1</v>
      </c>
      <c r="G289" s="40">
        <v>449.20000000000005</v>
      </c>
      <c r="H289" s="40">
        <v>470.1</v>
      </c>
      <c r="I289" s="40">
        <v>476</v>
      </c>
      <c r="J289" s="40">
        <v>480.55</v>
      </c>
      <c r="K289" s="31">
        <v>471.45</v>
      </c>
      <c r="L289" s="31">
        <v>461</v>
      </c>
      <c r="M289" s="31">
        <v>3.6154899999999999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2009.35</v>
      </c>
      <c r="D290" s="40">
        <v>2008.6333333333332</v>
      </c>
      <c r="E290" s="40">
        <v>1995.2666666666664</v>
      </c>
      <c r="F290" s="40">
        <v>1981.1833333333332</v>
      </c>
      <c r="G290" s="40">
        <v>1967.8166666666664</v>
      </c>
      <c r="H290" s="40">
        <v>2022.7166666666665</v>
      </c>
      <c r="I290" s="40">
        <v>2036.0833333333333</v>
      </c>
      <c r="J290" s="40">
        <v>2050.1666666666665</v>
      </c>
      <c r="K290" s="31">
        <v>2022</v>
      </c>
      <c r="L290" s="31">
        <v>1994.55</v>
      </c>
      <c r="M290" s="31">
        <v>17.424779999999998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92.4</v>
      </c>
      <c r="D291" s="40">
        <v>92.483333333333348</v>
      </c>
      <c r="E291" s="40">
        <v>91.066666666666691</v>
      </c>
      <c r="F291" s="40">
        <v>89.733333333333348</v>
      </c>
      <c r="G291" s="40">
        <v>88.316666666666691</v>
      </c>
      <c r="H291" s="40">
        <v>93.816666666666691</v>
      </c>
      <c r="I291" s="40">
        <v>95.233333333333348</v>
      </c>
      <c r="J291" s="40">
        <v>96.566666666666691</v>
      </c>
      <c r="K291" s="31">
        <v>93.9</v>
      </c>
      <c r="L291" s="31">
        <v>91.15</v>
      </c>
      <c r="M291" s="31">
        <v>154.75662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4692.75</v>
      </c>
      <c r="D292" s="40">
        <v>4671.5166666666664</v>
      </c>
      <c r="E292" s="40">
        <v>4640.1833333333325</v>
      </c>
      <c r="F292" s="40">
        <v>4587.6166666666659</v>
      </c>
      <c r="G292" s="40">
        <v>4556.2833333333319</v>
      </c>
      <c r="H292" s="40">
        <v>4724.083333333333</v>
      </c>
      <c r="I292" s="40">
        <v>4755.416666666667</v>
      </c>
      <c r="J292" s="40">
        <v>4807.9833333333336</v>
      </c>
      <c r="K292" s="31">
        <v>4702.8500000000004</v>
      </c>
      <c r="L292" s="31">
        <v>4618.95</v>
      </c>
      <c r="M292" s="31">
        <v>1.5778300000000001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446.65</v>
      </c>
      <c r="D293" s="40">
        <v>448.56666666666666</v>
      </c>
      <c r="E293" s="40">
        <v>442.58333333333331</v>
      </c>
      <c r="F293" s="40">
        <v>438.51666666666665</v>
      </c>
      <c r="G293" s="40">
        <v>432.5333333333333</v>
      </c>
      <c r="H293" s="40">
        <v>452.63333333333333</v>
      </c>
      <c r="I293" s="40">
        <v>458.61666666666667</v>
      </c>
      <c r="J293" s="40">
        <v>462.68333333333334</v>
      </c>
      <c r="K293" s="31">
        <v>454.55</v>
      </c>
      <c r="L293" s="31">
        <v>444.5</v>
      </c>
      <c r="M293" s="31">
        <v>26.40354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306.55</v>
      </c>
      <c r="D294" s="40">
        <v>308.11666666666667</v>
      </c>
      <c r="E294" s="40">
        <v>303.43333333333334</v>
      </c>
      <c r="F294" s="40">
        <v>300.31666666666666</v>
      </c>
      <c r="G294" s="40">
        <v>295.63333333333333</v>
      </c>
      <c r="H294" s="40">
        <v>311.23333333333335</v>
      </c>
      <c r="I294" s="40">
        <v>315.91666666666674</v>
      </c>
      <c r="J294" s="40">
        <v>319.03333333333336</v>
      </c>
      <c r="K294" s="31">
        <v>312.8</v>
      </c>
      <c r="L294" s="31">
        <v>305</v>
      </c>
      <c r="M294" s="31">
        <v>1.0967800000000001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8303.25</v>
      </c>
      <c r="D295" s="40">
        <v>8339.1</v>
      </c>
      <c r="E295" s="40">
        <v>8238.1500000000015</v>
      </c>
      <c r="F295" s="40">
        <v>8173.0500000000011</v>
      </c>
      <c r="G295" s="40">
        <v>8072.1000000000022</v>
      </c>
      <c r="H295" s="40">
        <v>8404.2000000000007</v>
      </c>
      <c r="I295" s="40">
        <v>8505.1500000000015</v>
      </c>
      <c r="J295" s="40">
        <v>8570.25</v>
      </c>
      <c r="K295" s="31">
        <v>8440.0499999999993</v>
      </c>
      <c r="L295" s="31">
        <v>8274</v>
      </c>
      <c r="M295" s="31">
        <v>9.8519999999999996E-2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5951.35</v>
      </c>
      <c r="D296" s="40">
        <v>5926.5166666666664</v>
      </c>
      <c r="E296" s="40">
        <v>5856.0333333333328</v>
      </c>
      <c r="F296" s="40">
        <v>5760.7166666666662</v>
      </c>
      <c r="G296" s="40">
        <v>5690.2333333333327</v>
      </c>
      <c r="H296" s="40">
        <v>6021.833333333333</v>
      </c>
      <c r="I296" s="40">
        <v>6092.3166666666666</v>
      </c>
      <c r="J296" s="40">
        <v>6187.6333333333332</v>
      </c>
      <c r="K296" s="31">
        <v>5997</v>
      </c>
      <c r="L296" s="31">
        <v>5831.2</v>
      </c>
      <c r="M296" s="31">
        <v>1.83586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1752.05</v>
      </c>
      <c r="D297" s="40">
        <v>1746.6666666666667</v>
      </c>
      <c r="E297" s="40">
        <v>1729.4333333333334</v>
      </c>
      <c r="F297" s="40">
        <v>1706.8166666666666</v>
      </c>
      <c r="G297" s="40">
        <v>1689.5833333333333</v>
      </c>
      <c r="H297" s="40">
        <v>1769.2833333333335</v>
      </c>
      <c r="I297" s="40">
        <v>1786.5166666666667</v>
      </c>
      <c r="J297" s="40">
        <v>1809.1333333333337</v>
      </c>
      <c r="K297" s="31">
        <v>1763.9</v>
      </c>
      <c r="L297" s="31">
        <v>1724.05</v>
      </c>
      <c r="M297" s="31">
        <v>21.050249999999998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634.4</v>
      </c>
      <c r="D298" s="40">
        <v>633.0333333333333</v>
      </c>
      <c r="E298" s="40">
        <v>629.16666666666663</v>
      </c>
      <c r="F298" s="40">
        <v>623.93333333333328</v>
      </c>
      <c r="G298" s="40">
        <v>620.06666666666661</v>
      </c>
      <c r="H298" s="40">
        <v>638.26666666666665</v>
      </c>
      <c r="I298" s="40">
        <v>642.13333333333344</v>
      </c>
      <c r="J298" s="40">
        <v>647.36666666666667</v>
      </c>
      <c r="K298" s="31">
        <v>636.9</v>
      </c>
      <c r="L298" s="31">
        <v>627.79999999999995</v>
      </c>
      <c r="M298" s="31">
        <v>23.496839999999999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54.6</v>
      </c>
      <c r="D299" s="40">
        <v>54.983333333333327</v>
      </c>
      <c r="E299" s="40">
        <v>53.866666666666653</v>
      </c>
      <c r="F299" s="40">
        <v>53.133333333333326</v>
      </c>
      <c r="G299" s="40">
        <v>52.016666666666652</v>
      </c>
      <c r="H299" s="40">
        <v>55.716666666666654</v>
      </c>
      <c r="I299" s="40">
        <v>56.833333333333329</v>
      </c>
      <c r="J299" s="40">
        <v>57.566666666666656</v>
      </c>
      <c r="K299" s="31">
        <v>56.1</v>
      </c>
      <c r="L299" s="31">
        <v>54.25</v>
      </c>
      <c r="M299" s="31">
        <v>86.314109999999999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2596.4</v>
      </c>
      <c r="D300" s="40">
        <v>2611.7333333333331</v>
      </c>
      <c r="E300" s="40">
        <v>2574.4666666666662</v>
      </c>
      <c r="F300" s="40">
        <v>2552.5333333333333</v>
      </c>
      <c r="G300" s="40">
        <v>2515.2666666666664</v>
      </c>
      <c r="H300" s="40">
        <v>2633.6666666666661</v>
      </c>
      <c r="I300" s="40">
        <v>2670.9333333333334</v>
      </c>
      <c r="J300" s="40">
        <v>2692.8666666666659</v>
      </c>
      <c r="K300" s="31">
        <v>2649</v>
      </c>
      <c r="L300" s="31">
        <v>2589.8000000000002</v>
      </c>
      <c r="M300" s="31">
        <v>0.66778000000000004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963.3</v>
      </c>
      <c r="D301" s="40">
        <v>967.61666666666667</v>
      </c>
      <c r="E301" s="40">
        <v>955.33333333333337</v>
      </c>
      <c r="F301" s="40">
        <v>947.36666666666667</v>
      </c>
      <c r="G301" s="40">
        <v>935.08333333333337</v>
      </c>
      <c r="H301" s="40">
        <v>975.58333333333337</v>
      </c>
      <c r="I301" s="40">
        <v>987.86666666666667</v>
      </c>
      <c r="J301" s="40">
        <v>995.83333333333337</v>
      </c>
      <c r="K301" s="31">
        <v>979.9</v>
      </c>
      <c r="L301" s="31">
        <v>959.65</v>
      </c>
      <c r="M301" s="31">
        <v>12.549759999999999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3709</v>
      </c>
      <c r="D302" s="40">
        <v>3713.4666666666667</v>
      </c>
      <c r="E302" s="40">
        <v>3676.9333333333334</v>
      </c>
      <c r="F302" s="40">
        <v>3644.8666666666668</v>
      </c>
      <c r="G302" s="40">
        <v>3608.3333333333335</v>
      </c>
      <c r="H302" s="40">
        <v>3745.5333333333333</v>
      </c>
      <c r="I302" s="40">
        <v>3782.0666666666671</v>
      </c>
      <c r="J302" s="40">
        <v>3814.1333333333332</v>
      </c>
      <c r="K302" s="31">
        <v>3750</v>
      </c>
      <c r="L302" s="31">
        <v>3681.4</v>
      </c>
      <c r="M302" s="31">
        <v>0.35385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792.65</v>
      </c>
      <c r="D303" s="40">
        <v>791.25</v>
      </c>
      <c r="E303" s="40">
        <v>777.5</v>
      </c>
      <c r="F303" s="40">
        <v>762.35</v>
      </c>
      <c r="G303" s="40">
        <v>748.6</v>
      </c>
      <c r="H303" s="40">
        <v>806.4</v>
      </c>
      <c r="I303" s="40">
        <v>820.15</v>
      </c>
      <c r="J303" s="40">
        <v>835.3</v>
      </c>
      <c r="K303" s="31">
        <v>805</v>
      </c>
      <c r="L303" s="31">
        <v>776.1</v>
      </c>
      <c r="M303" s="31">
        <v>0.57923999999999998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45.9</v>
      </c>
      <c r="D304" s="40">
        <v>46.133333333333333</v>
      </c>
      <c r="E304" s="40">
        <v>45.116666666666667</v>
      </c>
      <c r="F304" s="40">
        <v>44.333333333333336</v>
      </c>
      <c r="G304" s="40">
        <v>43.31666666666667</v>
      </c>
      <c r="H304" s="40">
        <v>46.916666666666664</v>
      </c>
      <c r="I304" s="40">
        <v>47.93333333333333</v>
      </c>
      <c r="J304" s="40">
        <v>48.716666666666661</v>
      </c>
      <c r="K304" s="31">
        <v>47.15</v>
      </c>
      <c r="L304" s="31">
        <v>45.35</v>
      </c>
      <c r="M304" s="31">
        <v>44.261969999999998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168.85</v>
      </c>
      <c r="D305" s="40">
        <v>168.51666666666665</v>
      </c>
      <c r="E305" s="40">
        <v>165.98333333333329</v>
      </c>
      <c r="F305" s="40">
        <v>163.11666666666665</v>
      </c>
      <c r="G305" s="40">
        <v>160.58333333333329</v>
      </c>
      <c r="H305" s="40">
        <v>171.3833333333333</v>
      </c>
      <c r="I305" s="40">
        <v>173.91666666666666</v>
      </c>
      <c r="J305" s="40">
        <v>176.7833333333333</v>
      </c>
      <c r="K305" s="31">
        <v>171.05</v>
      </c>
      <c r="L305" s="31">
        <v>165.65</v>
      </c>
      <c r="M305" s="31">
        <v>7.7802499999999997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86106.55</v>
      </c>
      <c r="D306" s="40">
        <v>86115.516666666663</v>
      </c>
      <c r="E306" s="40">
        <v>85431.033333333326</v>
      </c>
      <c r="F306" s="40">
        <v>84755.516666666663</v>
      </c>
      <c r="G306" s="40">
        <v>84071.033333333326</v>
      </c>
      <c r="H306" s="40">
        <v>86791.033333333326</v>
      </c>
      <c r="I306" s="40">
        <v>87475.516666666663</v>
      </c>
      <c r="J306" s="40">
        <v>88151.033333333326</v>
      </c>
      <c r="K306" s="31">
        <v>86800</v>
      </c>
      <c r="L306" s="31">
        <v>85440</v>
      </c>
      <c r="M306" s="31">
        <v>0.11971999999999999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1075.05</v>
      </c>
      <c r="D307" s="40">
        <v>1072.3833333333334</v>
      </c>
      <c r="E307" s="40">
        <v>1064.7666666666669</v>
      </c>
      <c r="F307" s="40">
        <v>1054.4833333333333</v>
      </c>
      <c r="G307" s="40">
        <v>1046.8666666666668</v>
      </c>
      <c r="H307" s="40">
        <v>1082.666666666667</v>
      </c>
      <c r="I307" s="40">
        <v>1090.2833333333333</v>
      </c>
      <c r="J307" s="40">
        <v>1100.5666666666671</v>
      </c>
      <c r="K307" s="31">
        <v>1080</v>
      </c>
      <c r="L307" s="31">
        <v>1062.0999999999999</v>
      </c>
      <c r="M307" s="31">
        <v>3.6075699999999999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4814.6499999999996</v>
      </c>
      <c r="D308" s="40">
        <v>4816.3166666666666</v>
      </c>
      <c r="E308" s="40">
        <v>4752.6333333333332</v>
      </c>
      <c r="F308" s="40">
        <v>4690.6166666666668</v>
      </c>
      <c r="G308" s="40">
        <v>4626.9333333333334</v>
      </c>
      <c r="H308" s="40">
        <v>4878.333333333333</v>
      </c>
      <c r="I308" s="40">
        <v>4942.0166666666655</v>
      </c>
      <c r="J308" s="40">
        <v>5004.0333333333328</v>
      </c>
      <c r="K308" s="31">
        <v>4880</v>
      </c>
      <c r="L308" s="31">
        <v>4754.3</v>
      </c>
      <c r="M308" s="31">
        <v>6.9449999999999998E-2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456.9</v>
      </c>
      <c r="D309" s="40">
        <v>457.31666666666666</v>
      </c>
      <c r="E309" s="40">
        <v>439.63333333333333</v>
      </c>
      <c r="F309" s="40">
        <v>422.36666666666667</v>
      </c>
      <c r="G309" s="40">
        <v>404.68333333333334</v>
      </c>
      <c r="H309" s="40">
        <v>474.58333333333331</v>
      </c>
      <c r="I309" s="40">
        <v>492.26666666666659</v>
      </c>
      <c r="J309" s="40">
        <v>509.5333333333333</v>
      </c>
      <c r="K309" s="31">
        <v>475</v>
      </c>
      <c r="L309" s="31">
        <v>440.05</v>
      </c>
      <c r="M309" s="31">
        <v>15.112690000000001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186.05</v>
      </c>
      <c r="D310" s="40">
        <v>187.63333333333333</v>
      </c>
      <c r="E310" s="40">
        <v>184.06666666666666</v>
      </c>
      <c r="F310" s="40">
        <v>182.08333333333334</v>
      </c>
      <c r="G310" s="40">
        <v>178.51666666666668</v>
      </c>
      <c r="H310" s="40">
        <v>189.61666666666665</v>
      </c>
      <c r="I310" s="40">
        <v>193.18333333333331</v>
      </c>
      <c r="J310" s="40">
        <v>195.16666666666663</v>
      </c>
      <c r="K310" s="31">
        <v>191.2</v>
      </c>
      <c r="L310" s="31">
        <v>185.65</v>
      </c>
      <c r="M310" s="31">
        <v>48.065109999999997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935.35</v>
      </c>
      <c r="D311" s="40">
        <v>933.16666666666663</v>
      </c>
      <c r="E311" s="40">
        <v>895.18333333333328</v>
      </c>
      <c r="F311" s="40">
        <v>855.01666666666665</v>
      </c>
      <c r="G311" s="40">
        <v>817.0333333333333</v>
      </c>
      <c r="H311" s="40">
        <v>973.33333333333326</v>
      </c>
      <c r="I311" s="40">
        <v>1011.3166666666666</v>
      </c>
      <c r="J311" s="40">
        <v>1051.4833333333331</v>
      </c>
      <c r="K311" s="31">
        <v>971.15</v>
      </c>
      <c r="L311" s="31">
        <v>893</v>
      </c>
      <c r="M311" s="31">
        <v>175.19612000000001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252</v>
      </c>
      <c r="D312" s="40">
        <v>251.9</v>
      </c>
      <c r="E312" s="40">
        <v>246.3</v>
      </c>
      <c r="F312" s="40">
        <v>240.6</v>
      </c>
      <c r="G312" s="40">
        <v>235</v>
      </c>
      <c r="H312" s="40">
        <v>257.60000000000002</v>
      </c>
      <c r="I312" s="40">
        <v>263.2</v>
      </c>
      <c r="J312" s="40">
        <v>268.90000000000003</v>
      </c>
      <c r="K312" s="31">
        <v>257.5</v>
      </c>
      <c r="L312" s="31">
        <v>246.2</v>
      </c>
      <c r="M312" s="31">
        <v>5.6372799999999996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241.05</v>
      </c>
      <c r="D313" s="40">
        <v>241.56666666666669</v>
      </c>
      <c r="E313" s="40">
        <v>239.58333333333337</v>
      </c>
      <c r="F313" s="40">
        <v>238.11666666666667</v>
      </c>
      <c r="G313" s="40">
        <v>236.13333333333335</v>
      </c>
      <c r="H313" s="40">
        <v>243.03333333333339</v>
      </c>
      <c r="I313" s="40">
        <v>245.01666666666668</v>
      </c>
      <c r="J313" s="40">
        <v>246.48333333333341</v>
      </c>
      <c r="K313" s="31">
        <v>243.55</v>
      </c>
      <c r="L313" s="31">
        <v>240.1</v>
      </c>
      <c r="M313" s="31">
        <v>2.0492900000000001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751.4</v>
      </c>
      <c r="D314" s="40">
        <v>757.13333333333333</v>
      </c>
      <c r="E314" s="40">
        <v>744.26666666666665</v>
      </c>
      <c r="F314" s="40">
        <v>737.13333333333333</v>
      </c>
      <c r="G314" s="40">
        <v>724.26666666666665</v>
      </c>
      <c r="H314" s="40">
        <v>764.26666666666665</v>
      </c>
      <c r="I314" s="40">
        <v>777.13333333333321</v>
      </c>
      <c r="J314" s="40">
        <v>784.26666666666665</v>
      </c>
      <c r="K314" s="31">
        <v>770</v>
      </c>
      <c r="L314" s="31">
        <v>750</v>
      </c>
      <c r="M314" s="31">
        <v>1.01877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195.2</v>
      </c>
      <c r="D315" s="40">
        <v>196.26666666666665</v>
      </c>
      <c r="E315" s="40">
        <v>193.6333333333333</v>
      </c>
      <c r="F315" s="40">
        <v>192.06666666666663</v>
      </c>
      <c r="G315" s="40">
        <v>189.43333333333328</v>
      </c>
      <c r="H315" s="40">
        <v>197.83333333333331</v>
      </c>
      <c r="I315" s="40">
        <v>200.46666666666664</v>
      </c>
      <c r="J315" s="40">
        <v>202.03333333333333</v>
      </c>
      <c r="K315" s="31">
        <v>198.9</v>
      </c>
      <c r="L315" s="31">
        <v>194.7</v>
      </c>
      <c r="M315" s="31">
        <v>33.138330000000003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50.7</v>
      </c>
      <c r="D316" s="40">
        <v>51.050000000000004</v>
      </c>
      <c r="E316" s="40">
        <v>50.150000000000006</v>
      </c>
      <c r="F316" s="40">
        <v>49.6</v>
      </c>
      <c r="G316" s="40">
        <v>48.7</v>
      </c>
      <c r="H316" s="40">
        <v>51.600000000000009</v>
      </c>
      <c r="I316" s="40">
        <v>52.5</v>
      </c>
      <c r="J316" s="40">
        <v>53.050000000000011</v>
      </c>
      <c r="K316" s="31">
        <v>51.95</v>
      </c>
      <c r="L316" s="31">
        <v>50.5</v>
      </c>
      <c r="M316" s="31">
        <v>27.63635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583.95000000000005</v>
      </c>
      <c r="D317" s="40">
        <v>584.75</v>
      </c>
      <c r="E317" s="40">
        <v>577.54999999999995</v>
      </c>
      <c r="F317" s="40">
        <v>571.15</v>
      </c>
      <c r="G317" s="40">
        <v>563.94999999999993</v>
      </c>
      <c r="H317" s="40">
        <v>591.15</v>
      </c>
      <c r="I317" s="40">
        <v>598.35</v>
      </c>
      <c r="J317" s="40">
        <v>604.75</v>
      </c>
      <c r="K317" s="31">
        <v>591.95000000000005</v>
      </c>
      <c r="L317" s="31">
        <v>578.35</v>
      </c>
      <c r="M317" s="31">
        <v>19.588519999999999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7482.15</v>
      </c>
      <c r="D318" s="40">
        <v>7556.2166666666662</v>
      </c>
      <c r="E318" s="40">
        <v>7362.4833333333327</v>
      </c>
      <c r="F318" s="40">
        <v>7242.8166666666666</v>
      </c>
      <c r="G318" s="40">
        <v>7049.083333333333</v>
      </c>
      <c r="H318" s="40">
        <v>7675.8833333333323</v>
      </c>
      <c r="I318" s="40">
        <v>7869.6166666666659</v>
      </c>
      <c r="J318" s="40">
        <v>7989.2833333333319</v>
      </c>
      <c r="K318" s="31">
        <v>7749.95</v>
      </c>
      <c r="L318" s="31">
        <v>7436.55</v>
      </c>
      <c r="M318" s="31">
        <v>10.84436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993.65</v>
      </c>
      <c r="D319" s="40">
        <v>998.38333333333333</v>
      </c>
      <c r="E319" s="40">
        <v>985.76666666666665</v>
      </c>
      <c r="F319" s="40">
        <v>977.88333333333333</v>
      </c>
      <c r="G319" s="40">
        <v>965.26666666666665</v>
      </c>
      <c r="H319" s="40">
        <v>1006.2666666666667</v>
      </c>
      <c r="I319" s="40">
        <v>1018.8833333333332</v>
      </c>
      <c r="J319" s="40">
        <v>1026.7666666666667</v>
      </c>
      <c r="K319" s="31">
        <v>1011</v>
      </c>
      <c r="L319" s="31">
        <v>990.5</v>
      </c>
      <c r="M319" s="31">
        <v>5.6291000000000002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332.4</v>
      </c>
      <c r="D320" s="40">
        <v>335.33333333333331</v>
      </c>
      <c r="E320" s="40">
        <v>327.26666666666665</v>
      </c>
      <c r="F320" s="40">
        <v>322.13333333333333</v>
      </c>
      <c r="G320" s="40">
        <v>314.06666666666666</v>
      </c>
      <c r="H320" s="40">
        <v>340.46666666666664</v>
      </c>
      <c r="I320" s="40">
        <v>348.53333333333336</v>
      </c>
      <c r="J320" s="40">
        <v>353.66666666666663</v>
      </c>
      <c r="K320" s="31">
        <v>343.4</v>
      </c>
      <c r="L320" s="31">
        <v>330.2</v>
      </c>
      <c r="M320" s="31">
        <v>9.7348499999999998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271.25</v>
      </c>
      <c r="D321" s="40">
        <v>271.73333333333335</v>
      </c>
      <c r="E321" s="40">
        <v>266.56666666666672</v>
      </c>
      <c r="F321" s="40">
        <v>261.88333333333338</v>
      </c>
      <c r="G321" s="40">
        <v>256.71666666666675</v>
      </c>
      <c r="H321" s="40">
        <v>276.41666666666669</v>
      </c>
      <c r="I321" s="40">
        <v>281.58333333333331</v>
      </c>
      <c r="J321" s="40">
        <v>286.26666666666665</v>
      </c>
      <c r="K321" s="31">
        <v>276.89999999999998</v>
      </c>
      <c r="L321" s="31">
        <v>267.05</v>
      </c>
      <c r="M321" s="31">
        <v>13.633699999999999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2709.25</v>
      </c>
      <c r="D322" s="40">
        <v>2729.75</v>
      </c>
      <c r="E322" s="40">
        <v>2674.5</v>
      </c>
      <c r="F322" s="40">
        <v>2639.75</v>
      </c>
      <c r="G322" s="40">
        <v>2584.5</v>
      </c>
      <c r="H322" s="40">
        <v>2764.5</v>
      </c>
      <c r="I322" s="40">
        <v>2819.75</v>
      </c>
      <c r="J322" s="40">
        <v>2854.5</v>
      </c>
      <c r="K322" s="31">
        <v>2785</v>
      </c>
      <c r="L322" s="31">
        <v>2695</v>
      </c>
      <c r="M322" s="31">
        <v>2.44645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4363.8500000000004</v>
      </c>
      <c r="D323" s="40">
        <v>4341.1000000000004</v>
      </c>
      <c r="E323" s="40">
        <v>4298.8500000000004</v>
      </c>
      <c r="F323" s="40">
        <v>4233.8500000000004</v>
      </c>
      <c r="G323" s="40">
        <v>4191.6000000000004</v>
      </c>
      <c r="H323" s="40">
        <v>4406.1000000000004</v>
      </c>
      <c r="I323" s="40">
        <v>4448.3500000000004</v>
      </c>
      <c r="J323" s="40">
        <v>4513.3500000000004</v>
      </c>
      <c r="K323" s="31">
        <v>4383.3500000000004</v>
      </c>
      <c r="L323" s="31">
        <v>4276.1000000000004</v>
      </c>
      <c r="M323" s="31">
        <v>8.3384400000000003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136.69999999999999</v>
      </c>
      <c r="D324" s="40">
        <v>137.58333333333334</v>
      </c>
      <c r="E324" s="40">
        <v>135.16666666666669</v>
      </c>
      <c r="F324" s="40">
        <v>133.63333333333335</v>
      </c>
      <c r="G324" s="40">
        <v>131.2166666666667</v>
      </c>
      <c r="H324" s="40">
        <v>139.11666666666667</v>
      </c>
      <c r="I324" s="40">
        <v>141.53333333333336</v>
      </c>
      <c r="J324" s="40">
        <v>143.06666666666666</v>
      </c>
      <c r="K324" s="31">
        <v>140</v>
      </c>
      <c r="L324" s="31">
        <v>136.05000000000001</v>
      </c>
      <c r="M324" s="31">
        <v>4.9064699999999997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822.55</v>
      </c>
      <c r="D325" s="40">
        <v>807.69999999999993</v>
      </c>
      <c r="E325" s="40">
        <v>785.39999999999986</v>
      </c>
      <c r="F325" s="40">
        <v>748.24999999999989</v>
      </c>
      <c r="G325" s="40">
        <v>725.94999999999982</v>
      </c>
      <c r="H325" s="40">
        <v>844.84999999999991</v>
      </c>
      <c r="I325" s="40">
        <v>867.14999999999986</v>
      </c>
      <c r="J325" s="40">
        <v>904.3</v>
      </c>
      <c r="K325" s="31">
        <v>830</v>
      </c>
      <c r="L325" s="31">
        <v>770.55</v>
      </c>
      <c r="M325" s="31">
        <v>10.08066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198.25</v>
      </c>
      <c r="D326" s="40">
        <v>200.45000000000002</v>
      </c>
      <c r="E326" s="40">
        <v>195.40000000000003</v>
      </c>
      <c r="F326" s="40">
        <v>192.55</v>
      </c>
      <c r="G326" s="40">
        <v>187.50000000000003</v>
      </c>
      <c r="H326" s="40">
        <v>203.30000000000004</v>
      </c>
      <c r="I326" s="40">
        <v>208.35000000000005</v>
      </c>
      <c r="J326" s="40">
        <v>211.20000000000005</v>
      </c>
      <c r="K326" s="31">
        <v>205.5</v>
      </c>
      <c r="L326" s="31">
        <v>197.6</v>
      </c>
      <c r="M326" s="31">
        <v>18.317799999999998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923.2</v>
      </c>
      <c r="D327" s="40">
        <v>926.28333333333342</v>
      </c>
      <c r="E327" s="40">
        <v>905.71666666666681</v>
      </c>
      <c r="F327" s="40">
        <v>888.23333333333335</v>
      </c>
      <c r="G327" s="40">
        <v>867.66666666666674</v>
      </c>
      <c r="H327" s="40">
        <v>943.76666666666688</v>
      </c>
      <c r="I327" s="40">
        <v>964.33333333333348</v>
      </c>
      <c r="J327" s="40">
        <v>981.81666666666695</v>
      </c>
      <c r="K327" s="31">
        <v>946.85</v>
      </c>
      <c r="L327" s="31">
        <v>908.8</v>
      </c>
      <c r="M327" s="31">
        <v>9.1193000000000008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3130.3</v>
      </c>
      <c r="D328" s="40">
        <v>3120.4500000000003</v>
      </c>
      <c r="E328" s="40">
        <v>3096.8500000000004</v>
      </c>
      <c r="F328" s="40">
        <v>3063.4</v>
      </c>
      <c r="G328" s="40">
        <v>3039.8</v>
      </c>
      <c r="H328" s="40">
        <v>3153.9000000000005</v>
      </c>
      <c r="I328" s="40">
        <v>3177.5</v>
      </c>
      <c r="J328" s="40">
        <v>3210.9500000000007</v>
      </c>
      <c r="K328" s="31">
        <v>3144.05</v>
      </c>
      <c r="L328" s="31">
        <v>3087</v>
      </c>
      <c r="M328" s="31">
        <v>5.2869099999999998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2026.35</v>
      </c>
      <c r="D329" s="40">
        <v>2041.5500000000002</v>
      </c>
      <c r="E329" s="40">
        <v>2003.1000000000004</v>
      </c>
      <c r="F329" s="40">
        <v>1979.8500000000001</v>
      </c>
      <c r="G329" s="40">
        <v>1941.4000000000003</v>
      </c>
      <c r="H329" s="40">
        <v>2064.8000000000002</v>
      </c>
      <c r="I329" s="40">
        <v>2103.25</v>
      </c>
      <c r="J329" s="40">
        <v>2126.5000000000005</v>
      </c>
      <c r="K329" s="31">
        <v>2080</v>
      </c>
      <c r="L329" s="31">
        <v>2018.3</v>
      </c>
      <c r="M329" s="31">
        <v>6.7878999999999996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1567.05</v>
      </c>
      <c r="D330" s="40">
        <v>1559.9333333333334</v>
      </c>
      <c r="E330" s="40">
        <v>1542.1166666666668</v>
      </c>
      <c r="F330" s="40">
        <v>1517.1833333333334</v>
      </c>
      <c r="G330" s="40">
        <v>1499.3666666666668</v>
      </c>
      <c r="H330" s="40">
        <v>1584.8666666666668</v>
      </c>
      <c r="I330" s="40">
        <v>1602.6833333333334</v>
      </c>
      <c r="J330" s="40">
        <v>1627.6166666666668</v>
      </c>
      <c r="K330" s="31">
        <v>1577.75</v>
      </c>
      <c r="L330" s="31">
        <v>1535</v>
      </c>
      <c r="M330" s="31">
        <v>9.7634600000000002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894.15</v>
      </c>
      <c r="D331" s="40">
        <v>895.11666666666679</v>
      </c>
      <c r="E331" s="40">
        <v>888.23333333333358</v>
      </c>
      <c r="F331" s="40">
        <v>882.31666666666683</v>
      </c>
      <c r="G331" s="40">
        <v>875.43333333333362</v>
      </c>
      <c r="H331" s="40">
        <v>901.03333333333353</v>
      </c>
      <c r="I331" s="40">
        <v>907.91666666666674</v>
      </c>
      <c r="J331" s="40">
        <v>913.83333333333348</v>
      </c>
      <c r="K331" s="31">
        <v>902</v>
      </c>
      <c r="L331" s="31">
        <v>889.2</v>
      </c>
      <c r="M331" s="31">
        <v>1.7565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49</v>
      </c>
      <c r="D332" s="40">
        <v>49.033333333333331</v>
      </c>
      <c r="E332" s="40">
        <v>48.266666666666666</v>
      </c>
      <c r="F332" s="40">
        <v>47.533333333333331</v>
      </c>
      <c r="G332" s="40">
        <v>46.766666666666666</v>
      </c>
      <c r="H332" s="40">
        <v>49.766666666666666</v>
      </c>
      <c r="I332" s="40">
        <v>50.533333333333331</v>
      </c>
      <c r="J332" s="40">
        <v>51.266666666666666</v>
      </c>
      <c r="K332" s="31">
        <v>49.8</v>
      </c>
      <c r="L332" s="31">
        <v>48.3</v>
      </c>
      <c r="M332" s="31">
        <v>143.45437999999999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81.95</v>
      </c>
      <c r="D333" s="40">
        <v>82.350000000000009</v>
      </c>
      <c r="E333" s="40">
        <v>81.350000000000023</v>
      </c>
      <c r="F333" s="40">
        <v>80.750000000000014</v>
      </c>
      <c r="G333" s="40">
        <v>79.750000000000028</v>
      </c>
      <c r="H333" s="40">
        <v>82.950000000000017</v>
      </c>
      <c r="I333" s="40">
        <v>83.949999999999989</v>
      </c>
      <c r="J333" s="40">
        <v>84.550000000000011</v>
      </c>
      <c r="K333" s="31">
        <v>83.35</v>
      </c>
      <c r="L333" s="31">
        <v>81.75</v>
      </c>
      <c r="M333" s="31">
        <v>39.389020000000002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652.85</v>
      </c>
      <c r="D334" s="40">
        <v>656.2833333333333</v>
      </c>
      <c r="E334" s="40">
        <v>647.56666666666661</v>
      </c>
      <c r="F334" s="40">
        <v>642.2833333333333</v>
      </c>
      <c r="G334" s="40">
        <v>633.56666666666661</v>
      </c>
      <c r="H334" s="40">
        <v>661.56666666666661</v>
      </c>
      <c r="I334" s="40">
        <v>670.2833333333333</v>
      </c>
      <c r="J334" s="40">
        <v>675.56666666666661</v>
      </c>
      <c r="K334" s="31">
        <v>665</v>
      </c>
      <c r="L334" s="31">
        <v>651</v>
      </c>
      <c r="M334" s="31">
        <v>0.46726000000000001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29.3</v>
      </c>
      <c r="D335" s="40">
        <v>29.583333333333332</v>
      </c>
      <c r="E335" s="40">
        <v>28.766666666666666</v>
      </c>
      <c r="F335" s="40">
        <v>28.233333333333334</v>
      </c>
      <c r="G335" s="40">
        <v>27.416666666666668</v>
      </c>
      <c r="H335" s="40">
        <v>30.116666666666664</v>
      </c>
      <c r="I335" s="40">
        <v>30.933333333333334</v>
      </c>
      <c r="J335" s="40">
        <v>31.466666666666661</v>
      </c>
      <c r="K335" s="31">
        <v>30.4</v>
      </c>
      <c r="L335" s="31">
        <v>29.05</v>
      </c>
      <c r="M335" s="31">
        <v>77.791809999999998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71.05</v>
      </c>
      <c r="D336" s="40">
        <v>71.149999999999991</v>
      </c>
      <c r="E336" s="40">
        <v>70.399999999999977</v>
      </c>
      <c r="F336" s="40">
        <v>69.749999999999986</v>
      </c>
      <c r="G336" s="40">
        <v>68.999999999999972</v>
      </c>
      <c r="H336" s="40">
        <v>71.799999999999983</v>
      </c>
      <c r="I336" s="40">
        <v>72.550000000000011</v>
      </c>
      <c r="J336" s="40">
        <v>73.199999999999989</v>
      </c>
      <c r="K336" s="31">
        <v>71.900000000000006</v>
      </c>
      <c r="L336" s="31">
        <v>70.5</v>
      </c>
      <c r="M336" s="31">
        <v>113.04329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151.6</v>
      </c>
      <c r="D337" s="40">
        <v>152.33333333333334</v>
      </c>
      <c r="E337" s="40">
        <v>149.66666666666669</v>
      </c>
      <c r="F337" s="40">
        <v>147.73333333333335</v>
      </c>
      <c r="G337" s="40">
        <v>145.06666666666669</v>
      </c>
      <c r="H337" s="40">
        <v>154.26666666666668</v>
      </c>
      <c r="I337" s="40">
        <v>156.93333333333337</v>
      </c>
      <c r="J337" s="40">
        <v>158.86666666666667</v>
      </c>
      <c r="K337" s="31">
        <v>155</v>
      </c>
      <c r="L337" s="31">
        <v>150.4</v>
      </c>
      <c r="M337" s="31">
        <v>151.48397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310.7</v>
      </c>
      <c r="D338" s="40">
        <v>312.63333333333333</v>
      </c>
      <c r="E338" s="40">
        <v>307.66666666666663</v>
      </c>
      <c r="F338" s="40">
        <v>304.63333333333333</v>
      </c>
      <c r="G338" s="40">
        <v>299.66666666666663</v>
      </c>
      <c r="H338" s="40">
        <v>315.66666666666663</v>
      </c>
      <c r="I338" s="40">
        <v>320.63333333333333</v>
      </c>
      <c r="J338" s="40">
        <v>323.66666666666663</v>
      </c>
      <c r="K338" s="31">
        <v>317.60000000000002</v>
      </c>
      <c r="L338" s="31">
        <v>309.60000000000002</v>
      </c>
      <c r="M338" s="31">
        <v>7.7049500000000002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146.35</v>
      </c>
      <c r="D339" s="40">
        <v>146.1</v>
      </c>
      <c r="E339" s="40">
        <v>144.94999999999999</v>
      </c>
      <c r="F339" s="40">
        <v>143.54999999999998</v>
      </c>
      <c r="G339" s="40">
        <v>142.39999999999998</v>
      </c>
      <c r="H339" s="40">
        <v>147.5</v>
      </c>
      <c r="I339" s="40">
        <v>148.65000000000003</v>
      </c>
      <c r="J339" s="40">
        <v>150.05000000000001</v>
      </c>
      <c r="K339" s="31">
        <v>147.25</v>
      </c>
      <c r="L339" s="31">
        <v>144.69999999999999</v>
      </c>
      <c r="M339" s="31">
        <v>191.00941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507.65</v>
      </c>
      <c r="D340" s="40">
        <v>507.05</v>
      </c>
      <c r="E340" s="40">
        <v>501.6</v>
      </c>
      <c r="F340" s="40">
        <v>495.55</v>
      </c>
      <c r="G340" s="40">
        <v>490.1</v>
      </c>
      <c r="H340" s="40">
        <v>513.1</v>
      </c>
      <c r="I340" s="40">
        <v>518.54999999999995</v>
      </c>
      <c r="J340" s="40">
        <v>524.6</v>
      </c>
      <c r="K340" s="31">
        <v>512.5</v>
      </c>
      <c r="L340" s="31">
        <v>501</v>
      </c>
      <c r="M340" s="31">
        <v>0.92315000000000003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105.25</v>
      </c>
      <c r="D341" s="40">
        <v>104.98333333333333</v>
      </c>
      <c r="E341" s="40">
        <v>103.26666666666667</v>
      </c>
      <c r="F341" s="40">
        <v>101.28333333333333</v>
      </c>
      <c r="G341" s="40">
        <v>99.566666666666663</v>
      </c>
      <c r="H341" s="40">
        <v>106.96666666666667</v>
      </c>
      <c r="I341" s="40">
        <v>108.68333333333334</v>
      </c>
      <c r="J341" s="40">
        <v>110.66666666666667</v>
      </c>
      <c r="K341" s="31">
        <v>106.7</v>
      </c>
      <c r="L341" s="31">
        <v>103</v>
      </c>
      <c r="M341" s="31">
        <v>510.88573000000002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59.8</v>
      </c>
      <c r="D342" s="40">
        <v>60.233333333333327</v>
      </c>
      <c r="E342" s="40">
        <v>59.166666666666657</v>
      </c>
      <c r="F342" s="40">
        <v>58.533333333333331</v>
      </c>
      <c r="G342" s="40">
        <v>57.466666666666661</v>
      </c>
      <c r="H342" s="40">
        <v>60.866666666666653</v>
      </c>
      <c r="I342" s="40">
        <v>61.93333333333333</v>
      </c>
      <c r="J342" s="40">
        <v>62.566666666666649</v>
      </c>
      <c r="K342" s="31">
        <v>61.3</v>
      </c>
      <c r="L342" s="31">
        <v>59.6</v>
      </c>
      <c r="M342" s="31">
        <v>14.04655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3949.55</v>
      </c>
      <c r="D343" s="40">
        <v>3962.1333333333332</v>
      </c>
      <c r="E343" s="40">
        <v>3889.2666666666664</v>
      </c>
      <c r="F343" s="40">
        <v>3828.9833333333331</v>
      </c>
      <c r="G343" s="40">
        <v>3756.1166666666663</v>
      </c>
      <c r="H343" s="40">
        <v>4022.4166666666665</v>
      </c>
      <c r="I343" s="40">
        <v>4095.2833333333333</v>
      </c>
      <c r="J343" s="40">
        <v>4155.5666666666666</v>
      </c>
      <c r="K343" s="31">
        <v>4035</v>
      </c>
      <c r="L343" s="31">
        <v>3901.85</v>
      </c>
      <c r="M343" s="31">
        <v>1.5079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19320.650000000001</v>
      </c>
      <c r="D344" s="40">
        <v>19383.916666666668</v>
      </c>
      <c r="E344" s="40">
        <v>19162.783333333336</v>
      </c>
      <c r="F344" s="40">
        <v>19004.916666666668</v>
      </c>
      <c r="G344" s="40">
        <v>18783.783333333336</v>
      </c>
      <c r="H344" s="40">
        <v>19541.783333333336</v>
      </c>
      <c r="I344" s="40">
        <v>19762.916666666668</v>
      </c>
      <c r="J344" s="40">
        <v>19920.783333333336</v>
      </c>
      <c r="K344" s="31">
        <v>19605.05</v>
      </c>
      <c r="L344" s="31">
        <v>19226.05</v>
      </c>
      <c r="M344" s="31">
        <v>0.53925000000000001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68.95</v>
      </c>
      <c r="D345" s="40">
        <v>70.433333333333323</v>
      </c>
      <c r="E345" s="40">
        <v>66.866666666666646</v>
      </c>
      <c r="F345" s="40">
        <v>64.783333333333317</v>
      </c>
      <c r="G345" s="40">
        <v>61.21666666666664</v>
      </c>
      <c r="H345" s="40">
        <v>72.516666666666652</v>
      </c>
      <c r="I345" s="40">
        <v>76.083333333333343</v>
      </c>
      <c r="J345" s="40">
        <v>78.166666666666657</v>
      </c>
      <c r="K345" s="31">
        <v>74</v>
      </c>
      <c r="L345" s="31">
        <v>68.349999999999994</v>
      </c>
      <c r="M345" s="31">
        <v>86.099540000000005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2661.25</v>
      </c>
      <c r="D346" s="40">
        <v>2667.0833333333335</v>
      </c>
      <c r="E346" s="40">
        <v>2644.166666666667</v>
      </c>
      <c r="F346" s="40">
        <v>2627.0833333333335</v>
      </c>
      <c r="G346" s="40">
        <v>2604.166666666667</v>
      </c>
      <c r="H346" s="40">
        <v>2684.166666666667</v>
      </c>
      <c r="I346" s="40">
        <v>2707.0833333333339</v>
      </c>
      <c r="J346" s="40">
        <v>2724.166666666667</v>
      </c>
      <c r="K346" s="31">
        <v>2690</v>
      </c>
      <c r="L346" s="31">
        <v>2650</v>
      </c>
      <c r="M346" s="31">
        <v>0.29139999999999999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441.65</v>
      </c>
      <c r="D347" s="40">
        <v>445.2</v>
      </c>
      <c r="E347" s="40">
        <v>436.54999999999995</v>
      </c>
      <c r="F347" s="40">
        <v>431.45</v>
      </c>
      <c r="G347" s="40">
        <v>422.79999999999995</v>
      </c>
      <c r="H347" s="40">
        <v>450.29999999999995</v>
      </c>
      <c r="I347" s="40">
        <v>458.94999999999993</v>
      </c>
      <c r="J347" s="40">
        <v>464.04999999999995</v>
      </c>
      <c r="K347" s="31">
        <v>453.85</v>
      </c>
      <c r="L347" s="31">
        <v>440.1</v>
      </c>
      <c r="M347" s="31">
        <v>4.3615199999999996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965.15</v>
      </c>
      <c r="D348" s="40">
        <v>971.43333333333339</v>
      </c>
      <c r="E348" s="40">
        <v>956.11666666666679</v>
      </c>
      <c r="F348" s="40">
        <v>947.08333333333337</v>
      </c>
      <c r="G348" s="40">
        <v>931.76666666666677</v>
      </c>
      <c r="H348" s="40">
        <v>980.46666666666681</v>
      </c>
      <c r="I348" s="40">
        <v>995.78333333333342</v>
      </c>
      <c r="J348" s="40">
        <v>1004.8166666666668</v>
      </c>
      <c r="K348" s="31">
        <v>986.75</v>
      </c>
      <c r="L348" s="31">
        <v>962.4</v>
      </c>
      <c r="M348" s="31">
        <v>10.987069999999999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160</v>
      </c>
      <c r="D349" s="40">
        <v>161.16666666666666</v>
      </c>
      <c r="E349" s="40">
        <v>158.5333333333333</v>
      </c>
      <c r="F349" s="40">
        <v>157.06666666666663</v>
      </c>
      <c r="G349" s="40">
        <v>154.43333333333328</v>
      </c>
      <c r="H349" s="40">
        <v>162.63333333333333</v>
      </c>
      <c r="I349" s="40">
        <v>165.26666666666671</v>
      </c>
      <c r="J349" s="40">
        <v>166.73333333333335</v>
      </c>
      <c r="K349" s="31">
        <v>163.80000000000001</v>
      </c>
      <c r="L349" s="31">
        <v>159.69999999999999</v>
      </c>
      <c r="M349" s="31">
        <v>166.90450999999999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229.7</v>
      </c>
      <c r="D350" s="40">
        <v>231.4</v>
      </c>
      <c r="E350" s="40">
        <v>227.3</v>
      </c>
      <c r="F350" s="40">
        <v>224.9</v>
      </c>
      <c r="G350" s="40">
        <v>220.8</v>
      </c>
      <c r="H350" s="40">
        <v>233.8</v>
      </c>
      <c r="I350" s="40">
        <v>237.89999999999998</v>
      </c>
      <c r="J350" s="40">
        <v>240.3</v>
      </c>
      <c r="K350" s="31">
        <v>235.5</v>
      </c>
      <c r="L350" s="31">
        <v>229</v>
      </c>
      <c r="M350" s="31">
        <v>10.75013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4743.8</v>
      </c>
      <c r="D351" s="40">
        <v>4741.7333333333336</v>
      </c>
      <c r="E351" s="40">
        <v>4702.0666666666675</v>
      </c>
      <c r="F351" s="40">
        <v>4660.3333333333339</v>
      </c>
      <c r="G351" s="40">
        <v>4620.6666666666679</v>
      </c>
      <c r="H351" s="40">
        <v>4783.4666666666672</v>
      </c>
      <c r="I351" s="40">
        <v>4823.1333333333332</v>
      </c>
      <c r="J351" s="40">
        <v>4864.8666666666668</v>
      </c>
      <c r="K351" s="31">
        <v>4781.3999999999996</v>
      </c>
      <c r="L351" s="31">
        <v>4700</v>
      </c>
      <c r="M351" s="31">
        <v>0.97935000000000005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335.5</v>
      </c>
      <c r="D352" s="40">
        <v>335.83333333333331</v>
      </c>
      <c r="E352" s="40">
        <v>331.66666666666663</v>
      </c>
      <c r="F352" s="40">
        <v>327.83333333333331</v>
      </c>
      <c r="G352" s="40">
        <v>323.66666666666663</v>
      </c>
      <c r="H352" s="40">
        <v>339.66666666666663</v>
      </c>
      <c r="I352" s="40">
        <v>343.83333333333326</v>
      </c>
      <c r="J352" s="40">
        <v>347.66666666666663</v>
      </c>
      <c r="K352" s="31">
        <v>340</v>
      </c>
      <c r="L352" s="31">
        <v>332</v>
      </c>
      <c r="M352" s="31">
        <v>2.1054499999999998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3337.4</v>
      </c>
      <c r="D354" s="40">
        <v>3323.9499999999994</v>
      </c>
      <c r="E354" s="40">
        <v>3298.8999999999987</v>
      </c>
      <c r="F354" s="40">
        <v>3260.3999999999992</v>
      </c>
      <c r="G354" s="40">
        <v>3235.3499999999985</v>
      </c>
      <c r="H354" s="40">
        <v>3362.4499999999989</v>
      </c>
      <c r="I354" s="40">
        <v>3387.4999999999991</v>
      </c>
      <c r="J354" s="40">
        <v>3425.9999999999991</v>
      </c>
      <c r="K354" s="31">
        <v>3349</v>
      </c>
      <c r="L354" s="31">
        <v>3285.45</v>
      </c>
      <c r="M354" s="31">
        <v>2.2520799999999999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649.29999999999995</v>
      </c>
      <c r="D355" s="40">
        <v>650.5</v>
      </c>
      <c r="E355" s="40">
        <v>641</v>
      </c>
      <c r="F355" s="40">
        <v>632.70000000000005</v>
      </c>
      <c r="G355" s="40">
        <v>623.20000000000005</v>
      </c>
      <c r="H355" s="40">
        <v>658.8</v>
      </c>
      <c r="I355" s="40">
        <v>668.3</v>
      </c>
      <c r="J355" s="40">
        <v>676.59999999999991</v>
      </c>
      <c r="K355" s="31">
        <v>660</v>
      </c>
      <c r="L355" s="31">
        <v>642.20000000000005</v>
      </c>
      <c r="M355" s="31">
        <v>0.95150000000000001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391.35</v>
      </c>
      <c r="D356" s="40">
        <v>383.84999999999997</v>
      </c>
      <c r="E356" s="40">
        <v>371.79999999999995</v>
      </c>
      <c r="F356" s="40">
        <v>352.25</v>
      </c>
      <c r="G356" s="40">
        <v>340.2</v>
      </c>
      <c r="H356" s="40">
        <v>403.39999999999992</v>
      </c>
      <c r="I356" s="40">
        <v>415.45</v>
      </c>
      <c r="J356" s="40">
        <v>434.99999999999989</v>
      </c>
      <c r="K356" s="31">
        <v>395.9</v>
      </c>
      <c r="L356" s="31">
        <v>364.3</v>
      </c>
      <c r="M356" s="31">
        <v>10.33704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1712.95</v>
      </c>
      <c r="D357" s="40">
        <v>1727.0333333333335</v>
      </c>
      <c r="E357" s="40">
        <v>1693.916666666667</v>
      </c>
      <c r="F357" s="40">
        <v>1674.8833333333334</v>
      </c>
      <c r="G357" s="40">
        <v>1641.7666666666669</v>
      </c>
      <c r="H357" s="40">
        <v>1746.0666666666671</v>
      </c>
      <c r="I357" s="40">
        <v>1779.1833333333334</v>
      </c>
      <c r="J357" s="40">
        <v>1798.2166666666672</v>
      </c>
      <c r="K357" s="31">
        <v>1760.15</v>
      </c>
      <c r="L357" s="31">
        <v>1708</v>
      </c>
      <c r="M357" s="31">
        <v>11.45725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37483</v>
      </c>
      <c r="D358" s="40">
        <v>37744.333333333336</v>
      </c>
      <c r="E358" s="40">
        <v>37138.666666666672</v>
      </c>
      <c r="F358" s="40">
        <v>36794.333333333336</v>
      </c>
      <c r="G358" s="40">
        <v>36188.666666666672</v>
      </c>
      <c r="H358" s="40">
        <v>38088.666666666672</v>
      </c>
      <c r="I358" s="40">
        <v>38694.333333333343</v>
      </c>
      <c r="J358" s="40">
        <v>39038.666666666672</v>
      </c>
      <c r="K358" s="31">
        <v>38350</v>
      </c>
      <c r="L358" s="31">
        <v>37400</v>
      </c>
      <c r="M358" s="31">
        <v>0.38381999999999999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4002.35</v>
      </c>
      <c r="D359" s="40">
        <v>3968.5833333333335</v>
      </c>
      <c r="E359" s="40">
        <v>3909.7666666666669</v>
      </c>
      <c r="F359" s="40">
        <v>3817.1833333333334</v>
      </c>
      <c r="G359" s="40">
        <v>3758.3666666666668</v>
      </c>
      <c r="H359" s="40">
        <v>4061.166666666667</v>
      </c>
      <c r="I359" s="40">
        <v>4119.9833333333336</v>
      </c>
      <c r="J359" s="40">
        <v>4212.5666666666675</v>
      </c>
      <c r="K359" s="31">
        <v>4027.4</v>
      </c>
      <c r="L359" s="31">
        <v>3876</v>
      </c>
      <c r="M359" s="31">
        <v>2.4202599999999999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233.2</v>
      </c>
      <c r="D360" s="40">
        <v>234.75</v>
      </c>
      <c r="E360" s="40">
        <v>231</v>
      </c>
      <c r="F360" s="40">
        <v>228.8</v>
      </c>
      <c r="G360" s="40">
        <v>225.05</v>
      </c>
      <c r="H360" s="40">
        <v>236.95</v>
      </c>
      <c r="I360" s="40">
        <v>240.7</v>
      </c>
      <c r="J360" s="40">
        <v>242.89999999999998</v>
      </c>
      <c r="K360" s="31">
        <v>238.5</v>
      </c>
      <c r="L360" s="31">
        <v>232.55</v>
      </c>
      <c r="M360" s="31">
        <v>27.45149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5539.75</v>
      </c>
      <c r="D361" s="40">
        <v>5536.5999999999995</v>
      </c>
      <c r="E361" s="40">
        <v>5513.1999999999989</v>
      </c>
      <c r="F361" s="40">
        <v>5486.65</v>
      </c>
      <c r="G361" s="40">
        <v>5463.2499999999991</v>
      </c>
      <c r="H361" s="40">
        <v>5563.1499999999987</v>
      </c>
      <c r="I361" s="40">
        <v>5586.5499999999984</v>
      </c>
      <c r="J361" s="40">
        <v>5613.0999999999985</v>
      </c>
      <c r="K361" s="31">
        <v>5560</v>
      </c>
      <c r="L361" s="31">
        <v>5510.05</v>
      </c>
      <c r="M361" s="31">
        <v>0.13619999999999999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251.8</v>
      </c>
      <c r="D362" s="40">
        <v>253</v>
      </c>
      <c r="E362" s="40">
        <v>249.64999999999998</v>
      </c>
      <c r="F362" s="40">
        <v>247.49999999999997</v>
      </c>
      <c r="G362" s="40">
        <v>244.14999999999995</v>
      </c>
      <c r="H362" s="40">
        <v>255.15</v>
      </c>
      <c r="I362" s="40">
        <v>258.5</v>
      </c>
      <c r="J362" s="40">
        <v>260.65000000000003</v>
      </c>
      <c r="K362" s="31">
        <v>256.35000000000002</v>
      </c>
      <c r="L362" s="31">
        <v>250.85</v>
      </c>
      <c r="M362" s="31">
        <v>21.168810000000001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980.3</v>
      </c>
      <c r="D363" s="40">
        <v>975.6</v>
      </c>
      <c r="E363" s="40">
        <v>965.95</v>
      </c>
      <c r="F363" s="40">
        <v>951.6</v>
      </c>
      <c r="G363" s="40">
        <v>941.95</v>
      </c>
      <c r="H363" s="40">
        <v>989.95</v>
      </c>
      <c r="I363" s="40">
        <v>999.59999999999991</v>
      </c>
      <c r="J363" s="40">
        <v>1013.95</v>
      </c>
      <c r="K363" s="31">
        <v>985.25</v>
      </c>
      <c r="L363" s="31">
        <v>961.25</v>
      </c>
      <c r="M363" s="31">
        <v>0.85294999999999999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2474.3000000000002</v>
      </c>
      <c r="D364" s="40">
        <v>2471.4</v>
      </c>
      <c r="E364" s="40">
        <v>2458.9</v>
      </c>
      <c r="F364" s="40">
        <v>2443.5</v>
      </c>
      <c r="G364" s="40">
        <v>2431</v>
      </c>
      <c r="H364" s="40">
        <v>2486.8000000000002</v>
      </c>
      <c r="I364" s="40">
        <v>2499.3000000000002</v>
      </c>
      <c r="J364" s="40">
        <v>2514.7000000000003</v>
      </c>
      <c r="K364" s="31">
        <v>2483.9</v>
      </c>
      <c r="L364" s="31">
        <v>2456</v>
      </c>
      <c r="M364" s="31">
        <v>1.70163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2797.05</v>
      </c>
      <c r="D365" s="40">
        <v>2811.4166666666665</v>
      </c>
      <c r="E365" s="40">
        <v>2772.9333333333329</v>
      </c>
      <c r="F365" s="40">
        <v>2748.8166666666666</v>
      </c>
      <c r="G365" s="40">
        <v>2710.333333333333</v>
      </c>
      <c r="H365" s="40">
        <v>2835.5333333333328</v>
      </c>
      <c r="I365" s="40">
        <v>2874.0166666666664</v>
      </c>
      <c r="J365" s="40">
        <v>2898.1333333333328</v>
      </c>
      <c r="K365" s="31">
        <v>2849.9</v>
      </c>
      <c r="L365" s="31">
        <v>2787.3</v>
      </c>
      <c r="M365" s="31">
        <v>8.7451299999999996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976.9</v>
      </c>
      <c r="D366" s="40">
        <v>977.61666666666667</v>
      </c>
      <c r="E366" s="40">
        <v>965.2833333333333</v>
      </c>
      <c r="F366" s="40">
        <v>953.66666666666663</v>
      </c>
      <c r="G366" s="40">
        <v>941.33333333333326</v>
      </c>
      <c r="H366" s="40">
        <v>989.23333333333335</v>
      </c>
      <c r="I366" s="40">
        <v>1001.5666666666666</v>
      </c>
      <c r="J366" s="40">
        <v>1013.1833333333334</v>
      </c>
      <c r="K366" s="31">
        <v>989.95</v>
      </c>
      <c r="L366" s="31">
        <v>966</v>
      </c>
      <c r="M366" s="31">
        <v>0.84231999999999996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2533.1999999999998</v>
      </c>
      <c r="D367" s="40">
        <v>2539.3666666666668</v>
      </c>
      <c r="E367" s="40">
        <v>2499.8333333333335</v>
      </c>
      <c r="F367" s="40">
        <v>2466.4666666666667</v>
      </c>
      <c r="G367" s="40">
        <v>2426.9333333333334</v>
      </c>
      <c r="H367" s="40">
        <v>2572.7333333333336</v>
      </c>
      <c r="I367" s="40">
        <v>2612.2666666666664</v>
      </c>
      <c r="J367" s="40">
        <v>2645.6333333333337</v>
      </c>
      <c r="K367" s="31">
        <v>2578.9</v>
      </c>
      <c r="L367" s="31">
        <v>2506</v>
      </c>
      <c r="M367" s="31">
        <v>4.3718300000000001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1841.9</v>
      </c>
      <c r="D368" s="40">
        <v>1842.2333333333333</v>
      </c>
      <c r="E368" s="40">
        <v>1829.7166666666667</v>
      </c>
      <c r="F368" s="40">
        <v>1817.5333333333333</v>
      </c>
      <c r="G368" s="40">
        <v>1805.0166666666667</v>
      </c>
      <c r="H368" s="40">
        <v>1854.4166666666667</v>
      </c>
      <c r="I368" s="40">
        <v>1866.9333333333336</v>
      </c>
      <c r="J368" s="40">
        <v>1879.1166666666668</v>
      </c>
      <c r="K368" s="31">
        <v>1854.75</v>
      </c>
      <c r="L368" s="31">
        <v>1830.05</v>
      </c>
      <c r="M368" s="31">
        <v>0.52124000000000004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142.69999999999999</v>
      </c>
      <c r="D369" s="40">
        <v>143.54999999999998</v>
      </c>
      <c r="E369" s="40">
        <v>141.39999999999998</v>
      </c>
      <c r="F369" s="40">
        <v>140.1</v>
      </c>
      <c r="G369" s="40">
        <v>137.94999999999999</v>
      </c>
      <c r="H369" s="40">
        <v>144.84999999999997</v>
      </c>
      <c r="I369" s="40">
        <v>147</v>
      </c>
      <c r="J369" s="40">
        <v>148.29999999999995</v>
      </c>
      <c r="K369" s="31">
        <v>145.69999999999999</v>
      </c>
      <c r="L369" s="31">
        <v>142.25</v>
      </c>
      <c r="M369" s="31">
        <v>99.851759999999999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199.4</v>
      </c>
      <c r="D370" s="40">
        <v>199.35</v>
      </c>
      <c r="E370" s="40">
        <v>194.2</v>
      </c>
      <c r="F370" s="40">
        <v>189</v>
      </c>
      <c r="G370" s="40">
        <v>183.85</v>
      </c>
      <c r="H370" s="40">
        <v>204.54999999999998</v>
      </c>
      <c r="I370" s="40">
        <v>209.70000000000002</v>
      </c>
      <c r="J370" s="40">
        <v>214.89999999999998</v>
      </c>
      <c r="K370" s="31">
        <v>204.5</v>
      </c>
      <c r="L370" s="31">
        <v>194.15</v>
      </c>
      <c r="M370" s="31">
        <v>248.06711000000001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458.3</v>
      </c>
      <c r="D371" s="40">
        <v>462.58333333333331</v>
      </c>
      <c r="E371" s="40">
        <v>449.21666666666664</v>
      </c>
      <c r="F371" s="40">
        <v>440.13333333333333</v>
      </c>
      <c r="G371" s="40">
        <v>426.76666666666665</v>
      </c>
      <c r="H371" s="40">
        <v>471.66666666666663</v>
      </c>
      <c r="I371" s="40">
        <v>485.0333333333333</v>
      </c>
      <c r="J371" s="40">
        <v>494.11666666666662</v>
      </c>
      <c r="K371" s="31">
        <v>475.95</v>
      </c>
      <c r="L371" s="31">
        <v>453.5</v>
      </c>
      <c r="M371" s="31">
        <v>10.97344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736.65</v>
      </c>
      <c r="D372" s="40">
        <v>743.55000000000007</v>
      </c>
      <c r="E372" s="40">
        <v>728.10000000000014</v>
      </c>
      <c r="F372" s="40">
        <v>719.55000000000007</v>
      </c>
      <c r="G372" s="40">
        <v>704.10000000000014</v>
      </c>
      <c r="H372" s="40">
        <v>752.10000000000014</v>
      </c>
      <c r="I372" s="40">
        <v>767.55000000000018</v>
      </c>
      <c r="J372" s="40">
        <v>776.10000000000014</v>
      </c>
      <c r="K372" s="31">
        <v>759</v>
      </c>
      <c r="L372" s="31">
        <v>735</v>
      </c>
      <c r="M372" s="31">
        <v>3.2194400000000001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122.15</v>
      </c>
      <c r="D373" s="40">
        <v>123.48333333333333</v>
      </c>
      <c r="E373" s="40">
        <v>120.46666666666667</v>
      </c>
      <c r="F373" s="40">
        <v>118.78333333333333</v>
      </c>
      <c r="G373" s="40">
        <v>115.76666666666667</v>
      </c>
      <c r="H373" s="40">
        <v>125.16666666666667</v>
      </c>
      <c r="I373" s="40">
        <v>128.18333333333334</v>
      </c>
      <c r="J373" s="40">
        <v>129.86666666666667</v>
      </c>
      <c r="K373" s="31">
        <v>126.5</v>
      </c>
      <c r="L373" s="31">
        <v>121.8</v>
      </c>
      <c r="M373" s="31">
        <v>3.0219100000000001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5598.35</v>
      </c>
      <c r="D374" s="40">
        <v>5625.7833333333328</v>
      </c>
      <c r="E374" s="40">
        <v>5552.5666666666657</v>
      </c>
      <c r="F374" s="40">
        <v>5506.7833333333328</v>
      </c>
      <c r="G374" s="40">
        <v>5433.5666666666657</v>
      </c>
      <c r="H374" s="40">
        <v>5671.5666666666657</v>
      </c>
      <c r="I374" s="40">
        <v>5744.7833333333328</v>
      </c>
      <c r="J374" s="40">
        <v>5790.5666666666657</v>
      </c>
      <c r="K374" s="31">
        <v>5699</v>
      </c>
      <c r="L374" s="31">
        <v>5580</v>
      </c>
      <c r="M374" s="31">
        <v>0.11788999999999999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13715.15</v>
      </c>
      <c r="D375" s="40">
        <v>13732.1</v>
      </c>
      <c r="E375" s="40">
        <v>13604.2</v>
      </c>
      <c r="F375" s="40">
        <v>13493.25</v>
      </c>
      <c r="G375" s="40">
        <v>13365.35</v>
      </c>
      <c r="H375" s="40">
        <v>13843.050000000001</v>
      </c>
      <c r="I375" s="40">
        <v>13970.949999999999</v>
      </c>
      <c r="J375" s="40">
        <v>14081.900000000001</v>
      </c>
      <c r="K375" s="31">
        <v>13860</v>
      </c>
      <c r="L375" s="31">
        <v>13621.15</v>
      </c>
      <c r="M375" s="31">
        <v>3.9600000000000003E-2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41.45</v>
      </c>
      <c r="D376" s="40">
        <v>41.616666666666667</v>
      </c>
      <c r="E376" s="40">
        <v>41.133333333333333</v>
      </c>
      <c r="F376" s="40">
        <v>40.816666666666663</v>
      </c>
      <c r="G376" s="40">
        <v>40.333333333333329</v>
      </c>
      <c r="H376" s="40">
        <v>41.933333333333337</v>
      </c>
      <c r="I376" s="40">
        <v>42.416666666666671</v>
      </c>
      <c r="J376" s="40">
        <v>42.733333333333341</v>
      </c>
      <c r="K376" s="31">
        <v>42.1</v>
      </c>
      <c r="L376" s="31">
        <v>41.3</v>
      </c>
      <c r="M376" s="31">
        <v>827.98524999999995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908.25</v>
      </c>
      <c r="D377" s="40">
        <v>907.55000000000007</v>
      </c>
      <c r="E377" s="40">
        <v>896.80000000000018</v>
      </c>
      <c r="F377" s="40">
        <v>885.35000000000014</v>
      </c>
      <c r="G377" s="40">
        <v>874.60000000000025</v>
      </c>
      <c r="H377" s="40">
        <v>919.00000000000011</v>
      </c>
      <c r="I377" s="40">
        <v>929.74999999999989</v>
      </c>
      <c r="J377" s="40">
        <v>941.2</v>
      </c>
      <c r="K377" s="31">
        <v>918.3</v>
      </c>
      <c r="L377" s="31">
        <v>896.1</v>
      </c>
      <c r="M377" s="31">
        <v>0.63214000000000004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193.35</v>
      </c>
      <c r="D378" s="40">
        <v>194.15</v>
      </c>
      <c r="E378" s="40">
        <v>191.5</v>
      </c>
      <c r="F378" s="40">
        <v>189.65</v>
      </c>
      <c r="G378" s="40">
        <v>187</v>
      </c>
      <c r="H378" s="40">
        <v>196</v>
      </c>
      <c r="I378" s="40">
        <v>198.65000000000003</v>
      </c>
      <c r="J378" s="40">
        <v>200.5</v>
      </c>
      <c r="K378" s="31">
        <v>196.8</v>
      </c>
      <c r="L378" s="31">
        <v>192.3</v>
      </c>
      <c r="M378" s="31">
        <v>51.053669999999997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160</v>
      </c>
      <c r="D379" s="40">
        <v>160.76666666666668</v>
      </c>
      <c r="E379" s="40">
        <v>158.78333333333336</v>
      </c>
      <c r="F379" s="40">
        <v>157.56666666666669</v>
      </c>
      <c r="G379" s="40">
        <v>155.58333333333337</v>
      </c>
      <c r="H379" s="40">
        <v>161.98333333333335</v>
      </c>
      <c r="I379" s="40">
        <v>163.96666666666664</v>
      </c>
      <c r="J379" s="40">
        <v>165.18333333333334</v>
      </c>
      <c r="K379" s="31">
        <v>162.75</v>
      </c>
      <c r="L379" s="31">
        <v>159.55000000000001</v>
      </c>
      <c r="M379" s="31">
        <v>51.660550000000001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289.8</v>
      </c>
      <c r="D380" s="40">
        <v>289.2166666666667</v>
      </c>
      <c r="E380" s="40">
        <v>286.83333333333337</v>
      </c>
      <c r="F380" s="40">
        <v>283.86666666666667</v>
      </c>
      <c r="G380" s="40">
        <v>281.48333333333335</v>
      </c>
      <c r="H380" s="40">
        <v>292.18333333333339</v>
      </c>
      <c r="I380" s="40">
        <v>294.56666666666672</v>
      </c>
      <c r="J380" s="40">
        <v>297.53333333333342</v>
      </c>
      <c r="K380" s="31">
        <v>291.60000000000002</v>
      </c>
      <c r="L380" s="31">
        <v>286.25</v>
      </c>
      <c r="M380" s="31">
        <v>7.1694899999999997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1127.4000000000001</v>
      </c>
      <c r="D381" s="40">
        <v>1144.1500000000001</v>
      </c>
      <c r="E381" s="40">
        <v>1103.6000000000001</v>
      </c>
      <c r="F381" s="40">
        <v>1079.8</v>
      </c>
      <c r="G381" s="40">
        <v>1039.25</v>
      </c>
      <c r="H381" s="40">
        <v>1167.9500000000003</v>
      </c>
      <c r="I381" s="40">
        <v>1208.5000000000005</v>
      </c>
      <c r="J381" s="40">
        <v>1232.3000000000004</v>
      </c>
      <c r="K381" s="31">
        <v>1184.7</v>
      </c>
      <c r="L381" s="31">
        <v>1120.3499999999999</v>
      </c>
      <c r="M381" s="31">
        <v>11.78176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30.2</v>
      </c>
      <c r="D382" s="40">
        <v>30.316666666666663</v>
      </c>
      <c r="E382" s="40">
        <v>30.033333333333324</v>
      </c>
      <c r="F382" s="40">
        <v>29.86666666666666</v>
      </c>
      <c r="G382" s="40">
        <v>29.583333333333321</v>
      </c>
      <c r="H382" s="40">
        <v>30.483333333333327</v>
      </c>
      <c r="I382" s="40">
        <v>30.766666666666666</v>
      </c>
      <c r="J382" s="40">
        <v>30.93333333333333</v>
      </c>
      <c r="K382" s="31">
        <v>30.6</v>
      </c>
      <c r="L382" s="31">
        <v>30.15</v>
      </c>
      <c r="M382" s="31">
        <v>69.734250000000003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240</v>
      </c>
      <c r="D383" s="40">
        <v>241.13333333333333</v>
      </c>
      <c r="E383" s="40">
        <v>237.36666666666665</v>
      </c>
      <c r="F383" s="40">
        <v>234.73333333333332</v>
      </c>
      <c r="G383" s="40">
        <v>230.96666666666664</v>
      </c>
      <c r="H383" s="40">
        <v>243.76666666666665</v>
      </c>
      <c r="I383" s="40">
        <v>247.5333333333333</v>
      </c>
      <c r="J383" s="40">
        <v>250.16666666666666</v>
      </c>
      <c r="K383" s="31">
        <v>244.9</v>
      </c>
      <c r="L383" s="31">
        <v>238.5</v>
      </c>
      <c r="M383" s="31">
        <v>12.46185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637.29999999999995</v>
      </c>
      <c r="D384" s="40">
        <v>630.08333333333337</v>
      </c>
      <c r="E384" s="40">
        <v>614.66666666666674</v>
      </c>
      <c r="F384" s="40">
        <v>592.03333333333342</v>
      </c>
      <c r="G384" s="40">
        <v>576.61666666666679</v>
      </c>
      <c r="H384" s="40">
        <v>652.7166666666667</v>
      </c>
      <c r="I384" s="40">
        <v>668.13333333333344</v>
      </c>
      <c r="J384" s="40">
        <v>690.76666666666665</v>
      </c>
      <c r="K384" s="31">
        <v>645.5</v>
      </c>
      <c r="L384" s="31">
        <v>607.45000000000005</v>
      </c>
      <c r="M384" s="31">
        <v>2.5587900000000001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314.75</v>
      </c>
      <c r="D385" s="40">
        <v>314.73333333333335</v>
      </c>
      <c r="E385" s="40">
        <v>305.2166666666667</v>
      </c>
      <c r="F385" s="40">
        <v>295.68333333333334</v>
      </c>
      <c r="G385" s="40">
        <v>286.16666666666669</v>
      </c>
      <c r="H385" s="40">
        <v>324.26666666666671</v>
      </c>
      <c r="I385" s="40">
        <v>333.78333333333336</v>
      </c>
      <c r="J385" s="40">
        <v>343.31666666666672</v>
      </c>
      <c r="K385" s="31">
        <v>324.25</v>
      </c>
      <c r="L385" s="31">
        <v>305.2</v>
      </c>
      <c r="M385" s="31">
        <v>28.299189999999999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83.05</v>
      </c>
      <c r="D386" s="40">
        <v>83.38333333333334</v>
      </c>
      <c r="E386" s="40">
        <v>82.26666666666668</v>
      </c>
      <c r="F386" s="40">
        <v>81.483333333333334</v>
      </c>
      <c r="G386" s="40">
        <v>80.366666666666674</v>
      </c>
      <c r="H386" s="40">
        <v>84.166666666666686</v>
      </c>
      <c r="I386" s="40">
        <v>85.283333333333331</v>
      </c>
      <c r="J386" s="40">
        <v>86.066666666666691</v>
      </c>
      <c r="K386" s="31">
        <v>84.5</v>
      </c>
      <c r="L386" s="31">
        <v>82.6</v>
      </c>
      <c r="M386" s="31">
        <v>27.509209999999999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2200.8000000000002</v>
      </c>
      <c r="D387" s="40">
        <v>2201.9666666666667</v>
      </c>
      <c r="E387" s="40">
        <v>2183.8333333333335</v>
      </c>
      <c r="F387" s="40">
        <v>2166.8666666666668</v>
      </c>
      <c r="G387" s="40">
        <v>2148.7333333333336</v>
      </c>
      <c r="H387" s="40">
        <v>2218.9333333333334</v>
      </c>
      <c r="I387" s="40">
        <v>2237.0666666666666</v>
      </c>
      <c r="J387" s="40">
        <v>2254.0333333333333</v>
      </c>
      <c r="K387" s="31">
        <v>2220.1</v>
      </c>
      <c r="L387" s="31">
        <v>2185</v>
      </c>
      <c r="M387" s="31">
        <v>0.10153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463.4</v>
      </c>
      <c r="D388" s="40">
        <v>466.5</v>
      </c>
      <c r="E388" s="40">
        <v>458</v>
      </c>
      <c r="F388" s="40">
        <v>452.6</v>
      </c>
      <c r="G388" s="40">
        <v>444.1</v>
      </c>
      <c r="H388" s="40">
        <v>471.9</v>
      </c>
      <c r="I388" s="40">
        <v>480.4</v>
      </c>
      <c r="J388" s="40">
        <v>485.79999999999995</v>
      </c>
      <c r="K388" s="31">
        <v>475</v>
      </c>
      <c r="L388" s="31">
        <v>461.1</v>
      </c>
      <c r="M388" s="31">
        <v>8.1822700000000008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147</v>
      </c>
      <c r="D389" s="40">
        <v>146.96666666666667</v>
      </c>
      <c r="E389" s="40">
        <v>145.08333333333334</v>
      </c>
      <c r="F389" s="40">
        <v>143.16666666666669</v>
      </c>
      <c r="G389" s="40">
        <v>141.28333333333336</v>
      </c>
      <c r="H389" s="40">
        <v>148.88333333333333</v>
      </c>
      <c r="I389" s="40">
        <v>150.76666666666665</v>
      </c>
      <c r="J389" s="40">
        <v>152.68333333333331</v>
      </c>
      <c r="K389" s="31">
        <v>148.85</v>
      </c>
      <c r="L389" s="31">
        <v>145.05000000000001</v>
      </c>
      <c r="M389" s="31">
        <v>17.937580000000001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1366.15</v>
      </c>
      <c r="D390" s="40">
        <v>1361.8500000000001</v>
      </c>
      <c r="E390" s="40">
        <v>1352.3000000000002</v>
      </c>
      <c r="F390" s="40">
        <v>1338.45</v>
      </c>
      <c r="G390" s="40">
        <v>1328.9</v>
      </c>
      <c r="H390" s="40">
        <v>1375.7000000000003</v>
      </c>
      <c r="I390" s="40">
        <v>1385.25</v>
      </c>
      <c r="J390" s="40">
        <v>1399.1000000000004</v>
      </c>
      <c r="K390" s="31">
        <v>1371.4</v>
      </c>
      <c r="L390" s="31">
        <v>1348</v>
      </c>
      <c r="M390" s="31">
        <v>1.76901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2694.95</v>
      </c>
      <c r="D391" s="40">
        <v>2694.5833333333335</v>
      </c>
      <c r="E391" s="40">
        <v>2669.666666666667</v>
      </c>
      <c r="F391" s="40">
        <v>2644.3833333333337</v>
      </c>
      <c r="G391" s="40">
        <v>2619.4666666666672</v>
      </c>
      <c r="H391" s="40">
        <v>2719.8666666666668</v>
      </c>
      <c r="I391" s="40">
        <v>2744.7833333333338</v>
      </c>
      <c r="J391" s="40">
        <v>2770.0666666666666</v>
      </c>
      <c r="K391" s="31">
        <v>2719.5</v>
      </c>
      <c r="L391" s="31">
        <v>2669.3</v>
      </c>
      <c r="M391" s="31">
        <v>45.964289999999998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127.95</v>
      </c>
      <c r="D392" s="40">
        <v>127.2</v>
      </c>
      <c r="E392" s="40">
        <v>125</v>
      </c>
      <c r="F392" s="40">
        <v>122.05</v>
      </c>
      <c r="G392" s="40">
        <v>119.85</v>
      </c>
      <c r="H392" s="40">
        <v>130.15</v>
      </c>
      <c r="I392" s="40">
        <v>132.35000000000002</v>
      </c>
      <c r="J392" s="40">
        <v>135.30000000000001</v>
      </c>
      <c r="K392" s="31">
        <v>129.4</v>
      </c>
      <c r="L392" s="31">
        <v>124.25</v>
      </c>
      <c r="M392" s="31">
        <v>0.58675999999999995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1570.9</v>
      </c>
      <c r="D393" s="40">
        <v>1566</v>
      </c>
      <c r="E393" s="40">
        <v>1545</v>
      </c>
      <c r="F393" s="40">
        <v>1519.1</v>
      </c>
      <c r="G393" s="40">
        <v>1498.1</v>
      </c>
      <c r="H393" s="40">
        <v>1591.9</v>
      </c>
      <c r="I393" s="40">
        <v>1612.9</v>
      </c>
      <c r="J393" s="40">
        <v>1638.8000000000002</v>
      </c>
      <c r="K393" s="31">
        <v>1587</v>
      </c>
      <c r="L393" s="31">
        <v>1540.1</v>
      </c>
      <c r="M393" s="31">
        <v>0.87778999999999996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2259.65</v>
      </c>
      <c r="D394" s="40">
        <v>2279.8833333333332</v>
      </c>
      <c r="E394" s="40">
        <v>2221.7666666666664</v>
      </c>
      <c r="F394" s="40">
        <v>2183.8833333333332</v>
      </c>
      <c r="G394" s="40">
        <v>2125.7666666666664</v>
      </c>
      <c r="H394" s="40">
        <v>2317.7666666666664</v>
      </c>
      <c r="I394" s="40">
        <v>2375.8833333333332</v>
      </c>
      <c r="J394" s="40">
        <v>2413.7666666666664</v>
      </c>
      <c r="K394" s="31">
        <v>2338</v>
      </c>
      <c r="L394" s="31">
        <v>2242</v>
      </c>
      <c r="M394" s="31">
        <v>3.6623800000000002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1107.3</v>
      </c>
      <c r="D395" s="40">
        <v>1110.7333333333333</v>
      </c>
      <c r="E395" s="40">
        <v>1088.5666666666666</v>
      </c>
      <c r="F395" s="40">
        <v>1069.8333333333333</v>
      </c>
      <c r="G395" s="40">
        <v>1047.6666666666665</v>
      </c>
      <c r="H395" s="40">
        <v>1129.4666666666667</v>
      </c>
      <c r="I395" s="40">
        <v>1151.6333333333332</v>
      </c>
      <c r="J395" s="40">
        <v>1170.3666666666668</v>
      </c>
      <c r="K395" s="31">
        <v>1132.9000000000001</v>
      </c>
      <c r="L395" s="31">
        <v>1092</v>
      </c>
      <c r="M395" s="31">
        <v>14.446020000000001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1191.75</v>
      </c>
      <c r="D396" s="40">
        <v>1198.2666666666667</v>
      </c>
      <c r="E396" s="40">
        <v>1177.8833333333332</v>
      </c>
      <c r="F396" s="40">
        <v>1164.0166666666667</v>
      </c>
      <c r="G396" s="40">
        <v>1143.6333333333332</v>
      </c>
      <c r="H396" s="40">
        <v>1212.1333333333332</v>
      </c>
      <c r="I396" s="40">
        <v>1232.5166666666669</v>
      </c>
      <c r="J396" s="40">
        <v>1246.3833333333332</v>
      </c>
      <c r="K396" s="31">
        <v>1218.6500000000001</v>
      </c>
      <c r="L396" s="31">
        <v>1184.4000000000001</v>
      </c>
      <c r="M396" s="31">
        <v>12.81752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503.7</v>
      </c>
      <c r="D397" s="40">
        <v>505.7833333333333</v>
      </c>
      <c r="E397" s="40">
        <v>499.56666666666661</v>
      </c>
      <c r="F397" s="40">
        <v>495.43333333333328</v>
      </c>
      <c r="G397" s="40">
        <v>489.21666666666658</v>
      </c>
      <c r="H397" s="40">
        <v>509.91666666666663</v>
      </c>
      <c r="I397" s="40">
        <v>516.13333333333333</v>
      </c>
      <c r="J397" s="40">
        <v>520.26666666666665</v>
      </c>
      <c r="K397" s="31">
        <v>512</v>
      </c>
      <c r="L397" s="31">
        <v>501.65</v>
      </c>
      <c r="M397" s="31">
        <v>1.0301899999999999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28.2</v>
      </c>
      <c r="D398" s="40">
        <v>28.283333333333331</v>
      </c>
      <c r="E398" s="40">
        <v>28.066666666666663</v>
      </c>
      <c r="F398" s="40">
        <v>27.93333333333333</v>
      </c>
      <c r="G398" s="40">
        <v>27.716666666666661</v>
      </c>
      <c r="H398" s="40">
        <v>28.416666666666664</v>
      </c>
      <c r="I398" s="40">
        <v>28.633333333333333</v>
      </c>
      <c r="J398" s="40">
        <v>28.766666666666666</v>
      </c>
      <c r="K398" s="31">
        <v>28.5</v>
      </c>
      <c r="L398" s="31">
        <v>28.15</v>
      </c>
      <c r="M398" s="31">
        <v>24.947690000000001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3327.35</v>
      </c>
      <c r="D399" s="40">
        <v>3354.1166666666668</v>
      </c>
      <c r="E399" s="40">
        <v>3268.2333333333336</v>
      </c>
      <c r="F399" s="40">
        <v>3209.1166666666668</v>
      </c>
      <c r="G399" s="40">
        <v>3123.2333333333336</v>
      </c>
      <c r="H399" s="40">
        <v>3413.2333333333336</v>
      </c>
      <c r="I399" s="40">
        <v>3499.1166666666668</v>
      </c>
      <c r="J399" s="40">
        <v>3558.2333333333336</v>
      </c>
      <c r="K399" s="31">
        <v>3440</v>
      </c>
      <c r="L399" s="31">
        <v>3295</v>
      </c>
      <c r="M399" s="31">
        <v>0.51597999999999999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2405.6</v>
      </c>
      <c r="D400" s="40">
        <v>2448.2000000000003</v>
      </c>
      <c r="E400" s="40">
        <v>2358.4000000000005</v>
      </c>
      <c r="F400" s="40">
        <v>2311.2000000000003</v>
      </c>
      <c r="G400" s="40">
        <v>2221.4000000000005</v>
      </c>
      <c r="H400" s="40">
        <v>2495.4000000000005</v>
      </c>
      <c r="I400" s="40">
        <v>2585.2000000000007</v>
      </c>
      <c r="J400" s="40">
        <v>2632.4000000000005</v>
      </c>
      <c r="K400" s="31">
        <v>2538</v>
      </c>
      <c r="L400" s="31">
        <v>2401</v>
      </c>
      <c r="M400" s="31">
        <v>17.315300000000001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8100.25</v>
      </c>
      <c r="D401" s="40">
        <v>8088.0333333333328</v>
      </c>
      <c r="E401" s="40">
        <v>8042.1166666666659</v>
      </c>
      <c r="F401" s="40">
        <v>7983.9833333333327</v>
      </c>
      <c r="G401" s="40">
        <v>7938.0666666666657</v>
      </c>
      <c r="H401" s="40">
        <v>8146.1666666666661</v>
      </c>
      <c r="I401" s="40">
        <v>8192.0833333333339</v>
      </c>
      <c r="J401" s="40">
        <v>8250.2166666666672</v>
      </c>
      <c r="K401" s="31">
        <v>8133.95</v>
      </c>
      <c r="L401" s="31">
        <v>8029.9</v>
      </c>
      <c r="M401" s="31">
        <v>0.18844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7838.7</v>
      </c>
      <c r="D402" s="40">
        <v>7839.1000000000013</v>
      </c>
      <c r="E402" s="40">
        <v>7739.2000000000025</v>
      </c>
      <c r="F402" s="40">
        <v>7639.7000000000016</v>
      </c>
      <c r="G402" s="40">
        <v>7539.8000000000029</v>
      </c>
      <c r="H402" s="40">
        <v>7938.6000000000022</v>
      </c>
      <c r="I402" s="40">
        <v>8038.5000000000018</v>
      </c>
      <c r="J402" s="40">
        <v>8138.0000000000018</v>
      </c>
      <c r="K402" s="31">
        <v>7939</v>
      </c>
      <c r="L402" s="31">
        <v>7739.6</v>
      </c>
      <c r="M402" s="31">
        <v>0.40709000000000001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121.8</v>
      </c>
      <c r="D403" s="40">
        <v>119.63333333333333</v>
      </c>
      <c r="E403" s="40">
        <v>116.16666666666666</v>
      </c>
      <c r="F403" s="40">
        <v>110.53333333333333</v>
      </c>
      <c r="G403" s="40">
        <v>107.06666666666666</v>
      </c>
      <c r="H403" s="40">
        <v>125.26666666666665</v>
      </c>
      <c r="I403" s="40">
        <v>128.73333333333332</v>
      </c>
      <c r="J403" s="40">
        <v>134.36666666666665</v>
      </c>
      <c r="K403" s="31">
        <v>123.1</v>
      </c>
      <c r="L403" s="31">
        <v>114</v>
      </c>
      <c r="M403" s="31">
        <v>38.385219999999997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221.9</v>
      </c>
      <c r="D404" s="40">
        <v>220.71666666666667</v>
      </c>
      <c r="E404" s="40">
        <v>216.53333333333333</v>
      </c>
      <c r="F404" s="40">
        <v>211.16666666666666</v>
      </c>
      <c r="G404" s="40">
        <v>206.98333333333332</v>
      </c>
      <c r="H404" s="40">
        <v>226.08333333333334</v>
      </c>
      <c r="I404" s="40">
        <v>230.26666666666668</v>
      </c>
      <c r="J404" s="40">
        <v>235.63333333333335</v>
      </c>
      <c r="K404" s="31">
        <v>224.9</v>
      </c>
      <c r="L404" s="31">
        <v>215.35</v>
      </c>
      <c r="M404" s="31">
        <v>18.586919999999999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322.35000000000002</v>
      </c>
      <c r="D405" s="40">
        <v>323.18333333333334</v>
      </c>
      <c r="E405" s="40">
        <v>317.76666666666665</v>
      </c>
      <c r="F405" s="40">
        <v>313.18333333333334</v>
      </c>
      <c r="G405" s="40">
        <v>307.76666666666665</v>
      </c>
      <c r="H405" s="40">
        <v>327.76666666666665</v>
      </c>
      <c r="I405" s="40">
        <v>333.18333333333328</v>
      </c>
      <c r="J405" s="40">
        <v>337.76666666666665</v>
      </c>
      <c r="K405" s="31">
        <v>328.6</v>
      </c>
      <c r="L405" s="31">
        <v>318.60000000000002</v>
      </c>
      <c r="M405" s="31">
        <v>1.0735699999999999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2434.65</v>
      </c>
      <c r="D406" s="40">
        <v>2428.4666666666667</v>
      </c>
      <c r="E406" s="40">
        <v>2394.9333333333334</v>
      </c>
      <c r="F406" s="40">
        <v>2355.2166666666667</v>
      </c>
      <c r="G406" s="40">
        <v>2321.6833333333334</v>
      </c>
      <c r="H406" s="40">
        <v>2468.1833333333334</v>
      </c>
      <c r="I406" s="40">
        <v>2501.7166666666672</v>
      </c>
      <c r="J406" s="40">
        <v>2541.4333333333334</v>
      </c>
      <c r="K406" s="31">
        <v>2462</v>
      </c>
      <c r="L406" s="31">
        <v>2388.75</v>
      </c>
      <c r="M406" s="31">
        <v>0.77273999999999998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647.35</v>
      </c>
      <c r="D407" s="40">
        <v>639.44999999999993</v>
      </c>
      <c r="E407" s="40">
        <v>628.89999999999986</v>
      </c>
      <c r="F407" s="40">
        <v>610.44999999999993</v>
      </c>
      <c r="G407" s="40">
        <v>599.89999999999986</v>
      </c>
      <c r="H407" s="40">
        <v>657.89999999999986</v>
      </c>
      <c r="I407" s="40">
        <v>668.44999999999982</v>
      </c>
      <c r="J407" s="40">
        <v>686.89999999999986</v>
      </c>
      <c r="K407" s="31">
        <v>650</v>
      </c>
      <c r="L407" s="31">
        <v>621</v>
      </c>
      <c r="M407" s="31">
        <v>11.128310000000001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141.6</v>
      </c>
      <c r="D408" s="40">
        <v>140.53333333333333</v>
      </c>
      <c r="E408" s="40">
        <v>138.06666666666666</v>
      </c>
      <c r="F408" s="40">
        <v>134.53333333333333</v>
      </c>
      <c r="G408" s="40">
        <v>132.06666666666666</v>
      </c>
      <c r="H408" s="40">
        <v>144.06666666666666</v>
      </c>
      <c r="I408" s="40">
        <v>146.5333333333333</v>
      </c>
      <c r="J408" s="40">
        <v>150.06666666666666</v>
      </c>
      <c r="K408" s="31">
        <v>143</v>
      </c>
      <c r="L408" s="31">
        <v>137</v>
      </c>
      <c r="M408" s="31">
        <v>61.176029999999997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272.39999999999998</v>
      </c>
      <c r="D409" s="40">
        <v>274.41666666666669</v>
      </c>
      <c r="E409" s="40">
        <v>265.78333333333336</v>
      </c>
      <c r="F409" s="40">
        <v>259.16666666666669</v>
      </c>
      <c r="G409" s="40">
        <v>250.53333333333336</v>
      </c>
      <c r="H409" s="40">
        <v>281.03333333333336</v>
      </c>
      <c r="I409" s="40">
        <v>289.66666666666669</v>
      </c>
      <c r="J409" s="40">
        <v>296.28333333333336</v>
      </c>
      <c r="K409" s="31">
        <v>283.05</v>
      </c>
      <c r="L409" s="31">
        <v>267.8</v>
      </c>
      <c r="M409" s="31">
        <v>3.2764899999999999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27815.7</v>
      </c>
      <c r="D410" s="40">
        <v>27913.366666666669</v>
      </c>
      <c r="E410" s="40">
        <v>27586.733333333337</v>
      </c>
      <c r="F410" s="40">
        <v>27357.76666666667</v>
      </c>
      <c r="G410" s="40">
        <v>27031.133333333339</v>
      </c>
      <c r="H410" s="40">
        <v>28142.333333333336</v>
      </c>
      <c r="I410" s="40">
        <v>28468.966666666667</v>
      </c>
      <c r="J410" s="40">
        <v>28697.933333333334</v>
      </c>
      <c r="K410" s="31">
        <v>28240</v>
      </c>
      <c r="L410" s="31">
        <v>27684.400000000001</v>
      </c>
      <c r="M410" s="31">
        <v>0.53051999999999999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2171.3000000000002</v>
      </c>
      <c r="D411" s="40">
        <v>2169.4</v>
      </c>
      <c r="E411" s="40">
        <v>2154.8000000000002</v>
      </c>
      <c r="F411" s="40">
        <v>2138.3000000000002</v>
      </c>
      <c r="G411" s="40">
        <v>2123.7000000000003</v>
      </c>
      <c r="H411" s="40">
        <v>2185.9</v>
      </c>
      <c r="I411" s="40">
        <v>2200.4999999999995</v>
      </c>
      <c r="J411" s="40">
        <v>2217</v>
      </c>
      <c r="K411" s="31">
        <v>2184</v>
      </c>
      <c r="L411" s="31">
        <v>2152.9</v>
      </c>
      <c r="M411" s="31">
        <v>0.45518999999999998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1366.4</v>
      </c>
      <c r="D412" s="40">
        <v>1355.75</v>
      </c>
      <c r="E412" s="40">
        <v>1336.7</v>
      </c>
      <c r="F412" s="40">
        <v>1307</v>
      </c>
      <c r="G412" s="40">
        <v>1287.95</v>
      </c>
      <c r="H412" s="40">
        <v>1385.45</v>
      </c>
      <c r="I412" s="40">
        <v>1404.5000000000002</v>
      </c>
      <c r="J412" s="40">
        <v>1434.2</v>
      </c>
      <c r="K412" s="31">
        <v>1374.8</v>
      </c>
      <c r="L412" s="31">
        <v>1326.05</v>
      </c>
      <c r="M412" s="31">
        <v>14.884869999999999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2249.3000000000002</v>
      </c>
      <c r="D413" s="40">
        <v>2250.9833333333336</v>
      </c>
      <c r="E413" s="40">
        <v>2224.8166666666671</v>
      </c>
      <c r="F413" s="40">
        <v>2200.3333333333335</v>
      </c>
      <c r="G413" s="40">
        <v>2174.166666666667</v>
      </c>
      <c r="H413" s="40">
        <v>2275.4666666666672</v>
      </c>
      <c r="I413" s="40">
        <v>2301.6333333333332</v>
      </c>
      <c r="J413" s="40">
        <v>2326.1166666666672</v>
      </c>
      <c r="K413" s="31">
        <v>2277.15</v>
      </c>
      <c r="L413" s="31">
        <v>2226.5</v>
      </c>
      <c r="M413" s="31">
        <v>1.54295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828.45</v>
      </c>
      <c r="D414" s="40">
        <v>838.80000000000007</v>
      </c>
      <c r="E414" s="40">
        <v>815.10000000000014</v>
      </c>
      <c r="F414" s="40">
        <v>801.75000000000011</v>
      </c>
      <c r="G414" s="40">
        <v>778.05000000000018</v>
      </c>
      <c r="H414" s="40">
        <v>852.15000000000009</v>
      </c>
      <c r="I414" s="40">
        <v>875.85000000000014</v>
      </c>
      <c r="J414" s="40">
        <v>889.2</v>
      </c>
      <c r="K414" s="31">
        <v>862.5</v>
      </c>
      <c r="L414" s="31">
        <v>825.45</v>
      </c>
      <c r="M414" s="31">
        <v>2.94312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2538.15</v>
      </c>
      <c r="D415" s="40">
        <v>2547.5333333333333</v>
      </c>
      <c r="E415" s="40">
        <v>2510.6166666666668</v>
      </c>
      <c r="F415" s="40">
        <v>2483.0833333333335</v>
      </c>
      <c r="G415" s="40">
        <v>2446.166666666667</v>
      </c>
      <c r="H415" s="40">
        <v>2575.0666666666666</v>
      </c>
      <c r="I415" s="40">
        <v>2611.9833333333336</v>
      </c>
      <c r="J415" s="40">
        <v>2639.5166666666664</v>
      </c>
      <c r="K415" s="31">
        <v>2584.4499999999998</v>
      </c>
      <c r="L415" s="31">
        <v>2520</v>
      </c>
      <c r="M415" s="31">
        <v>0.55967999999999996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1464.4</v>
      </c>
      <c r="D416" s="40">
        <v>1472.4666666666665</v>
      </c>
      <c r="E416" s="40">
        <v>1444.9333333333329</v>
      </c>
      <c r="F416" s="40">
        <v>1425.4666666666665</v>
      </c>
      <c r="G416" s="40">
        <v>1397.9333333333329</v>
      </c>
      <c r="H416" s="40">
        <v>1491.9333333333329</v>
      </c>
      <c r="I416" s="40">
        <v>1519.4666666666662</v>
      </c>
      <c r="J416" s="40">
        <v>1538.9333333333329</v>
      </c>
      <c r="K416" s="31">
        <v>1500</v>
      </c>
      <c r="L416" s="31">
        <v>1453</v>
      </c>
      <c r="M416" s="31">
        <v>0.96865999999999997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918.35</v>
      </c>
      <c r="D417" s="40">
        <v>917.35</v>
      </c>
      <c r="E417" s="40">
        <v>912</v>
      </c>
      <c r="F417" s="40">
        <v>905.65</v>
      </c>
      <c r="G417" s="40">
        <v>900.3</v>
      </c>
      <c r="H417" s="40">
        <v>923.7</v>
      </c>
      <c r="I417" s="40">
        <v>929.05000000000018</v>
      </c>
      <c r="J417" s="40">
        <v>935.40000000000009</v>
      </c>
      <c r="K417" s="31">
        <v>922.7</v>
      </c>
      <c r="L417" s="31">
        <v>911</v>
      </c>
      <c r="M417" s="31">
        <v>0.72111000000000003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553.4</v>
      </c>
      <c r="D418" s="40">
        <v>555.75</v>
      </c>
      <c r="E418" s="40">
        <v>549.65</v>
      </c>
      <c r="F418" s="40">
        <v>545.9</v>
      </c>
      <c r="G418" s="40">
        <v>539.79999999999995</v>
      </c>
      <c r="H418" s="40">
        <v>559.5</v>
      </c>
      <c r="I418" s="40">
        <v>565.59999999999991</v>
      </c>
      <c r="J418" s="40">
        <v>569.35</v>
      </c>
      <c r="K418" s="31">
        <v>561.85</v>
      </c>
      <c r="L418" s="31">
        <v>552</v>
      </c>
      <c r="M418" s="31">
        <v>0.47817999999999999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77.55</v>
      </c>
      <c r="D419" s="40">
        <v>78.033333333333331</v>
      </c>
      <c r="E419" s="40">
        <v>76.61666666666666</v>
      </c>
      <c r="F419" s="40">
        <v>75.683333333333323</v>
      </c>
      <c r="G419" s="40">
        <v>74.266666666666652</v>
      </c>
      <c r="H419" s="40">
        <v>78.966666666666669</v>
      </c>
      <c r="I419" s="40">
        <v>80.383333333333354</v>
      </c>
      <c r="J419" s="40">
        <v>81.316666666666677</v>
      </c>
      <c r="K419" s="31">
        <v>79.45</v>
      </c>
      <c r="L419" s="31">
        <v>77.099999999999994</v>
      </c>
      <c r="M419" s="31">
        <v>90.109099999999998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105.5</v>
      </c>
      <c r="D420" s="40">
        <v>105.63333333333333</v>
      </c>
      <c r="E420" s="40">
        <v>104.71666666666665</v>
      </c>
      <c r="F420" s="40">
        <v>103.93333333333332</v>
      </c>
      <c r="G420" s="40">
        <v>103.01666666666665</v>
      </c>
      <c r="H420" s="40">
        <v>106.41666666666666</v>
      </c>
      <c r="I420" s="40">
        <v>107.33333333333334</v>
      </c>
      <c r="J420" s="40">
        <v>108.11666666666666</v>
      </c>
      <c r="K420" s="31">
        <v>106.55</v>
      </c>
      <c r="L420" s="31">
        <v>104.85</v>
      </c>
      <c r="M420" s="31">
        <v>6.0823499999999999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481.7</v>
      </c>
      <c r="D421" s="40">
        <v>481.95</v>
      </c>
      <c r="E421" s="40">
        <v>477.75</v>
      </c>
      <c r="F421" s="40">
        <v>473.8</v>
      </c>
      <c r="G421" s="40">
        <v>469.6</v>
      </c>
      <c r="H421" s="40">
        <v>485.9</v>
      </c>
      <c r="I421" s="40">
        <v>490.09999999999991</v>
      </c>
      <c r="J421" s="40">
        <v>494.04999999999995</v>
      </c>
      <c r="K421" s="31">
        <v>486.15</v>
      </c>
      <c r="L421" s="31">
        <v>478</v>
      </c>
      <c r="M421" s="31">
        <v>176.38982999999999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121.75</v>
      </c>
      <c r="D422" s="40">
        <v>120.43333333333332</v>
      </c>
      <c r="E422" s="40">
        <v>117.41666666666664</v>
      </c>
      <c r="F422" s="40">
        <v>113.08333333333331</v>
      </c>
      <c r="G422" s="40">
        <v>110.06666666666663</v>
      </c>
      <c r="H422" s="40">
        <v>124.76666666666665</v>
      </c>
      <c r="I422" s="40">
        <v>127.78333333333333</v>
      </c>
      <c r="J422" s="40">
        <v>132.11666666666667</v>
      </c>
      <c r="K422" s="31">
        <v>123.45</v>
      </c>
      <c r="L422" s="31">
        <v>116.1</v>
      </c>
      <c r="M422" s="31">
        <v>817.44155999999998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461.4</v>
      </c>
      <c r="D423" s="40">
        <v>463.0333333333333</v>
      </c>
      <c r="E423" s="40">
        <v>452.36666666666662</v>
      </c>
      <c r="F423" s="40">
        <v>443.33333333333331</v>
      </c>
      <c r="G423" s="40">
        <v>432.66666666666663</v>
      </c>
      <c r="H423" s="40">
        <v>472.06666666666661</v>
      </c>
      <c r="I423" s="40">
        <v>482.73333333333335</v>
      </c>
      <c r="J423" s="40">
        <v>491.76666666666659</v>
      </c>
      <c r="K423" s="31">
        <v>473.7</v>
      </c>
      <c r="L423" s="31">
        <v>454</v>
      </c>
      <c r="M423" s="31">
        <v>23.82807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279.55</v>
      </c>
      <c r="D424" s="40">
        <v>280.58333333333331</v>
      </c>
      <c r="E424" s="40">
        <v>274.66666666666663</v>
      </c>
      <c r="F424" s="40">
        <v>269.7833333333333</v>
      </c>
      <c r="G424" s="40">
        <v>263.86666666666662</v>
      </c>
      <c r="H424" s="40">
        <v>285.46666666666664</v>
      </c>
      <c r="I424" s="40">
        <v>291.38333333333327</v>
      </c>
      <c r="J424" s="40">
        <v>296.26666666666665</v>
      </c>
      <c r="K424" s="31">
        <v>286.5</v>
      </c>
      <c r="L424" s="31">
        <v>275.7</v>
      </c>
      <c r="M424" s="31">
        <v>5.1173400000000004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595.95000000000005</v>
      </c>
      <c r="D425" s="40">
        <v>597.85</v>
      </c>
      <c r="E425" s="40">
        <v>590.20000000000005</v>
      </c>
      <c r="F425" s="40">
        <v>584.45000000000005</v>
      </c>
      <c r="G425" s="40">
        <v>576.80000000000007</v>
      </c>
      <c r="H425" s="40">
        <v>603.6</v>
      </c>
      <c r="I425" s="40">
        <v>611.24999999999989</v>
      </c>
      <c r="J425" s="40">
        <v>617</v>
      </c>
      <c r="K425" s="31">
        <v>605.5</v>
      </c>
      <c r="L425" s="31">
        <v>592.1</v>
      </c>
      <c r="M425" s="31">
        <v>3.9296799999999998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666.5</v>
      </c>
      <c r="D426" s="40">
        <v>671.4666666666667</v>
      </c>
      <c r="E426" s="40">
        <v>660.03333333333342</v>
      </c>
      <c r="F426" s="40">
        <v>653.56666666666672</v>
      </c>
      <c r="G426" s="40">
        <v>642.13333333333344</v>
      </c>
      <c r="H426" s="40">
        <v>677.93333333333339</v>
      </c>
      <c r="I426" s="40">
        <v>689.36666666666679</v>
      </c>
      <c r="J426" s="40">
        <v>695.83333333333337</v>
      </c>
      <c r="K426" s="31">
        <v>682.9</v>
      </c>
      <c r="L426" s="31">
        <v>665</v>
      </c>
      <c r="M426" s="31">
        <v>1.37931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421.35</v>
      </c>
      <c r="D427" s="40">
        <v>423.0333333333333</v>
      </c>
      <c r="E427" s="40">
        <v>418.36666666666662</v>
      </c>
      <c r="F427" s="40">
        <v>415.38333333333333</v>
      </c>
      <c r="G427" s="40">
        <v>410.71666666666664</v>
      </c>
      <c r="H427" s="40">
        <v>426.01666666666659</v>
      </c>
      <c r="I427" s="40">
        <v>430.68333333333334</v>
      </c>
      <c r="J427" s="40">
        <v>433.66666666666657</v>
      </c>
      <c r="K427" s="31">
        <v>427.7</v>
      </c>
      <c r="L427" s="31">
        <v>420.05</v>
      </c>
      <c r="M427" s="31">
        <v>7.7748499999999998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295.14999999999998</v>
      </c>
      <c r="D428" s="40">
        <v>296.88333333333333</v>
      </c>
      <c r="E428" s="40">
        <v>291.76666666666665</v>
      </c>
      <c r="F428" s="40">
        <v>288.38333333333333</v>
      </c>
      <c r="G428" s="40">
        <v>283.26666666666665</v>
      </c>
      <c r="H428" s="40">
        <v>300.26666666666665</v>
      </c>
      <c r="I428" s="40">
        <v>305.38333333333333</v>
      </c>
      <c r="J428" s="40">
        <v>308.76666666666665</v>
      </c>
      <c r="K428" s="31">
        <v>302</v>
      </c>
      <c r="L428" s="31">
        <v>293.5</v>
      </c>
      <c r="M428" s="31">
        <v>6.6405599999999998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842.55</v>
      </c>
      <c r="D429" s="40">
        <v>838.86666666666667</v>
      </c>
      <c r="E429" s="40">
        <v>830.93333333333339</v>
      </c>
      <c r="F429" s="40">
        <v>819.31666666666672</v>
      </c>
      <c r="G429" s="40">
        <v>811.38333333333344</v>
      </c>
      <c r="H429" s="40">
        <v>850.48333333333335</v>
      </c>
      <c r="I429" s="40">
        <v>858.41666666666652</v>
      </c>
      <c r="J429" s="40">
        <v>870.0333333333333</v>
      </c>
      <c r="K429" s="31">
        <v>846.8</v>
      </c>
      <c r="L429" s="31">
        <v>827.25</v>
      </c>
      <c r="M429" s="31">
        <v>41.130830000000003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542.45000000000005</v>
      </c>
      <c r="D430" s="40">
        <v>544.23333333333335</v>
      </c>
      <c r="E430" s="40">
        <v>530.4666666666667</v>
      </c>
      <c r="F430" s="40">
        <v>518.48333333333335</v>
      </c>
      <c r="G430" s="40">
        <v>504.7166666666667</v>
      </c>
      <c r="H430" s="40">
        <v>556.2166666666667</v>
      </c>
      <c r="I430" s="40">
        <v>569.98333333333335</v>
      </c>
      <c r="J430" s="40">
        <v>581.9666666666667</v>
      </c>
      <c r="K430" s="31">
        <v>558</v>
      </c>
      <c r="L430" s="31">
        <v>532.25</v>
      </c>
      <c r="M430" s="31">
        <v>18.406759999999998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3664.4</v>
      </c>
      <c r="D431" s="40">
        <v>3668.7999999999997</v>
      </c>
      <c r="E431" s="40">
        <v>3625.5999999999995</v>
      </c>
      <c r="F431" s="40">
        <v>3586.7999999999997</v>
      </c>
      <c r="G431" s="40">
        <v>3543.5999999999995</v>
      </c>
      <c r="H431" s="40">
        <v>3707.5999999999995</v>
      </c>
      <c r="I431" s="40">
        <v>3750.7999999999993</v>
      </c>
      <c r="J431" s="40">
        <v>3789.5999999999995</v>
      </c>
      <c r="K431" s="31">
        <v>3712</v>
      </c>
      <c r="L431" s="31">
        <v>3630</v>
      </c>
      <c r="M431" s="31">
        <v>5.6939999999999998E-2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2450.85</v>
      </c>
      <c r="D432" s="40">
        <v>2443.9666666666667</v>
      </c>
      <c r="E432" s="40">
        <v>2427.9333333333334</v>
      </c>
      <c r="F432" s="40">
        <v>2405.0166666666669</v>
      </c>
      <c r="G432" s="40">
        <v>2388.9833333333336</v>
      </c>
      <c r="H432" s="40">
        <v>2466.8833333333332</v>
      </c>
      <c r="I432" s="40">
        <v>2482.916666666667</v>
      </c>
      <c r="J432" s="40">
        <v>2505.833333333333</v>
      </c>
      <c r="K432" s="31">
        <v>2460</v>
      </c>
      <c r="L432" s="31">
        <v>2421.0500000000002</v>
      </c>
      <c r="M432" s="31">
        <v>0.26212999999999997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948.75</v>
      </c>
      <c r="D433" s="40">
        <v>948.55000000000007</v>
      </c>
      <c r="E433" s="40">
        <v>938.20000000000016</v>
      </c>
      <c r="F433" s="40">
        <v>927.65000000000009</v>
      </c>
      <c r="G433" s="40">
        <v>917.30000000000018</v>
      </c>
      <c r="H433" s="40">
        <v>959.10000000000014</v>
      </c>
      <c r="I433" s="40">
        <v>969.45</v>
      </c>
      <c r="J433" s="40">
        <v>980.00000000000011</v>
      </c>
      <c r="K433" s="31">
        <v>958.9</v>
      </c>
      <c r="L433" s="31">
        <v>938</v>
      </c>
      <c r="M433" s="31">
        <v>0.70047999999999999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501.2</v>
      </c>
      <c r="D434" s="40">
        <v>503.0333333333333</v>
      </c>
      <c r="E434" s="40">
        <v>494.26666666666659</v>
      </c>
      <c r="F434" s="40">
        <v>487.33333333333331</v>
      </c>
      <c r="G434" s="40">
        <v>478.56666666666661</v>
      </c>
      <c r="H434" s="40">
        <v>509.96666666666658</v>
      </c>
      <c r="I434" s="40">
        <v>518.73333333333323</v>
      </c>
      <c r="J434" s="40">
        <v>525.66666666666652</v>
      </c>
      <c r="K434" s="31">
        <v>511.8</v>
      </c>
      <c r="L434" s="31">
        <v>496.1</v>
      </c>
      <c r="M434" s="31">
        <v>8.7967399999999998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377.15</v>
      </c>
      <c r="D435" s="40">
        <v>370.68333333333334</v>
      </c>
      <c r="E435" s="40">
        <v>362.01666666666665</v>
      </c>
      <c r="F435" s="40">
        <v>346.88333333333333</v>
      </c>
      <c r="G435" s="40">
        <v>338.21666666666664</v>
      </c>
      <c r="H435" s="40">
        <v>385.81666666666666</v>
      </c>
      <c r="I435" s="40">
        <v>394.48333333333329</v>
      </c>
      <c r="J435" s="40">
        <v>409.61666666666667</v>
      </c>
      <c r="K435" s="31">
        <v>379.35</v>
      </c>
      <c r="L435" s="31">
        <v>355.55</v>
      </c>
      <c r="M435" s="31">
        <v>5.8967999999999998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2551.9</v>
      </c>
      <c r="D436" s="40">
        <v>2555.8333333333335</v>
      </c>
      <c r="E436" s="40">
        <v>2511.8666666666668</v>
      </c>
      <c r="F436" s="40">
        <v>2471.8333333333335</v>
      </c>
      <c r="G436" s="40">
        <v>2427.8666666666668</v>
      </c>
      <c r="H436" s="40">
        <v>2595.8666666666668</v>
      </c>
      <c r="I436" s="40">
        <v>2639.833333333333</v>
      </c>
      <c r="J436" s="40">
        <v>2679.8666666666668</v>
      </c>
      <c r="K436" s="31">
        <v>2599.8000000000002</v>
      </c>
      <c r="L436" s="31">
        <v>2515.8000000000002</v>
      </c>
      <c r="M436" s="31">
        <v>1.0753699999999999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746.1</v>
      </c>
      <c r="D437" s="40">
        <v>745.30000000000007</v>
      </c>
      <c r="E437" s="40">
        <v>738.80000000000018</v>
      </c>
      <c r="F437" s="40">
        <v>731.50000000000011</v>
      </c>
      <c r="G437" s="40">
        <v>725.00000000000023</v>
      </c>
      <c r="H437" s="40">
        <v>752.60000000000014</v>
      </c>
      <c r="I437" s="40">
        <v>759.09999999999991</v>
      </c>
      <c r="J437" s="40">
        <v>766.40000000000009</v>
      </c>
      <c r="K437" s="31">
        <v>751.8</v>
      </c>
      <c r="L437" s="31">
        <v>738</v>
      </c>
      <c r="M437" s="31">
        <v>0.88453000000000004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532.9</v>
      </c>
      <c r="D438" s="40">
        <v>533.44999999999993</v>
      </c>
      <c r="E438" s="40">
        <v>526.94999999999982</v>
      </c>
      <c r="F438" s="40">
        <v>520.99999999999989</v>
      </c>
      <c r="G438" s="40">
        <v>514.49999999999977</v>
      </c>
      <c r="H438" s="40">
        <v>539.39999999999986</v>
      </c>
      <c r="I438" s="40">
        <v>545.90000000000009</v>
      </c>
      <c r="J438" s="40">
        <v>551.84999999999991</v>
      </c>
      <c r="K438" s="31">
        <v>539.95000000000005</v>
      </c>
      <c r="L438" s="31">
        <v>527.5</v>
      </c>
      <c r="M438" s="31">
        <v>2.8614600000000001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7.1</v>
      </c>
      <c r="D439" s="40">
        <v>7.2</v>
      </c>
      <c r="E439" s="40">
        <v>6.9</v>
      </c>
      <c r="F439" s="40">
        <v>6.7</v>
      </c>
      <c r="G439" s="40">
        <v>6.4</v>
      </c>
      <c r="H439" s="40">
        <v>7.4</v>
      </c>
      <c r="I439" s="40">
        <v>7.6999999999999993</v>
      </c>
      <c r="J439" s="40">
        <v>7.9</v>
      </c>
      <c r="K439" s="31">
        <v>7.5</v>
      </c>
      <c r="L439" s="31">
        <v>7</v>
      </c>
      <c r="M439" s="31">
        <v>478.80155999999999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133.75</v>
      </c>
      <c r="D440" s="40">
        <v>133.78333333333333</v>
      </c>
      <c r="E440" s="40">
        <v>130.06666666666666</v>
      </c>
      <c r="F440" s="40">
        <v>126.38333333333333</v>
      </c>
      <c r="G440" s="40">
        <v>122.66666666666666</v>
      </c>
      <c r="H440" s="40">
        <v>137.46666666666667</v>
      </c>
      <c r="I440" s="40">
        <v>141.18333333333331</v>
      </c>
      <c r="J440" s="40">
        <v>144.86666666666667</v>
      </c>
      <c r="K440" s="31">
        <v>137.5</v>
      </c>
      <c r="L440" s="31">
        <v>130.1</v>
      </c>
      <c r="M440" s="31">
        <v>3.18648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1067.0999999999999</v>
      </c>
      <c r="D441" s="40">
        <v>1073.0333333333333</v>
      </c>
      <c r="E441" s="40">
        <v>1057.0666666666666</v>
      </c>
      <c r="F441" s="40">
        <v>1047.0333333333333</v>
      </c>
      <c r="G441" s="40">
        <v>1031.0666666666666</v>
      </c>
      <c r="H441" s="40">
        <v>1083.0666666666666</v>
      </c>
      <c r="I441" s="40">
        <v>1099.0333333333333</v>
      </c>
      <c r="J441" s="40">
        <v>1109.0666666666666</v>
      </c>
      <c r="K441" s="31">
        <v>1089</v>
      </c>
      <c r="L441" s="31">
        <v>1063</v>
      </c>
      <c r="M441" s="31">
        <v>0.61806000000000005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616.45000000000005</v>
      </c>
      <c r="D442" s="40">
        <v>617.38333333333333</v>
      </c>
      <c r="E442" s="40">
        <v>611.86666666666667</v>
      </c>
      <c r="F442" s="40">
        <v>607.2833333333333</v>
      </c>
      <c r="G442" s="40">
        <v>601.76666666666665</v>
      </c>
      <c r="H442" s="40">
        <v>621.9666666666667</v>
      </c>
      <c r="I442" s="40">
        <v>627.48333333333335</v>
      </c>
      <c r="J442" s="40">
        <v>632.06666666666672</v>
      </c>
      <c r="K442" s="31">
        <v>622.9</v>
      </c>
      <c r="L442" s="31">
        <v>612.79999999999995</v>
      </c>
      <c r="M442" s="31">
        <v>2.99091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1590</v>
      </c>
      <c r="D443" s="40">
        <v>1582.9166666666667</v>
      </c>
      <c r="E443" s="40">
        <v>1558.1833333333334</v>
      </c>
      <c r="F443" s="40">
        <v>1526.3666666666666</v>
      </c>
      <c r="G443" s="40">
        <v>1501.6333333333332</v>
      </c>
      <c r="H443" s="40">
        <v>1614.7333333333336</v>
      </c>
      <c r="I443" s="40">
        <v>1639.4666666666667</v>
      </c>
      <c r="J443" s="40">
        <v>1671.2833333333338</v>
      </c>
      <c r="K443" s="31">
        <v>1607.65</v>
      </c>
      <c r="L443" s="31">
        <v>1551.1</v>
      </c>
      <c r="M443" s="31">
        <v>0.40411000000000002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657.05</v>
      </c>
      <c r="D444" s="40">
        <v>660.75</v>
      </c>
      <c r="E444" s="40">
        <v>648.5</v>
      </c>
      <c r="F444" s="40">
        <v>639.95000000000005</v>
      </c>
      <c r="G444" s="40">
        <v>627.70000000000005</v>
      </c>
      <c r="H444" s="40">
        <v>669.3</v>
      </c>
      <c r="I444" s="40">
        <v>681.55</v>
      </c>
      <c r="J444" s="40">
        <v>690.09999999999991</v>
      </c>
      <c r="K444" s="31">
        <v>673</v>
      </c>
      <c r="L444" s="31">
        <v>652.20000000000005</v>
      </c>
      <c r="M444" s="31">
        <v>0.50680000000000003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8908.9</v>
      </c>
      <c r="D445" s="40">
        <v>8911.6666666666661</v>
      </c>
      <c r="E445" s="40">
        <v>8803.3333333333321</v>
      </c>
      <c r="F445" s="40">
        <v>8697.7666666666664</v>
      </c>
      <c r="G445" s="40">
        <v>8589.4333333333325</v>
      </c>
      <c r="H445" s="40">
        <v>9017.2333333333318</v>
      </c>
      <c r="I445" s="40">
        <v>9125.5666666666639</v>
      </c>
      <c r="J445" s="40">
        <v>9231.1333333333314</v>
      </c>
      <c r="K445" s="31">
        <v>9020</v>
      </c>
      <c r="L445" s="31">
        <v>8806.1</v>
      </c>
      <c r="M445" s="31">
        <v>9.4960000000000003E-2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43.85</v>
      </c>
      <c r="D446" s="40">
        <v>44.783333333333331</v>
      </c>
      <c r="E446" s="40">
        <v>42.666666666666664</v>
      </c>
      <c r="F446" s="40">
        <v>41.483333333333334</v>
      </c>
      <c r="G446" s="40">
        <v>39.366666666666667</v>
      </c>
      <c r="H446" s="40">
        <v>45.966666666666661</v>
      </c>
      <c r="I446" s="40">
        <v>48.083333333333336</v>
      </c>
      <c r="J446" s="40">
        <v>49.266666666666659</v>
      </c>
      <c r="K446" s="31">
        <v>46.9</v>
      </c>
      <c r="L446" s="31">
        <v>43.6</v>
      </c>
      <c r="M446" s="31">
        <v>119.00767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577.20000000000005</v>
      </c>
      <c r="D447" s="40">
        <v>579.26666666666677</v>
      </c>
      <c r="E447" s="40">
        <v>571.93333333333351</v>
      </c>
      <c r="F447" s="40">
        <v>566.66666666666674</v>
      </c>
      <c r="G447" s="40">
        <v>559.33333333333348</v>
      </c>
      <c r="H447" s="40">
        <v>584.53333333333353</v>
      </c>
      <c r="I447" s="40">
        <v>591.86666666666679</v>
      </c>
      <c r="J447" s="40">
        <v>597.13333333333355</v>
      </c>
      <c r="K447" s="31">
        <v>586.6</v>
      </c>
      <c r="L447" s="31">
        <v>574</v>
      </c>
      <c r="M447" s="31">
        <v>15.875730000000001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918.6</v>
      </c>
      <c r="D448" s="40">
        <v>920.21666666666658</v>
      </c>
      <c r="E448" s="40">
        <v>900.43333333333317</v>
      </c>
      <c r="F448" s="40">
        <v>882.26666666666654</v>
      </c>
      <c r="G448" s="40">
        <v>862.48333333333312</v>
      </c>
      <c r="H448" s="40">
        <v>938.38333333333321</v>
      </c>
      <c r="I448" s="40">
        <v>958.16666666666674</v>
      </c>
      <c r="J448" s="40">
        <v>976.33333333333326</v>
      </c>
      <c r="K448" s="31">
        <v>940</v>
      </c>
      <c r="L448" s="31">
        <v>902.05</v>
      </c>
      <c r="M448" s="31">
        <v>1.3619300000000001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18130.599999999999</v>
      </c>
      <c r="D449" s="40">
        <v>18243.533333333333</v>
      </c>
      <c r="E449" s="40">
        <v>17987.066666666666</v>
      </c>
      <c r="F449" s="40">
        <v>17843.533333333333</v>
      </c>
      <c r="G449" s="40">
        <v>17587.066666666666</v>
      </c>
      <c r="H449" s="40">
        <v>18387.066666666666</v>
      </c>
      <c r="I449" s="40">
        <v>18643.533333333333</v>
      </c>
      <c r="J449" s="40">
        <v>18787.066666666666</v>
      </c>
      <c r="K449" s="31">
        <v>18500</v>
      </c>
      <c r="L449" s="31">
        <v>18100</v>
      </c>
      <c r="M449" s="31">
        <v>9.41E-3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1107.0999999999999</v>
      </c>
      <c r="D450" s="40">
        <v>1077.2333333333333</v>
      </c>
      <c r="E450" s="40">
        <v>1010.1666666666667</v>
      </c>
      <c r="F450" s="40">
        <v>913.23333333333335</v>
      </c>
      <c r="G450" s="40">
        <v>846.16666666666674</v>
      </c>
      <c r="H450" s="40">
        <v>1174.1666666666667</v>
      </c>
      <c r="I450" s="40">
        <v>1241.2333333333333</v>
      </c>
      <c r="J450" s="40">
        <v>1338.1666666666667</v>
      </c>
      <c r="K450" s="31">
        <v>1144.3</v>
      </c>
      <c r="L450" s="31">
        <v>980.3</v>
      </c>
      <c r="M450" s="31">
        <v>211.51990000000001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233.9</v>
      </c>
      <c r="D451" s="40">
        <v>235.25</v>
      </c>
      <c r="E451" s="40">
        <v>228.25</v>
      </c>
      <c r="F451" s="40">
        <v>222.6</v>
      </c>
      <c r="G451" s="40">
        <v>215.6</v>
      </c>
      <c r="H451" s="40">
        <v>240.9</v>
      </c>
      <c r="I451" s="40">
        <v>247.9</v>
      </c>
      <c r="J451" s="40">
        <v>253.55</v>
      </c>
      <c r="K451" s="31">
        <v>242.25</v>
      </c>
      <c r="L451" s="31">
        <v>229.6</v>
      </c>
      <c r="M451" s="31">
        <v>106.37119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1456</v>
      </c>
      <c r="D452" s="40">
        <v>1450.3333333333333</v>
      </c>
      <c r="E452" s="40">
        <v>1400.6666666666665</v>
      </c>
      <c r="F452" s="40">
        <v>1345.3333333333333</v>
      </c>
      <c r="G452" s="40">
        <v>1295.6666666666665</v>
      </c>
      <c r="H452" s="40">
        <v>1505.6666666666665</v>
      </c>
      <c r="I452" s="40">
        <v>1555.333333333333</v>
      </c>
      <c r="J452" s="40">
        <v>1610.6666666666665</v>
      </c>
      <c r="K452" s="31">
        <v>1500</v>
      </c>
      <c r="L452" s="31">
        <v>1395</v>
      </c>
      <c r="M452" s="31">
        <v>5.65097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3655.2</v>
      </c>
      <c r="D453" s="40">
        <v>3658.5499999999997</v>
      </c>
      <c r="E453" s="40">
        <v>3641.6499999999996</v>
      </c>
      <c r="F453" s="40">
        <v>3628.1</v>
      </c>
      <c r="G453" s="40">
        <v>3611.2</v>
      </c>
      <c r="H453" s="40">
        <v>3672.0999999999995</v>
      </c>
      <c r="I453" s="40">
        <v>3689</v>
      </c>
      <c r="J453" s="40">
        <v>3702.5499999999993</v>
      </c>
      <c r="K453" s="31">
        <v>3675.45</v>
      </c>
      <c r="L453" s="31">
        <v>3645</v>
      </c>
      <c r="M453" s="31">
        <v>35.45655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848.15</v>
      </c>
      <c r="D454" s="40">
        <v>840.06666666666661</v>
      </c>
      <c r="E454" s="40">
        <v>826.13333333333321</v>
      </c>
      <c r="F454" s="40">
        <v>804.11666666666656</v>
      </c>
      <c r="G454" s="40">
        <v>790.18333333333317</v>
      </c>
      <c r="H454" s="40">
        <v>862.08333333333326</v>
      </c>
      <c r="I454" s="40">
        <v>876.01666666666665</v>
      </c>
      <c r="J454" s="40">
        <v>898.0333333333333</v>
      </c>
      <c r="K454" s="31">
        <v>854</v>
      </c>
      <c r="L454" s="31">
        <v>818.05</v>
      </c>
      <c r="M454" s="31">
        <v>72.332800000000006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6120.1</v>
      </c>
      <c r="D455" s="40">
        <v>6167.8</v>
      </c>
      <c r="E455" s="40">
        <v>6040.75</v>
      </c>
      <c r="F455" s="40">
        <v>5961.4</v>
      </c>
      <c r="G455" s="40">
        <v>5834.3499999999995</v>
      </c>
      <c r="H455" s="40">
        <v>6247.1500000000005</v>
      </c>
      <c r="I455" s="40">
        <v>6374.2000000000016</v>
      </c>
      <c r="J455" s="40">
        <v>6453.5500000000011</v>
      </c>
      <c r="K455" s="31">
        <v>6294.85</v>
      </c>
      <c r="L455" s="31">
        <v>6088.45</v>
      </c>
      <c r="M455" s="31">
        <v>2.89391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1663.35</v>
      </c>
      <c r="D456" s="40">
        <v>1621.7333333333333</v>
      </c>
      <c r="E456" s="40">
        <v>1523.5666666666666</v>
      </c>
      <c r="F456" s="40">
        <v>1383.7833333333333</v>
      </c>
      <c r="G456" s="40">
        <v>1285.6166666666666</v>
      </c>
      <c r="H456" s="40">
        <v>1761.5166666666667</v>
      </c>
      <c r="I456" s="40">
        <v>1859.6833333333332</v>
      </c>
      <c r="J456" s="40">
        <v>1999.4666666666667</v>
      </c>
      <c r="K456" s="31">
        <v>1719.9</v>
      </c>
      <c r="L456" s="31">
        <v>1481.95</v>
      </c>
      <c r="M456" s="31">
        <v>16.357749999999999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237.45</v>
      </c>
      <c r="D457" s="40">
        <v>233.85</v>
      </c>
      <c r="E457" s="40">
        <v>230.25</v>
      </c>
      <c r="F457" s="40">
        <v>223.05</v>
      </c>
      <c r="G457" s="40">
        <v>219.45000000000002</v>
      </c>
      <c r="H457" s="40">
        <v>241.04999999999998</v>
      </c>
      <c r="I457" s="40">
        <v>244.64999999999995</v>
      </c>
      <c r="J457" s="40">
        <v>251.84999999999997</v>
      </c>
      <c r="K457" s="31">
        <v>237.45</v>
      </c>
      <c r="L457" s="31">
        <v>226.65</v>
      </c>
      <c r="M457" s="31">
        <v>92.843969999999999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506.9</v>
      </c>
      <c r="D458" s="40">
        <v>497.88333333333338</v>
      </c>
      <c r="E458" s="40">
        <v>471.91666666666674</v>
      </c>
      <c r="F458" s="40">
        <v>436.93333333333334</v>
      </c>
      <c r="G458" s="40">
        <v>410.9666666666667</v>
      </c>
      <c r="H458" s="40">
        <v>532.86666666666679</v>
      </c>
      <c r="I458" s="40">
        <v>558.83333333333337</v>
      </c>
      <c r="J458" s="40">
        <v>593.81666666666683</v>
      </c>
      <c r="K458" s="31">
        <v>523.85</v>
      </c>
      <c r="L458" s="31">
        <v>462.9</v>
      </c>
      <c r="M458" s="31">
        <v>1979.49387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224.2</v>
      </c>
      <c r="D459" s="40">
        <v>218.86666666666667</v>
      </c>
      <c r="E459" s="40">
        <v>205.33333333333334</v>
      </c>
      <c r="F459" s="40">
        <v>186.46666666666667</v>
      </c>
      <c r="G459" s="40">
        <v>172.93333333333334</v>
      </c>
      <c r="H459" s="40">
        <v>237.73333333333335</v>
      </c>
      <c r="I459" s="40">
        <v>251.26666666666665</v>
      </c>
      <c r="J459" s="40">
        <v>270.13333333333333</v>
      </c>
      <c r="K459" s="31">
        <v>232.4</v>
      </c>
      <c r="L459" s="31">
        <v>200</v>
      </c>
      <c r="M459" s="31">
        <v>3050.3722200000002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1354.3</v>
      </c>
      <c r="D460" s="40">
        <v>1349.6333333333332</v>
      </c>
      <c r="E460" s="40">
        <v>1322.7166666666665</v>
      </c>
      <c r="F460" s="40">
        <v>1291.1333333333332</v>
      </c>
      <c r="G460" s="40">
        <v>1264.2166666666665</v>
      </c>
      <c r="H460" s="40">
        <v>1381.2166666666665</v>
      </c>
      <c r="I460" s="40">
        <v>1408.1333333333334</v>
      </c>
      <c r="J460" s="40">
        <v>1439.7166666666665</v>
      </c>
      <c r="K460" s="31">
        <v>1376.55</v>
      </c>
      <c r="L460" s="31">
        <v>1318.05</v>
      </c>
      <c r="M460" s="31">
        <v>132.85718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5127.05</v>
      </c>
      <c r="D461" s="40">
        <v>5156.7666666666664</v>
      </c>
      <c r="E461" s="40">
        <v>5038.083333333333</v>
      </c>
      <c r="F461" s="40">
        <v>4949.1166666666668</v>
      </c>
      <c r="G461" s="40">
        <v>4830.4333333333334</v>
      </c>
      <c r="H461" s="40">
        <v>5245.7333333333327</v>
      </c>
      <c r="I461" s="40">
        <v>5364.416666666667</v>
      </c>
      <c r="J461" s="40">
        <v>5453.3833333333323</v>
      </c>
      <c r="K461" s="31">
        <v>5275.45</v>
      </c>
      <c r="L461" s="31">
        <v>5067.8</v>
      </c>
      <c r="M461" s="31">
        <v>0.28539999999999999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1402.15</v>
      </c>
      <c r="D462" s="40">
        <v>1396.3833333333332</v>
      </c>
      <c r="E462" s="40">
        <v>1382.7666666666664</v>
      </c>
      <c r="F462" s="40">
        <v>1363.3833333333332</v>
      </c>
      <c r="G462" s="40">
        <v>1349.7666666666664</v>
      </c>
      <c r="H462" s="40">
        <v>1415.7666666666664</v>
      </c>
      <c r="I462" s="40">
        <v>1429.3833333333332</v>
      </c>
      <c r="J462" s="40">
        <v>1448.7666666666664</v>
      </c>
      <c r="K462" s="31">
        <v>1410</v>
      </c>
      <c r="L462" s="31">
        <v>1377</v>
      </c>
      <c r="M462" s="31">
        <v>17.389849999999999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165.65</v>
      </c>
      <c r="D463" s="40">
        <v>165.78333333333333</v>
      </c>
      <c r="E463" s="40">
        <v>163.16666666666666</v>
      </c>
      <c r="F463" s="40">
        <v>160.68333333333334</v>
      </c>
      <c r="G463" s="40">
        <v>158.06666666666666</v>
      </c>
      <c r="H463" s="40">
        <v>168.26666666666665</v>
      </c>
      <c r="I463" s="40">
        <v>170.88333333333333</v>
      </c>
      <c r="J463" s="40">
        <v>173.36666666666665</v>
      </c>
      <c r="K463" s="31">
        <v>168.4</v>
      </c>
      <c r="L463" s="31">
        <v>163.30000000000001</v>
      </c>
      <c r="M463" s="31">
        <v>4.2183099999999998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982.7</v>
      </c>
      <c r="D464" s="40">
        <v>986.36666666666679</v>
      </c>
      <c r="E464" s="40">
        <v>977.03333333333353</v>
      </c>
      <c r="F464" s="40">
        <v>971.36666666666679</v>
      </c>
      <c r="G464" s="40">
        <v>962.03333333333353</v>
      </c>
      <c r="H464" s="40">
        <v>992.03333333333353</v>
      </c>
      <c r="I464" s="40">
        <v>1001.3666666666668</v>
      </c>
      <c r="J464" s="40">
        <v>1007.0333333333335</v>
      </c>
      <c r="K464" s="31">
        <v>995.7</v>
      </c>
      <c r="L464" s="31">
        <v>980.7</v>
      </c>
      <c r="M464" s="31">
        <v>2.5673699999999999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1387.9</v>
      </c>
      <c r="D465" s="40">
        <v>1395.2166666666669</v>
      </c>
      <c r="E465" s="40">
        <v>1373.7333333333338</v>
      </c>
      <c r="F465" s="40">
        <v>1359.5666666666668</v>
      </c>
      <c r="G465" s="40">
        <v>1338.0833333333337</v>
      </c>
      <c r="H465" s="40">
        <v>1409.3833333333339</v>
      </c>
      <c r="I465" s="40">
        <v>1430.866666666667</v>
      </c>
      <c r="J465" s="40">
        <v>1445.033333333334</v>
      </c>
      <c r="K465" s="31">
        <v>1416.7</v>
      </c>
      <c r="L465" s="31">
        <v>1381.05</v>
      </c>
      <c r="M465" s="31">
        <v>2.6058300000000001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1169.1500000000001</v>
      </c>
      <c r="D466" s="40">
        <v>1159.3833333333334</v>
      </c>
      <c r="E466" s="40">
        <v>1129.7666666666669</v>
      </c>
      <c r="F466" s="40">
        <v>1090.3833333333334</v>
      </c>
      <c r="G466" s="40">
        <v>1060.7666666666669</v>
      </c>
      <c r="H466" s="40">
        <v>1198.7666666666669</v>
      </c>
      <c r="I466" s="40">
        <v>1228.3833333333332</v>
      </c>
      <c r="J466" s="40">
        <v>1267.7666666666669</v>
      </c>
      <c r="K466" s="31">
        <v>1189</v>
      </c>
      <c r="L466" s="31">
        <v>1120</v>
      </c>
      <c r="M466" s="31">
        <v>2.7323499999999998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1857.3</v>
      </c>
      <c r="D467" s="40">
        <v>1825.7666666666667</v>
      </c>
      <c r="E467" s="40">
        <v>1734.5333333333333</v>
      </c>
      <c r="F467" s="40">
        <v>1611.7666666666667</v>
      </c>
      <c r="G467" s="40">
        <v>1520.5333333333333</v>
      </c>
      <c r="H467" s="40">
        <v>1948.5333333333333</v>
      </c>
      <c r="I467" s="40">
        <v>2039.7666666666664</v>
      </c>
      <c r="J467" s="40">
        <v>2162.5333333333333</v>
      </c>
      <c r="K467" s="31">
        <v>1917</v>
      </c>
      <c r="L467" s="31">
        <v>1703</v>
      </c>
      <c r="M467" s="31">
        <v>3.3119900000000002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2537.1999999999998</v>
      </c>
      <c r="D468" s="40">
        <v>2545.3833333333332</v>
      </c>
      <c r="E468" s="40">
        <v>2481.8166666666666</v>
      </c>
      <c r="F468" s="40">
        <v>2426.4333333333334</v>
      </c>
      <c r="G468" s="40">
        <v>2362.8666666666668</v>
      </c>
      <c r="H468" s="40">
        <v>2600.7666666666664</v>
      </c>
      <c r="I468" s="40">
        <v>2664.333333333333</v>
      </c>
      <c r="J468" s="40">
        <v>2719.7166666666662</v>
      </c>
      <c r="K468" s="31">
        <v>2608.9499999999998</v>
      </c>
      <c r="L468" s="31">
        <v>2490</v>
      </c>
      <c r="M468" s="31">
        <v>40.236449999999998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3127.35</v>
      </c>
      <c r="D469" s="40">
        <v>3130.0166666666664</v>
      </c>
      <c r="E469" s="40">
        <v>3099.9333333333329</v>
      </c>
      <c r="F469" s="40">
        <v>3072.5166666666664</v>
      </c>
      <c r="G469" s="40">
        <v>3042.4333333333329</v>
      </c>
      <c r="H469" s="40">
        <v>3157.4333333333329</v>
      </c>
      <c r="I469" s="40">
        <v>3187.5166666666669</v>
      </c>
      <c r="J469" s="40">
        <v>3214.9333333333329</v>
      </c>
      <c r="K469" s="31">
        <v>3160.1</v>
      </c>
      <c r="L469" s="31">
        <v>3102.6</v>
      </c>
      <c r="M469" s="31">
        <v>0.65625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519.25</v>
      </c>
      <c r="D470" s="40">
        <v>520.08333333333337</v>
      </c>
      <c r="E470" s="40">
        <v>514.26666666666677</v>
      </c>
      <c r="F470" s="40">
        <v>509.28333333333342</v>
      </c>
      <c r="G470" s="40">
        <v>503.46666666666681</v>
      </c>
      <c r="H470" s="40">
        <v>525.06666666666672</v>
      </c>
      <c r="I470" s="40">
        <v>530.88333333333333</v>
      </c>
      <c r="J470" s="40">
        <v>535.86666666666667</v>
      </c>
      <c r="K470" s="31">
        <v>525.9</v>
      </c>
      <c r="L470" s="31">
        <v>515.1</v>
      </c>
      <c r="M470" s="31">
        <v>13.8614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1174.2</v>
      </c>
      <c r="D471" s="40">
        <v>1162.5833333333333</v>
      </c>
      <c r="E471" s="40">
        <v>1115.2166666666665</v>
      </c>
      <c r="F471" s="40">
        <v>1056.2333333333331</v>
      </c>
      <c r="G471" s="40">
        <v>1008.8666666666663</v>
      </c>
      <c r="H471" s="40">
        <v>1221.5666666666666</v>
      </c>
      <c r="I471" s="40">
        <v>1268.9333333333334</v>
      </c>
      <c r="J471" s="40">
        <v>1327.9166666666667</v>
      </c>
      <c r="K471" s="31">
        <v>1209.95</v>
      </c>
      <c r="L471" s="31">
        <v>1103.5999999999999</v>
      </c>
      <c r="M471" s="31">
        <v>14.335100000000001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39.299999999999997</v>
      </c>
      <c r="D472" s="40">
        <v>38.699999999999996</v>
      </c>
      <c r="E472" s="40">
        <v>38.099999999999994</v>
      </c>
      <c r="F472" s="40">
        <v>36.9</v>
      </c>
      <c r="G472" s="40">
        <v>36.299999999999997</v>
      </c>
      <c r="H472" s="40">
        <v>39.899999999999991</v>
      </c>
      <c r="I472" s="40">
        <v>40.5</v>
      </c>
      <c r="J472" s="40">
        <v>41.699999999999989</v>
      </c>
      <c r="K472" s="31">
        <v>39.299999999999997</v>
      </c>
      <c r="L472" s="31">
        <v>37.5</v>
      </c>
      <c r="M472" s="31">
        <v>416.97430000000003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169.2</v>
      </c>
      <c r="D473" s="40">
        <v>171.11666666666667</v>
      </c>
      <c r="E473" s="40">
        <v>166.23333333333335</v>
      </c>
      <c r="F473" s="40">
        <v>163.26666666666668</v>
      </c>
      <c r="G473" s="40">
        <v>158.38333333333335</v>
      </c>
      <c r="H473" s="40">
        <v>174.08333333333334</v>
      </c>
      <c r="I473" s="40">
        <v>178.96666666666667</v>
      </c>
      <c r="J473" s="40">
        <v>181.93333333333334</v>
      </c>
      <c r="K473" s="31">
        <v>176</v>
      </c>
      <c r="L473" s="31">
        <v>168.15</v>
      </c>
      <c r="M473" s="31">
        <v>1.5788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1377.55</v>
      </c>
      <c r="D474" s="40">
        <v>1380.5999999999997</v>
      </c>
      <c r="E474" s="40">
        <v>1362.2999999999993</v>
      </c>
      <c r="F474" s="40">
        <v>1347.0499999999995</v>
      </c>
      <c r="G474" s="40">
        <v>1328.7499999999991</v>
      </c>
      <c r="H474" s="40">
        <v>1395.8499999999995</v>
      </c>
      <c r="I474" s="40">
        <v>1414.15</v>
      </c>
      <c r="J474" s="40">
        <v>1429.3999999999996</v>
      </c>
      <c r="K474" s="31">
        <v>1398.9</v>
      </c>
      <c r="L474" s="31">
        <v>1365.35</v>
      </c>
      <c r="M474" s="31">
        <v>0.57252000000000003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14.35</v>
      </c>
      <c r="D475" s="40">
        <v>14.366666666666667</v>
      </c>
      <c r="E475" s="40">
        <v>14.233333333333334</v>
      </c>
      <c r="F475" s="40">
        <v>14.116666666666667</v>
      </c>
      <c r="G475" s="40">
        <v>13.983333333333334</v>
      </c>
      <c r="H475" s="40">
        <v>14.483333333333334</v>
      </c>
      <c r="I475" s="40">
        <v>14.616666666666667</v>
      </c>
      <c r="J475" s="40">
        <v>14.733333333333334</v>
      </c>
      <c r="K475" s="31">
        <v>14.5</v>
      </c>
      <c r="L475" s="31">
        <v>14.25</v>
      </c>
      <c r="M475" s="31">
        <v>84.393050000000002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634.6</v>
      </c>
      <c r="D476" s="40">
        <v>635.44999999999993</v>
      </c>
      <c r="E476" s="40">
        <v>624.24999999999989</v>
      </c>
      <c r="F476" s="40">
        <v>613.9</v>
      </c>
      <c r="G476" s="40">
        <v>602.69999999999993</v>
      </c>
      <c r="H476" s="40">
        <v>645.79999999999984</v>
      </c>
      <c r="I476" s="40">
        <v>656.99999999999989</v>
      </c>
      <c r="J476" s="40">
        <v>667.3499999999998</v>
      </c>
      <c r="K476" s="31">
        <v>646.65</v>
      </c>
      <c r="L476" s="31">
        <v>625.1</v>
      </c>
      <c r="M476" s="31">
        <v>3.7737099999999999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747.45</v>
      </c>
      <c r="D477" s="40">
        <v>747.7833333333333</v>
      </c>
      <c r="E477" s="40">
        <v>741.31666666666661</v>
      </c>
      <c r="F477" s="40">
        <v>735.18333333333328</v>
      </c>
      <c r="G477" s="40">
        <v>728.71666666666658</v>
      </c>
      <c r="H477" s="40">
        <v>753.91666666666663</v>
      </c>
      <c r="I477" s="40">
        <v>760.38333333333333</v>
      </c>
      <c r="J477" s="40">
        <v>766.51666666666665</v>
      </c>
      <c r="K477" s="31">
        <v>754.25</v>
      </c>
      <c r="L477" s="31">
        <v>741.65</v>
      </c>
      <c r="M477" s="31">
        <v>15.733320000000001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1092.8</v>
      </c>
      <c r="D478" s="40">
        <v>1100.5166666666667</v>
      </c>
      <c r="E478" s="40">
        <v>1078.0333333333333</v>
      </c>
      <c r="F478" s="40">
        <v>1063.2666666666667</v>
      </c>
      <c r="G478" s="40">
        <v>1040.7833333333333</v>
      </c>
      <c r="H478" s="40">
        <v>1115.2833333333333</v>
      </c>
      <c r="I478" s="40">
        <v>1137.7666666666664</v>
      </c>
      <c r="J478" s="40">
        <v>1152.5333333333333</v>
      </c>
      <c r="K478" s="31">
        <v>1123</v>
      </c>
      <c r="L478" s="31">
        <v>1085.75</v>
      </c>
      <c r="M478" s="31">
        <v>3.6094200000000001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164.8</v>
      </c>
      <c r="D479" s="40">
        <v>164.73333333333335</v>
      </c>
      <c r="E479" s="40">
        <v>162.56666666666669</v>
      </c>
      <c r="F479" s="40">
        <v>160.33333333333334</v>
      </c>
      <c r="G479" s="40">
        <v>158.16666666666669</v>
      </c>
      <c r="H479" s="40">
        <v>166.9666666666667</v>
      </c>
      <c r="I479" s="40">
        <v>169.13333333333333</v>
      </c>
      <c r="J479" s="40">
        <v>171.3666666666667</v>
      </c>
      <c r="K479" s="31">
        <v>166.9</v>
      </c>
      <c r="L479" s="31">
        <v>162.5</v>
      </c>
      <c r="M479" s="31">
        <v>10.36619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22.8</v>
      </c>
      <c r="D480" s="40">
        <v>23.083333333333332</v>
      </c>
      <c r="E480" s="40">
        <v>22.416666666666664</v>
      </c>
      <c r="F480" s="40">
        <v>22.033333333333331</v>
      </c>
      <c r="G480" s="40">
        <v>21.366666666666664</v>
      </c>
      <c r="H480" s="40">
        <v>23.466666666666665</v>
      </c>
      <c r="I480" s="40">
        <v>24.133333333333329</v>
      </c>
      <c r="J480" s="40">
        <v>24.516666666666666</v>
      </c>
      <c r="K480" s="31">
        <v>23.75</v>
      </c>
      <c r="L480" s="31">
        <v>22.7</v>
      </c>
      <c r="M480" s="31">
        <v>90.504130000000004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7350.4</v>
      </c>
      <c r="D481" s="40">
        <v>7333.4333333333334</v>
      </c>
      <c r="E481" s="40">
        <v>7276.9666666666672</v>
      </c>
      <c r="F481" s="40">
        <v>7203.5333333333338</v>
      </c>
      <c r="G481" s="40">
        <v>7147.0666666666675</v>
      </c>
      <c r="H481" s="40">
        <v>7406.8666666666668</v>
      </c>
      <c r="I481" s="40">
        <v>7463.3333333333321</v>
      </c>
      <c r="J481" s="40">
        <v>7536.7666666666664</v>
      </c>
      <c r="K481" s="31">
        <v>7389.9</v>
      </c>
      <c r="L481" s="31">
        <v>7260</v>
      </c>
      <c r="M481" s="31">
        <v>3.4792100000000001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44.4</v>
      </c>
      <c r="D482" s="40">
        <v>43.116666666666667</v>
      </c>
      <c r="E482" s="40">
        <v>41.283333333333331</v>
      </c>
      <c r="F482" s="40">
        <v>38.166666666666664</v>
      </c>
      <c r="G482" s="40">
        <v>36.333333333333329</v>
      </c>
      <c r="H482" s="40">
        <v>46.233333333333334</v>
      </c>
      <c r="I482" s="40">
        <v>48.066666666666663</v>
      </c>
      <c r="J482" s="40">
        <v>51.183333333333337</v>
      </c>
      <c r="K482" s="31">
        <v>44.95</v>
      </c>
      <c r="L482" s="31">
        <v>40</v>
      </c>
      <c r="M482" s="31">
        <v>928.82073000000003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1723.4</v>
      </c>
      <c r="D483" s="40">
        <v>1722.8</v>
      </c>
      <c r="E483" s="40">
        <v>1710.6</v>
      </c>
      <c r="F483" s="40">
        <v>1697.8</v>
      </c>
      <c r="G483" s="40">
        <v>1685.6</v>
      </c>
      <c r="H483" s="40">
        <v>1735.6</v>
      </c>
      <c r="I483" s="40">
        <v>1747.8000000000002</v>
      </c>
      <c r="J483" s="40">
        <v>1760.6</v>
      </c>
      <c r="K483" s="31">
        <v>1735</v>
      </c>
      <c r="L483" s="31">
        <v>1710</v>
      </c>
      <c r="M483" s="31">
        <v>5.7334300000000002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901</v>
      </c>
      <c r="D484" s="40">
        <v>906.11666666666667</v>
      </c>
      <c r="E484" s="40">
        <v>892.43333333333339</v>
      </c>
      <c r="F484" s="40">
        <v>883.86666666666667</v>
      </c>
      <c r="G484" s="40">
        <v>870.18333333333339</v>
      </c>
      <c r="H484" s="40">
        <v>914.68333333333339</v>
      </c>
      <c r="I484" s="40">
        <v>928.36666666666656</v>
      </c>
      <c r="J484" s="40">
        <v>936.93333333333339</v>
      </c>
      <c r="K484" s="31">
        <v>919.8</v>
      </c>
      <c r="L484" s="31">
        <v>897.55</v>
      </c>
      <c r="M484" s="31">
        <v>21.765969999999999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263.3</v>
      </c>
      <c r="D485" s="40">
        <v>265.09999999999997</v>
      </c>
      <c r="E485" s="40">
        <v>260.19999999999993</v>
      </c>
      <c r="F485" s="40">
        <v>257.09999999999997</v>
      </c>
      <c r="G485" s="40">
        <v>252.19999999999993</v>
      </c>
      <c r="H485" s="40">
        <v>268.19999999999993</v>
      </c>
      <c r="I485" s="40">
        <v>273.09999999999991</v>
      </c>
      <c r="J485" s="40">
        <v>276.19999999999993</v>
      </c>
      <c r="K485" s="31">
        <v>270</v>
      </c>
      <c r="L485" s="31">
        <v>262</v>
      </c>
      <c r="M485" s="31">
        <v>5.6198699999999997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4199.8</v>
      </c>
      <c r="D486" s="40">
        <v>4143.583333333333</v>
      </c>
      <c r="E486" s="40">
        <v>3997.1666666666661</v>
      </c>
      <c r="F486" s="40">
        <v>3794.5333333333328</v>
      </c>
      <c r="G486" s="40">
        <v>3648.1166666666659</v>
      </c>
      <c r="H486" s="40">
        <v>4346.2166666666662</v>
      </c>
      <c r="I486" s="40">
        <v>4492.6333333333323</v>
      </c>
      <c r="J486" s="40">
        <v>4695.2666666666664</v>
      </c>
      <c r="K486" s="31">
        <v>4290</v>
      </c>
      <c r="L486" s="31">
        <v>3940.95</v>
      </c>
      <c r="M486" s="31">
        <v>1.28546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583.6</v>
      </c>
      <c r="D487" s="40">
        <v>580.7166666666667</v>
      </c>
      <c r="E487" s="40">
        <v>568.88333333333344</v>
      </c>
      <c r="F487" s="40">
        <v>554.16666666666674</v>
      </c>
      <c r="G487" s="40">
        <v>542.33333333333348</v>
      </c>
      <c r="H487" s="40">
        <v>595.43333333333339</v>
      </c>
      <c r="I487" s="40">
        <v>607.26666666666665</v>
      </c>
      <c r="J487" s="40">
        <v>621.98333333333335</v>
      </c>
      <c r="K487" s="31">
        <v>592.54999999999995</v>
      </c>
      <c r="L487" s="31">
        <v>566</v>
      </c>
      <c r="M487" s="31">
        <v>14.157019999999999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3625.45</v>
      </c>
      <c r="D488" s="40">
        <v>3611.8166666666671</v>
      </c>
      <c r="E488" s="40">
        <v>3563.6333333333341</v>
      </c>
      <c r="F488" s="40">
        <v>3501.8166666666671</v>
      </c>
      <c r="G488" s="40">
        <v>3453.6333333333341</v>
      </c>
      <c r="H488" s="40">
        <v>3673.6333333333341</v>
      </c>
      <c r="I488" s="40">
        <v>3721.8166666666675</v>
      </c>
      <c r="J488" s="40">
        <v>3783.6333333333341</v>
      </c>
      <c r="K488" s="31">
        <v>3660</v>
      </c>
      <c r="L488" s="31">
        <v>3550</v>
      </c>
      <c r="M488" s="31">
        <v>0.35411999999999999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723.3</v>
      </c>
      <c r="D489" s="40">
        <v>721.36666666666667</v>
      </c>
      <c r="E489" s="40">
        <v>707.98333333333335</v>
      </c>
      <c r="F489" s="40">
        <v>692.66666666666663</v>
      </c>
      <c r="G489" s="40">
        <v>679.2833333333333</v>
      </c>
      <c r="H489" s="40">
        <v>736.68333333333339</v>
      </c>
      <c r="I489" s="40">
        <v>750.06666666666683</v>
      </c>
      <c r="J489" s="40">
        <v>765.38333333333344</v>
      </c>
      <c r="K489" s="31">
        <v>734.75</v>
      </c>
      <c r="L489" s="31">
        <v>706.05</v>
      </c>
      <c r="M489" s="31">
        <v>1.41422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42.8</v>
      </c>
      <c r="D490" s="40">
        <v>43.066666666666663</v>
      </c>
      <c r="E490" s="40">
        <v>42.383333333333326</v>
      </c>
      <c r="F490" s="40">
        <v>41.966666666666661</v>
      </c>
      <c r="G490" s="40">
        <v>41.283333333333324</v>
      </c>
      <c r="H490" s="40">
        <v>43.483333333333327</v>
      </c>
      <c r="I490" s="40">
        <v>44.166666666666664</v>
      </c>
      <c r="J490" s="40">
        <v>44.583333333333329</v>
      </c>
      <c r="K490" s="31">
        <v>43.75</v>
      </c>
      <c r="L490" s="31">
        <v>42.65</v>
      </c>
      <c r="M490" s="31">
        <v>43.215850000000003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1550.65</v>
      </c>
      <c r="D491" s="40">
        <v>1545.4333333333332</v>
      </c>
      <c r="E491" s="40">
        <v>1510.3166666666664</v>
      </c>
      <c r="F491" s="40">
        <v>1469.9833333333331</v>
      </c>
      <c r="G491" s="40">
        <v>1434.8666666666663</v>
      </c>
      <c r="H491" s="40">
        <v>1585.7666666666664</v>
      </c>
      <c r="I491" s="40">
        <v>1620.8833333333332</v>
      </c>
      <c r="J491" s="40">
        <v>1661.2166666666665</v>
      </c>
      <c r="K491" s="31">
        <v>1580.55</v>
      </c>
      <c r="L491" s="31">
        <v>1505.1</v>
      </c>
      <c r="M491" s="31">
        <v>0.72133999999999998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2040.6</v>
      </c>
      <c r="D492" s="40">
        <v>2070.15</v>
      </c>
      <c r="E492" s="40">
        <v>1992.4500000000003</v>
      </c>
      <c r="F492" s="40">
        <v>1944.3000000000002</v>
      </c>
      <c r="G492" s="40">
        <v>1866.6000000000004</v>
      </c>
      <c r="H492" s="40">
        <v>2118.3000000000002</v>
      </c>
      <c r="I492" s="40">
        <v>2196</v>
      </c>
      <c r="J492" s="40">
        <v>2244.15</v>
      </c>
      <c r="K492" s="31">
        <v>2147.85</v>
      </c>
      <c r="L492" s="31">
        <v>2022</v>
      </c>
      <c r="M492" s="31">
        <v>2.2598400000000001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303.7</v>
      </c>
      <c r="D493" s="40">
        <v>304.46666666666664</v>
      </c>
      <c r="E493" s="40">
        <v>299.73333333333329</v>
      </c>
      <c r="F493" s="40">
        <v>295.76666666666665</v>
      </c>
      <c r="G493" s="40">
        <v>291.0333333333333</v>
      </c>
      <c r="H493" s="40">
        <v>308.43333333333328</v>
      </c>
      <c r="I493" s="40">
        <v>313.16666666666663</v>
      </c>
      <c r="J493" s="40">
        <v>317.13333333333327</v>
      </c>
      <c r="K493" s="31">
        <v>309.2</v>
      </c>
      <c r="L493" s="31">
        <v>300.5</v>
      </c>
      <c r="M493" s="31">
        <v>5.8792200000000001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897</v>
      </c>
      <c r="D494" s="40">
        <v>902.73333333333323</v>
      </c>
      <c r="E494" s="40">
        <v>889.41666666666652</v>
      </c>
      <c r="F494" s="40">
        <v>881.83333333333326</v>
      </c>
      <c r="G494" s="40">
        <v>868.51666666666654</v>
      </c>
      <c r="H494" s="40">
        <v>910.31666666666649</v>
      </c>
      <c r="I494" s="40">
        <v>923.63333333333333</v>
      </c>
      <c r="J494" s="40">
        <v>931.21666666666647</v>
      </c>
      <c r="K494" s="31">
        <v>916.05</v>
      </c>
      <c r="L494" s="31">
        <v>895.15</v>
      </c>
      <c r="M494" s="31">
        <v>3.1292399999999998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319.45</v>
      </c>
      <c r="D495" s="40">
        <v>318.2166666666667</v>
      </c>
      <c r="E495" s="40">
        <v>313.43333333333339</v>
      </c>
      <c r="F495" s="40">
        <v>307.41666666666669</v>
      </c>
      <c r="G495" s="40">
        <v>302.63333333333338</v>
      </c>
      <c r="H495" s="40">
        <v>324.23333333333341</v>
      </c>
      <c r="I495" s="40">
        <v>329.01666666666671</v>
      </c>
      <c r="J495" s="40">
        <v>335.03333333333342</v>
      </c>
      <c r="K495" s="31">
        <v>323</v>
      </c>
      <c r="L495" s="31">
        <v>312.2</v>
      </c>
      <c r="M495" s="31">
        <v>162.9152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3154.9</v>
      </c>
      <c r="D496" s="40">
        <v>3116.2999999999997</v>
      </c>
      <c r="E496" s="40">
        <v>2982.5999999999995</v>
      </c>
      <c r="F496" s="40">
        <v>2810.2999999999997</v>
      </c>
      <c r="G496" s="40">
        <v>2676.5999999999995</v>
      </c>
      <c r="H496" s="40">
        <v>3288.5999999999995</v>
      </c>
      <c r="I496" s="40">
        <v>3422.2999999999993</v>
      </c>
      <c r="J496" s="40">
        <v>3594.5999999999995</v>
      </c>
      <c r="K496" s="31">
        <v>3250</v>
      </c>
      <c r="L496" s="31">
        <v>2944</v>
      </c>
      <c r="M496" s="31">
        <v>8.5147499999999994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2017</v>
      </c>
      <c r="D497" s="40">
        <v>2025.1666666666667</v>
      </c>
      <c r="E497" s="40">
        <v>2002.5333333333335</v>
      </c>
      <c r="F497" s="40">
        <v>1988.0666666666668</v>
      </c>
      <c r="G497" s="40">
        <v>1965.4333333333336</v>
      </c>
      <c r="H497" s="40">
        <v>2039.6333333333334</v>
      </c>
      <c r="I497" s="40">
        <v>2062.2666666666664</v>
      </c>
      <c r="J497" s="40">
        <v>2076.7333333333336</v>
      </c>
      <c r="K497" s="31">
        <v>2047.8</v>
      </c>
      <c r="L497" s="31">
        <v>2010.7</v>
      </c>
      <c r="M497" s="31">
        <v>0.29315999999999998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10.7</v>
      </c>
      <c r="D498" s="40">
        <v>10.766666666666666</v>
      </c>
      <c r="E498" s="40">
        <v>10.533333333333331</v>
      </c>
      <c r="F498" s="40">
        <v>10.366666666666665</v>
      </c>
      <c r="G498" s="40">
        <v>10.133333333333331</v>
      </c>
      <c r="H498" s="40">
        <v>10.933333333333332</v>
      </c>
      <c r="I498" s="40">
        <v>11.166666666666666</v>
      </c>
      <c r="J498" s="40">
        <v>11.333333333333332</v>
      </c>
      <c r="K498" s="31">
        <v>11</v>
      </c>
      <c r="L498" s="31">
        <v>10.6</v>
      </c>
      <c r="M498" s="31">
        <v>1765.14112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1310.9</v>
      </c>
      <c r="D499" s="40">
        <v>1312.1499999999999</v>
      </c>
      <c r="E499" s="40">
        <v>1299.4499999999998</v>
      </c>
      <c r="F499" s="40">
        <v>1288</v>
      </c>
      <c r="G499" s="40">
        <v>1275.3</v>
      </c>
      <c r="H499" s="40">
        <v>1323.5999999999997</v>
      </c>
      <c r="I499" s="40">
        <v>1336.3</v>
      </c>
      <c r="J499" s="40">
        <v>1347.7499999999995</v>
      </c>
      <c r="K499" s="31">
        <v>1324.85</v>
      </c>
      <c r="L499" s="31">
        <v>1300.7</v>
      </c>
      <c r="M499" s="31">
        <v>5.4635999999999996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7317.55</v>
      </c>
      <c r="D500" s="40">
        <v>7304.25</v>
      </c>
      <c r="E500" s="40">
        <v>7234.5</v>
      </c>
      <c r="F500" s="40">
        <v>7151.45</v>
      </c>
      <c r="G500" s="40">
        <v>7081.7</v>
      </c>
      <c r="H500" s="40">
        <v>7387.3</v>
      </c>
      <c r="I500" s="40">
        <v>7457.05</v>
      </c>
      <c r="J500" s="40">
        <v>7540.1</v>
      </c>
      <c r="K500" s="31">
        <v>7374</v>
      </c>
      <c r="L500" s="31">
        <v>7221.2</v>
      </c>
      <c r="M500" s="31">
        <v>9.7350000000000006E-2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147.19999999999999</v>
      </c>
      <c r="D501" s="40">
        <v>146.43333333333331</v>
      </c>
      <c r="E501" s="40">
        <v>144.01666666666662</v>
      </c>
      <c r="F501" s="40">
        <v>140.83333333333331</v>
      </c>
      <c r="G501" s="40">
        <v>138.41666666666663</v>
      </c>
      <c r="H501" s="40">
        <v>149.61666666666662</v>
      </c>
      <c r="I501" s="40">
        <v>152.0333333333333</v>
      </c>
      <c r="J501" s="40">
        <v>155.21666666666661</v>
      </c>
      <c r="K501" s="31">
        <v>148.85</v>
      </c>
      <c r="L501" s="31">
        <v>143.25</v>
      </c>
      <c r="M501" s="31">
        <v>28.003730000000001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161.6</v>
      </c>
      <c r="D502" s="40">
        <v>163.08333333333334</v>
      </c>
      <c r="E502" s="40">
        <v>159.51666666666668</v>
      </c>
      <c r="F502" s="40">
        <v>157.43333333333334</v>
      </c>
      <c r="G502" s="40">
        <v>153.86666666666667</v>
      </c>
      <c r="H502" s="40">
        <v>165.16666666666669</v>
      </c>
      <c r="I502" s="40">
        <v>168.73333333333335</v>
      </c>
      <c r="J502" s="40">
        <v>170.81666666666669</v>
      </c>
      <c r="K502" s="31">
        <v>166.65</v>
      </c>
      <c r="L502" s="31">
        <v>161</v>
      </c>
      <c r="M502" s="31">
        <v>16.5533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567.65</v>
      </c>
      <c r="D503" s="40">
        <v>565.06666666666661</v>
      </c>
      <c r="E503" s="40">
        <v>560.23333333333323</v>
      </c>
      <c r="F503" s="40">
        <v>552.81666666666661</v>
      </c>
      <c r="G503" s="40">
        <v>547.98333333333323</v>
      </c>
      <c r="H503" s="40">
        <v>572.48333333333323</v>
      </c>
      <c r="I503" s="40">
        <v>577.31666666666672</v>
      </c>
      <c r="J503" s="40">
        <v>584.73333333333323</v>
      </c>
      <c r="K503" s="31">
        <v>569.9</v>
      </c>
      <c r="L503" s="31">
        <v>557.65</v>
      </c>
      <c r="M503" s="31">
        <v>1.82701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2518</v>
      </c>
      <c r="D504" s="40">
        <v>2501.8166666666666</v>
      </c>
      <c r="E504" s="40">
        <v>2473.6333333333332</v>
      </c>
      <c r="F504" s="40">
        <v>2429.2666666666664</v>
      </c>
      <c r="G504" s="40">
        <v>2401.083333333333</v>
      </c>
      <c r="H504" s="40">
        <v>2546.1833333333334</v>
      </c>
      <c r="I504" s="40">
        <v>2574.3666666666668</v>
      </c>
      <c r="J504" s="40">
        <v>2618.7333333333336</v>
      </c>
      <c r="K504" s="31">
        <v>2530</v>
      </c>
      <c r="L504" s="31">
        <v>2457.4499999999998</v>
      </c>
      <c r="M504" s="31">
        <v>1.4451499999999999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672.6</v>
      </c>
      <c r="D505" s="40">
        <v>667.76666666666677</v>
      </c>
      <c r="E505" s="40">
        <v>660.83333333333348</v>
      </c>
      <c r="F505" s="40">
        <v>649.06666666666672</v>
      </c>
      <c r="G505" s="40">
        <v>642.13333333333344</v>
      </c>
      <c r="H505" s="40">
        <v>679.53333333333353</v>
      </c>
      <c r="I505" s="40">
        <v>686.4666666666667</v>
      </c>
      <c r="J505" s="40">
        <v>698.23333333333358</v>
      </c>
      <c r="K505" s="31">
        <v>674.7</v>
      </c>
      <c r="L505" s="31">
        <v>656</v>
      </c>
      <c r="M505" s="31">
        <v>94.629409999999993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482.2</v>
      </c>
      <c r="D506" s="40">
        <v>485.95</v>
      </c>
      <c r="E506" s="40">
        <v>477.25</v>
      </c>
      <c r="F506" s="40">
        <v>472.3</v>
      </c>
      <c r="G506" s="40">
        <v>463.6</v>
      </c>
      <c r="H506" s="40">
        <v>490.9</v>
      </c>
      <c r="I506" s="40">
        <v>499.59999999999991</v>
      </c>
      <c r="J506" s="40">
        <v>504.54999999999995</v>
      </c>
      <c r="K506" s="31">
        <v>494.65</v>
      </c>
      <c r="L506" s="31">
        <v>481</v>
      </c>
      <c r="M506" s="31">
        <v>6.15909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13.25</v>
      </c>
      <c r="D507" s="40">
        <v>13.266666666666666</v>
      </c>
      <c r="E507" s="40">
        <v>13.183333333333332</v>
      </c>
      <c r="F507" s="40">
        <v>13.116666666666665</v>
      </c>
      <c r="G507" s="40">
        <v>13.033333333333331</v>
      </c>
      <c r="H507" s="40">
        <v>13.333333333333332</v>
      </c>
      <c r="I507" s="40">
        <v>13.416666666666668</v>
      </c>
      <c r="J507" s="40">
        <v>13.483333333333333</v>
      </c>
      <c r="K507" s="31">
        <v>13.35</v>
      </c>
      <c r="L507" s="31">
        <v>13.2</v>
      </c>
      <c r="M507" s="31">
        <v>761.05307000000005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317</v>
      </c>
      <c r="D508" s="40">
        <v>312.43333333333334</v>
      </c>
      <c r="E508" s="40">
        <v>303.11666666666667</v>
      </c>
      <c r="F508" s="40">
        <v>289.23333333333335</v>
      </c>
      <c r="G508" s="40">
        <v>279.91666666666669</v>
      </c>
      <c r="H508" s="40">
        <v>326.31666666666666</v>
      </c>
      <c r="I508" s="40">
        <v>335.63333333333338</v>
      </c>
      <c r="J508" s="40">
        <v>349.51666666666665</v>
      </c>
      <c r="K508" s="31">
        <v>321.75</v>
      </c>
      <c r="L508" s="31">
        <v>298.55</v>
      </c>
      <c r="M508" s="31">
        <v>450.42090999999999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495.6</v>
      </c>
      <c r="D509" s="40">
        <v>494.60000000000008</v>
      </c>
      <c r="E509" s="40">
        <v>485.85000000000014</v>
      </c>
      <c r="F509" s="40">
        <v>476.10000000000008</v>
      </c>
      <c r="G509" s="40">
        <v>467.35000000000014</v>
      </c>
      <c r="H509" s="40">
        <v>504.35000000000014</v>
      </c>
      <c r="I509" s="40">
        <v>513.1</v>
      </c>
      <c r="J509" s="40">
        <v>522.85000000000014</v>
      </c>
      <c r="K509" s="31">
        <v>503.35</v>
      </c>
      <c r="L509" s="31">
        <v>484.85</v>
      </c>
      <c r="M509" s="31">
        <v>12.35031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2311.4</v>
      </c>
      <c r="D510" s="40">
        <v>2324.5833333333335</v>
      </c>
      <c r="E510" s="40">
        <v>2294.166666666667</v>
      </c>
      <c r="F510" s="40">
        <v>2276.9333333333334</v>
      </c>
      <c r="G510" s="40">
        <v>2246.5166666666669</v>
      </c>
      <c r="H510" s="40">
        <v>2341.8166666666671</v>
      </c>
      <c r="I510" s="40">
        <v>2372.233333333334</v>
      </c>
      <c r="J510" s="40">
        <v>2389.4666666666672</v>
      </c>
      <c r="K510" s="31">
        <v>2355</v>
      </c>
      <c r="L510" s="31">
        <v>2307.35</v>
      </c>
      <c r="M510" s="31">
        <v>0.24970000000000001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2247</v>
      </c>
      <c r="D511" s="40">
        <v>2266.5</v>
      </c>
      <c r="E511" s="40">
        <v>2213.5</v>
      </c>
      <c r="F511" s="40">
        <v>2180</v>
      </c>
      <c r="G511" s="40">
        <v>2127</v>
      </c>
      <c r="H511" s="40">
        <v>2300</v>
      </c>
      <c r="I511" s="40">
        <v>2353</v>
      </c>
      <c r="J511" s="40">
        <v>2386.5</v>
      </c>
      <c r="K511" s="31">
        <v>2319.5</v>
      </c>
      <c r="L511" s="31">
        <v>2233</v>
      </c>
      <c r="M511" s="31">
        <v>0.5897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72"/>
      <c r="B5" s="473"/>
      <c r="C5" s="472"/>
      <c r="D5" s="47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74" t="s">
        <v>589</v>
      </c>
      <c r="C7" s="473"/>
      <c r="D7" s="7">
        <f>Main!B10</f>
        <v>44483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44482</v>
      </c>
      <c r="B10" s="32">
        <v>540615</v>
      </c>
      <c r="C10" s="31" t="s">
        <v>1014</v>
      </c>
      <c r="D10" s="31" t="s">
        <v>1015</v>
      </c>
      <c r="E10" s="31" t="s">
        <v>599</v>
      </c>
      <c r="F10" s="90">
        <v>58000</v>
      </c>
      <c r="G10" s="32">
        <v>14.92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44482</v>
      </c>
      <c r="B11" s="32">
        <v>535693</v>
      </c>
      <c r="C11" s="31" t="s">
        <v>1016</v>
      </c>
      <c r="D11" s="31" t="s">
        <v>1017</v>
      </c>
      <c r="E11" s="31" t="s">
        <v>598</v>
      </c>
      <c r="F11" s="90">
        <v>160000</v>
      </c>
      <c r="G11" s="32">
        <v>34.43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44482</v>
      </c>
      <c r="B12" s="32">
        <v>543378</v>
      </c>
      <c r="C12" s="31" t="s">
        <v>1018</v>
      </c>
      <c r="D12" s="31" t="s">
        <v>1019</v>
      </c>
      <c r="E12" s="31" t="s">
        <v>598</v>
      </c>
      <c r="F12" s="90">
        <v>48000</v>
      </c>
      <c r="G12" s="32">
        <v>182.25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44482</v>
      </c>
      <c r="B13" s="32">
        <v>541778</v>
      </c>
      <c r="C13" s="31" t="s">
        <v>1020</v>
      </c>
      <c r="D13" s="31" t="s">
        <v>952</v>
      </c>
      <c r="E13" s="31" t="s">
        <v>598</v>
      </c>
      <c r="F13" s="90">
        <v>73783</v>
      </c>
      <c r="G13" s="32">
        <v>229.71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44482</v>
      </c>
      <c r="B14" s="32">
        <v>541778</v>
      </c>
      <c r="C14" s="31" t="s">
        <v>1020</v>
      </c>
      <c r="D14" s="31" t="s">
        <v>952</v>
      </c>
      <c r="E14" s="31" t="s">
        <v>599</v>
      </c>
      <c r="F14" s="90">
        <v>36967</v>
      </c>
      <c r="G14" s="32">
        <v>228.18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44482</v>
      </c>
      <c r="B15" s="32">
        <v>540811</v>
      </c>
      <c r="C15" s="31" t="s">
        <v>991</v>
      </c>
      <c r="D15" s="31" t="s">
        <v>1021</v>
      </c>
      <c r="E15" s="31" t="s">
        <v>598</v>
      </c>
      <c r="F15" s="90">
        <v>100000</v>
      </c>
      <c r="G15" s="32">
        <v>12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44482</v>
      </c>
      <c r="B16" s="32">
        <v>540811</v>
      </c>
      <c r="C16" s="31" t="s">
        <v>991</v>
      </c>
      <c r="D16" s="31" t="s">
        <v>1022</v>
      </c>
      <c r="E16" s="31" t="s">
        <v>599</v>
      </c>
      <c r="F16" s="90">
        <v>100000</v>
      </c>
      <c r="G16" s="32">
        <v>12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44482</v>
      </c>
      <c r="B17" s="32">
        <v>533212</v>
      </c>
      <c r="C17" s="31" t="s">
        <v>1023</v>
      </c>
      <c r="D17" s="31" t="s">
        <v>1024</v>
      </c>
      <c r="E17" s="31" t="s">
        <v>599</v>
      </c>
      <c r="F17" s="90">
        <v>25700</v>
      </c>
      <c r="G17" s="32">
        <v>90.09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44482</v>
      </c>
      <c r="B18" s="32">
        <v>517571</v>
      </c>
      <c r="C18" s="31" t="s">
        <v>1025</v>
      </c>
      <c r="D18" s="31" t="s">
        <v>1026</v>
      </c>
      <c r="E18" s="31" t="s">
        <v>598</v>
      </c>
      <c r="F18" s="90">
        <v>43454</v>
      </c>
      <c r="G18" s="32">
        <v>13.6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44482</v>
      </c>
      <c r="B19" s="32">
        <v>517571</v>
      </c>
      <c r="C19" s="31" t="s">
        <v>1025</v>
      </c>
      <c r="D19" s="31" t="s">
        <v>1026</v>
      </c>
      <c r="E19" s="31" t="s">
        <v>599</v>
      </c>
      <c r="F19" s="90">
        <v>13454</v>
      </c>
      <c r="G19" s="32">
        <v>13.59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44482</v>
      </c>
      <c r="B20" s="32">
        <v>536868</v>
      </c>
      <c r="C20" s="31" t="s">
        <v>1027</v>
      </c>
      <c r="D20" s="31" t="s">
        <v>854</v>
      </c>
      <c r="E20" s="31" t="s">
        <v>599</v>
      </c>
      <c r="F20" s="90">
        <v>53555</v>
      </c>
      <c r="G20" s="32">
        <v>53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44482</v>
      </c>
      <c r="B21" s="32">
        <v>536868</v>
      </c>
      <c r="C21" s="31" t="s">
        <v>1027</v>
      </c>
      <c r="D21" s="31" t="s">
        <v>1028</v>
      </c>
      <c r="E21" s="31" t="s">
        <v>599</v>
      </c>
      <c r="F21" s="90">
        <v>409990</v>
      </c>
      <c r="G21" s="32">
        <v>53.36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44482</v>
      </c>
      <c r="B22" s="32">
        <v>539910</v>
      </c>
      <c r="C22" s="31" t="s">
        <v>1029</v>
      </c>
      <c r="D22" s="31" t="s">
        <v>1030</v>
      </c>
      <c r="E22" s="31" t="s">
        <v>599</v>
      </c>
      <c r="F22" s="90">
        <v>100303</v>
      </c>
      <c r="G22" s="32">
        <v>3.25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44482</v>
      </c>
      <c r="B23" s="32">
        <v>539910</v>
      </c>
      <c r="C23" s="31" t="s">
        <v>1029</v>
      </c>
      <c r="D23" s="31" t="s">
        <v>1031</v>
      </c>
      <c r="E23" s="31" t="s">
        <v>598</v>
      </c>
      <c r="F23" s="90">
        <v>100000</v>
      </c>
      <c r="G23" s="32">
        <v>3.25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44482</v>
      </c>
      <c r="B24" s="32">
        <v>539814</v>
      </c>
      <c r="C24" s="31" t="s">
        <v>953</v>
      </c>
      <c r="D24" s="31" t="s">
        <v>1032</v>
      </c>
      <c r="E24" s="31" t="s">
        <v>598</v>
      </c>
      <c r="F24" s="90">
        <v>20000</v>
      </c>
      <c r="G24" s="32">
        <v>18.7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44482</v>
      </c>
      <c r="B25" s="32">
        <v>539814</v>
      </c>
      <c r="C25" s="31" t="s">
        <v>953</v>
      </c>
      <c r="D25" s="31" t="s">
        <v>965</v>
      </c>
      <c r="E25" s="31" t="s">
        <v>598</v>
      </c>
      <c r="F25" s="90">
        <v>26550</v>
      </c>
      <c r="G25" s="32">
        <v>19.04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44482</v>
      </c>
      <c r="B26" s="32">
        <v>539814</v>
      </c>
      <c r="C26" s="31" t="s">
        <v>953</v>
      </c>
      <c r="D26" s="31" t="s">
        <v>1033</v>
      </c>
      <c r="E26" s="31" t="s">
        <v>598</v>
      </c>
      <c r="F26" s="90">
        <v>39420</v>
      </c>
      <c r="G26" s="32">
        <v>18.95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44482</v>
      </c>
      <c r="B27" s="32">
        <v>539814</v>
      </c>
      <c r="C27" s="31" t="s">
        <v>953</v>
      </c>
      <c r="D27" s="31" t="s">
        <v>966</v>
      </c>
      <c r="E27" s="31" t="s">
        <v>599</v>
      </c>
      <c r="F27" s="90">
        <v>47249</v>
      </c>
      <c r="G27" s="32">
        <v>19.02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44482</v>
      </c>
      <c r="B28" s="32">
        <v>539814</v>
      </c>
      <c r="C28" s="31" t="s">
        <v>953</v>
      </c>
      <c r="D28" s="31" t="s">
        <v>854</v>
      </c>
      <c r="E28" s="31" t="s">
        <v>599</v>
      </c>
      <c r="F28" s="90">
        <v>29860</v>
      </c>
      <c r="G28" s="32">
        <v>18.809999999999999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44482</v>
      </c>
      <c r="B29" s="32">
        <v>539814</v>
      </c>
      <c r="C29" s="31" t="s">
        <v>953</v>
      </c>
      <c r="D29" s="31" t="s">
        <v>1034</v>
      </c>
      <c r="E29" s="31" t="s">
        <v>598</v>
      </c>
      <c r="F29" s="90">
        <v>1000</v>
      </c>
      <c r="G29" s="32">
        <v>19.100000000000001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44482</v>
      </c>
      <c r="B30" s="32">
        <v>539814</v>
      </c>
      <c r="C30" s="31" t="s">
        <v>953</v>
      </c>
      <c r="D30" s="31" t="s">
        <v>1034</v>
      </c>
      <c r="E30" s="31" t="s">
        <v>599</v>
      </c>
      <c r="F30" s="90">
        <v>36378</v>
      </c>
      <c r="G30" s="32">
        <v>18.82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44482</v>
      </c>
      <c r="B31" s="32">
        <v>534422</v>
      </c>
      <c r="C31" s="31" t="s">
        <v>861</v>
      </c>
      <c r="D31" s="31" t="s">
        <v>967</v>
      </c>
      <c r="E31" s="31" t="s">
        <v>599</v>
      </c>
      <c r="F31" s="90">
        <v>75714</v>
      </c>
      <c r="G31" s="32">
        <v>28.9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44482</v>
      </c>
      <c r="B32" s="32">
        <v>541973</v>
      </c>
      <c r="C32" s="31" t="s">
        <v>1035</v>
      </c>
      <c r="D32" s="31" t="s">
        <v>1036</v>
      </c>
      <c r="E32" s="31" t="s">
        <v>598</v>
      </c>
      <c r="F32" s="90">
        <v>18000</v>
      </c>
      <c r="G32" s="32">
        <v>27.25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44482</v>
      </c>
      <c r="B33" s="32">
        <v>505523</v>
      </c>
      <c r="C33" s="31" t="s">
        <v>992</v>
      </c>
      <c r="D33" s="31" t="s">
        <v>993</v>
      </c>
      <c r="E33" s="31" t="s">
        <v>599</v>
      </c>
      <c r="F33" s="90">
        <v>5000000</v>
      </c>
      <c r="G33" s="32">
        <v>0.47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44482</v>
      </c>
      <c r="B34" s="32">
        <v>539767</v>
      </c>
      <c r="C34" s="31" t="s">
        <v>858</v>
      </c>
      <c r="D34" s="31" t="s">
        <v>994</v>
      </c>
      <c r="E34" s="31" t="s">
        <v>599</v>
      </c>
      <c r="F34" s="90">
        <v>19838</v>
      </c>
      <c r="G34" s="32">
        <v>12.66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44482</v>
      </c>
      <c r="B35" s="32">
        <v>543207</v>
      </c>
      <c r="C35" s="31" t="s">
        <v>1037</v>
      </c>
      <c r="D35" s="31" t="s">
        <v>1038</v>
      </c>
      <c r="E35" s="31" t="s">
        <v>598</v>
      </c>
      <c r="F35" s="90">
        <v>109368</v>
      </c>
      <c r="G35" s="32">
        <v>30.87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44482</v>
      </c>
      <c r="B36" s="32">
        <v>543207</v>
      </c>
      <c r="C36" s="31" t="s">
        <v>1037</v>
      </c>
      <c r="D36" s="31" t="s">
        <v>1038</v>
      </c>
      <c r="E36" s="31" t="s">
        <v>599</v>
      </c>
      <c r="F36" s="90">
        <v>100763</v>
      </c>
      <c r="G36" s="32">
        <v>30.92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44482</v>
      </c>
      <c r="B37" s="32">
        <v>517554</v>
      </c>
      <c r="C37" s="31" t="s">
        <v>1039</v>
      </c>
      <c r="D37" s="31" t="s">
        <v>1040</v>
      </c>
      <c r="E37" s="31" t="s">
        <v>599</v>
      </c>
      <c r="F37" s="90">
        <v>85000</v>
      </c>
      <c r="G37" s="32">
        <v>21.1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44482</v>
      </c>
      <c r="B38" s="32">
        <v>540198</v>
      </c>
      <c r="C38" s="31" t="s">
        <v>1041</v>
      </c>
      <c r="D38" s="31" t="s">
        <v>993</v>
      </c>
      <c r="E38" s="31" t="s">
        <v>599</v>
      </c>
      <c r="F38" s="90">
        <v>38400</v>
      </c>
      <c r="G38" s="32">
        <v>40.409999999999997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44482</v>
      </c>
      <c r="B39" s="32">
        <v>540198</v>
      </c>
      <c r="C39" s="31" t="s">
        <v>1041</v>
      </c>
      <c r="D39" s="31" t="s">
        <v>1042</v>
      </c>
      <c r="E39" s="31" t="s">
        <v>598</v>
      </c>
      <c r="F39" s="90">
        <v>33933</v>
      </c>
      <c r="G39" s="32">
        <v>41.55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44482</v>
      </c>
      <c r="B40" s="32">
        <v>511557</v>
      </c>
      <c r="C40" s="31" t="s">
        <v>1043</v>
      </c>
      <c r="D40" s="31" t="s">
        <v>1044</v>
      </c>
      <c r="E40" s="31" t="s">
        <v>599</v>
      </c>
      <c r="F40" s="90">
        <v>42146</v>
      </c>
      <c r="G40" s="32">
        <v>30.41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44482</v>
      </c>
      <c r="B41" s="32">
        <v>543376</v>
      </c>
      <c r="C41" s="31" t="s">
        <v>1045</v>
      </c>
      <c r="D41" s="31" t="s">
        <v>1046</v>
      </c>
      <c r="E41" s="31" t="s">
        <v>598</v>
      </c>
      <c r="F41" s="90">
        <v>38000</v>
      </c>
      <c r="G41" s="32">
        <v>62.52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44482</v>
      </c>
      <c r="B42" s="32">
        <v>543376</v>
      </c>
      <c r="C42" s="31" t="s">
        <v>1045</v>
      </c>
      <c r="D42" s="31" t="s">
        <v>1047</v>
      </c>
      <c r="E42" s="31" t="s">
        <v>598</v>
      </c>
      <c r="F42" s="90">
        <v>22000</v>
      </c>
      <c r="G42" s="32">
        <v>64.540000000000006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44482</v>
      </c>
      <c r="B43" s="32">
        <v>543376</v>
      </c>
      <c r="C43" s="31" t="s">
        <v>1045</v>
      </c>
      <c r="D43" s="31" t="s">
        <v>1048</v>
      </c>
      <c r="E43" s="31" t="s">
        <v>598</v>
      </c>
      <c r="F43" s="90">
        <v>114000</v>
      </c>
      <c r="G43" s="32">
        <v>64.56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44482</v>
      </c>
      <c r="B44" s="32">
        <v>543376</v>
      </c>
      <c r="C44" s="31" t="s">
        <v>1045</v>
      </c>
      <c r="D44" s="31" t="s">
        <v>1049</v>
      </c>
      <c r="E44" s="31" t="s">
        <v>599</v>
      </c>
      <c r="F44" s="90">
        <v>68000</v>
      </c>
      <c r="G44" s="32">
        <v>62.64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44482</v>
      </c>
      <c r="B45" s="32">
        <v>543376</v>
      </c>
      <c r="C45" s="31" t="s">
        <v>1045</v>
      </c>
      <c r="D45" s="31" t="s">
        <v>1048</v>
      </c>
      <c r="E45" s="31" t="s">
        <v>599</v>
      </c>
      <c r="F45" s="90">
        <v>112000</v>
      </c>
      <c r="G45" s="32">
        <v>62.44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44482</v>
      </c>
      <c r="B46" s="32">
        <v>543376</v>
      </c>
      <c r="C46" s="31" t="s">
        <v>1045</v>
      </c>
      <c r="D46" s="31" t="s">
        <v>1050</v>
      </c>
      <c r="E46" s="31" t="s">
        <v>599</v>
      </c>
      <c r="F46" s="90">
        <v>84000</v>
      </c>
      <c r="G46" s="32">
        <v>62.58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44482</v>
      </c>
      <c r="B47" s="32">
        <v>543376</v>
      </c>
      <c r="C47" s="31" t="s">
        <v>1045</v>
      </c>
      <c r="D47" s="31" t="s">
        <v>1051</v>
      </c>
      <c r="E47" s="31" t="s">
        <v>599</v>
      </c>
      <c r="F47" s="90">
        <v>22000</v>
      </c>
      <c r="G47" s="32">
        <v>62.5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44482</v>
      </c>
      <c r="B48" s="32">
        <v>543376</v>
      </c>
      <c r="C48" s="31" t="s">
        <v>1045</v>
      </c>
      <c r="D48" s="31" t="s">
        <v>1052</v>
      </c>
      <c r="E48" s="31" t="s">
        <v>599</v>
      </c>
      <c r="F48" s="90">
        <v>42000</v>
      </c>
      <c r="G48" s="32">
        <v>62.5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44482</v>
      </c>
      <c r="B49" s="32">
        <v>543376</v>
      </c>
      <c r="C49" s="31" t="s">
        <v>1045</v>
      </c>
      <c r="D49" s="31" t="s">
        <v>1053</v>
      </c>
      <c r="E49" s="31" t="s">
        <v>598</v>
      </c>
      <c r="F49" s="90">
        <v>22000</v>
      </c>
      <c r="G49" s="32">
        <v>62.52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44482</v>
      </c>
      <c r="B50" s="32">
        <v>543376</v>
      </c>
      <c r="C50" s="31" t="s">
        <v>1045</v>
      </c>
      <c r="D50" s="31" t="s">
        <v>1054</v>
      </c>
      <c r="E50" s="31" t="s">
        <v>598</v>
      </c>
      <c r="F50" s="90">
        <v>24000</v>
      </c>
      <c r="G50" s="32">
        <v>62.53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44482</v>
      </c>
      <c r="B51" s="32">
        <v>543376</v>
      </c>
      <c r="C51" s="31" t="s">
        <v>1045</v>
      </c>
      <c r="D51" s="31" t="s">
        <v>897</v>
      </c>
      <c r="E51" s="31" t="s">
        <v>598</v>
      </c>
      <c r="F51" s="90">
        <v>104000</v>
      </c>
      <c r="G51" s="32">
        <v>62.55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44482</v>
      </c>
      <c r="B52" s="32">
        <v>543376</v>
      </c>
      <c r="C52" s="31" t="s">
        <v>1045</v>
      </c>
      <c r="D52" s="31" t="s">
        <v>1055</v>
      </c>
      <c r="E52" s="31" t="s">
        <v>598</v>
      </c>
      <c r="F52" s="90">
        <v>70000</v>
      </c>
      <c r="G52" s="32">
        <v>62.48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44482</v>
      </c>
      <c r="B53" s="32">
        <v>511760</v>
      </c>
      <c r="C53" s="31" t="s">
        <v>1056</v>
      </c>
      <c r="D53" s="31" t="s">
        <v>1057</v>
      </c>
      <c r="E53" s="31" t="s">
        <v>599</v>
      </c>
      <c r="F53" s="90">
        <v>86853</v>
      </c>
      <c r="G53" s="32">
        <v>4.26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44482</v>
      </c>
      <c r="B54" s="32">
        <v>511760</v>
      </c>
      <c r="C54" s="31" t="s">
        <v>1056</v>
      </c>
      <c r="D54" s="31" t="s">
        <v>854</v>
      </c>
      <c r="E54" s="31" t="s">
        <v>598</v>
      </c>
      <c r="F54" s="90">
        <v>98185</v>
      </c>
      <c r="G54" s="32">
        <v>4.26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44482</v>
      </c>
      <c r="B55" s="32">
        <v>511760</v>
      </c>
      <c r="C55" s="31" t="s">
        <v>1056</v>
      </c>
      <c r="D55" s="31" t="s">
        <v>1058</v>
      </c>
      <c r="E55" s="31" t="s">
        <v>598</v>
      </c>
      <c r="F55" s="90">
        <v>82500</v>
      </c>
      <c r="G55" s="32">
        <v>4.26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44482</v>
      </c>
      <c r="B56" s="32">
        <v>511760</v>
      </c>
      <c r="C56" s="31" t="s">
        <v>1056</v>
      </c>
      <c r="D56" s="31" t="s">
        <v>1058</v>
      </c>
      <c r="E56" s="31" t="s">
        <v>599</v>
      </c>
      <c r="F56" s="90">
        <v>2500</v>
      </c>
      <c r="G56" s="32">
        <v>4.26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44482</v>
      </c>
      <c r="B57" s="32">
        <v>520086</v>
      </c>
      <c r="C57" s="31" t="s">
        <v>973</v>
      </c>
      <c r="D57" s="31" t="s">
        <v>1059</v>
      </c>
      <c r="E57" s="31" t="s">
        <v>598</v>
      </c>
      <c r="F57" s="90">
        <v>309329</v>
      </c>
      <c r="G57" s="32">
        <v>16.690000000000001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44482</v>
      </c>
      <c r="B58" s="32">
        <v>520086</v>
      </c>
      <c r="C58" s="31" t="s">
        <v>973</v>
      </c>
      <c r="D58" s="31" t="s">
        <v>1059</v>
      </c>
      <c r="E58" s="31" t="s">
        <v>599</v>
      </c>
      <c r="F58" s="90">
        <v>74320</v>
      </c>
      <c r="G58" s="32">
        <v>16.670000000000002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44482</v>
      </c>
      <c r="B59" s="32">
        <v>517166</v>
      </c>
      <c r="C59" s="31" t="s">
        <v>1060</v>
      </c>
      <c r="D59" s="31" t="s">
        <v>1017</v>
      </c>
      <c r="E59" s="31" t="s">
        <v>598</v>
      </c>
      <c r="F59" s="90">
        <v>455095</v>
      </c>
      <c r="G59" s="32">
        <v>27.94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44482</v>
      </c>
      <c r="B60" s="32">
        <v>530677</v>
      </c>
      <c r="C60" s="31" t="s">
        <v>1061</v>
      </c>
      <c r="D60" s="31" t="s">
        <v>1062</v>
      </c>
      <c r="E60" s="31" t="s">
        <v>599</v>
      </c>
      <c r="F60" s="90">
        <v>230000</v>
      </c>
      <c r="G60" s="32">
        <v>11.8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44482</v>
      </c>
      <c r="B61" s="32">
        <v>512359</v>
      </c>
      <c r="C61" s="31" t="s">
        <v>1063</v>
      </c>
      <c r="D61" s="31" t="s">
        <v>1064</v>
      </c>
      <c r="E61" s="31" t="s">
        <v>599</v>
      </c>
      <c r="F61" s="90">
        <v>128586</v>
      </c>
      <c r="G61" s="32">
        <v>6.01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44482</v>
      </c>
      <c r="B62" s="32">
        <v>512359</v>
      </c>
      <c r="C62" s="20" t="s">
        <v>1063</v>
      </c>
      <c r="D62" s="20" t="s">
        <v>854</v>
      </c>
      <c r="E62" s="31" t="s">
        <v>598</v>
      </c>
      <c r="F62" s="90">
        <v>96912</v>
      </c>
      <c r="G62" s="32">
        <v>6.01</v>
      </c>
      <c r="H62" s="32" t="s">
        <v>315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44482</v>
      </c>
      <c r="B63" s="32">
        <v>512359</v>
      </c>
      <c r="C63" s="31" t="s">
        <v>1063</v>
      </c>
      <c r="D63" s="31" t="s">
        <v>854</v>
      </c>
      <c r="E63" s="31" t="s">
        <v>599</v>
      </c>
      <c r="F63" s="90">
        <v>2</v>
      </c>
      <c r="G63" s="32">
        <v>6.01</v>
      </c>
      <c r="H63" s="32" t="s">
        <v>315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44482</v>
      </c>
      <c r="B64" s="32">
        <v>540726</v>
      </c>
      <c r="C64" s="31" t="s">
        <v>995</v>
      </c>
      <c r="D64" s="31" t="s">
        <v>1065</v>
      </c>
      <c r="E64" s="31" t="s">
        <v>598</v>
      </c>
      <c r="F64" s="90">
        <v>65000</v>
      </c>
      <c r="G64" s="32">
        <v>40.07</v>
      </c>
      <c r="H64" s="32" t="s">
        <v>315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44482</v>
      </c>
      <c r="B65" s="32">
        <v>519152</v>
      </c>
      <c r="C65" s="31" t="s">
        <v>1066</v>
      </c>
      <c r="D65" s="31" t="s">
        <v>1067</v>
      </c>
      <c r="E65" s="31" t="s">
        <v>599</v>
      </c>
      <c r="F65" s="90">
        <v>8750</v>
      </c>
      <c r="G65" s="32">
        <v>1799.99</v>
      </c>
      <c r="H65" s="32" t="s">
        <v>315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44482</v>
      </c>
      <c r="B66" s="32">
        <v>519152</v>
      </c>
      <c r="C66" s="31" t="s">
        <v>1066</v>
      </c>
      <c r="D66" s="31" t="s">
        <v>1068</v>
      </c>
      <c r="E66" s="31" t="s">
        <v>598</v>
      </c>
      <c r="F66" s="90">
        <v>17867</v>
      </c>
      <c r="G66" s="32">
        <v>1800.02</v>
      </c>
      <c r="H66" s="32" t="s">
        <v>315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44482</v>
      </c>
      <c r="B67" s="32">
        <v>538565</v>
      </c>
      <c r="C67" s="31" t="s">
        <v>1069</v>
      </c>
      <c r="D67" s="31" t="s">
        <v>1070</v>
      </c>
      <c r="E67" s="31" t="s">
        <v>599</v>
      </c>
      <c r="F67" s="90">
        <v>21005</v>
      </c>
      <c r="G67" s="32">
        <v>70</v>
      </c>
      <c r="H67" s="32" t="s">
        <v>315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44482</v>
      </c>
      <c r="B68" s="32">
        <v>538565</v>
      </c>
      <c r="C68" s="31" t="s">
        <v>1069</v>
      </c>
      <c r="D68" s="31" t="s">
        <v>1071</v>
      </c>
      <c r="E68" s="31" t="s">
        <v>598</v>
      </c>
      <c r="F68" s="90">
        <v>20000</v>
      </c>
      <c r="G68" s="32">
        <v>69.989999999999995</v>
      </c>
      <c r="H68" s="32" t="s">
        <v>315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44482</v>
      </c>
      <c r="B69" s="32">
        <v>511509</v>
      </c>
      <c r="C69" s="31" t="s">
        <v>1072</v>
      </c>
      <c r="D69" s="31" t="s">
        <v>1073</v>
      </c>
      <c r="E69" s="31" t="s">
        <v>599</v>
      </c>
      <c r="F69" s="90">
        <v>71698</v>
      </c>
      <c r="G69" s="32">
        <v>71.33</v>
      </c>
      <c r="H69" s="32" t="s">
        <v>315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44482</v>
      </c>
      <c r="B70" s="32" t="s">
        <v>1074</v>
      </c>
      <c r="C70" s="31" t="s">
        <v>1075</v>
      </c>
      <c r="D70" s="31" t="s">
        <v>897</v>
      </c>
      <c r="E70" s="31" t="s">
        <v>598</v>
      </c>
      <c r="F70" s="90">
        <v>124526</v>
      </c>
      <c r="G70" s="32">
        <v>244.82</v>
      </c>
      <c r="H70" s="32" t="s">
        <v>898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44482</v>
      </c>
      <c r="B71" s="32" t="s">
        <v>996</v>
      </c>
      <c r="C71" s="31" t="s">
        <v>997</v>
      </c>
      <c r="D71" s="31" t="s">
        <v>956</v>
      </c>
      <c r="E71" s="31" t="s">
        <v>598</v>
      </c>
      <c r="F71" s="90">
        <v>47114</v>
      </c>
      <c r="G71" s="32">
        <v>443.6</v>
      </c>
      <c r="H71" s="32" t="s">
        <v>898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44482</v>
      </c>
      <c r="B72" s="32" t="s">
        <v>996</v>
      </c>
      <c r="C72" s="31" t="s">
        <v>997</v>
      </c>
      <c r="D72" s="31" t="s">
        <v>998</v>
      </c>
      <c r="E72" s="31" t="s">
        <v>598</v>
      </c>
      <c r="F72" s="90">
        <v>62131</v>
      </c>
      <c r="G72" s="32">
        <v>440.58</v>
      </c>
      <c r="H72" s="32" t="s">
        <v>898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44482</v>
      </c>
      <c r="B73" s="32" t="s">
        <v>305</v>
      </c>
      <c r="C73" s="31" t="s">
        <v>1076</v>
      </c>
      <c r="D73" s="31" t="s">
        <v>956</v>
      </c>
      <c r="E73" s="31" t="s">
        <v>598</v>
      </c>
      <c r="F73" s="90">
        <v>433324</v>
      </c>
      <c r="G73" s="32">
        <v>1595.74</v>
      </c>
      <c r="H73" s="32" t="s">
        <v>898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44482</v>
      </c>
      <c r="B74" s="32" t="s">
        <v>1077</v>
      </c>
      <c r="C74" s="31" t="s">
        <v>1078</v>
      </c>
      <c r="D74" s="31" t="s">
        <v>1079</v>
      </c>
      <c r="E74" s="31" t="s">
        <v>598</v>
      </c>
      <c r="F74" s="90">
        <v>1515985</v>
      </c>
      <c r="G74" s="32">
        <v>122.72</v>
      </c>
      <c r="H74" s="32" t="s">
        <v>898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44482</v>
      </c>
      <c r="B75" s="32" t="s">
        <v>77</v>
      </c>
      <c r="C75" s="31" t="s">
        <v>1080</v>
      </c>
      <c r="D75" s="31" t="s">
        <v>970</v>
      </c>
      <c r="E75" s="31" t="s">
        <v>598</v>
      </c>
      <c r="F75" s="90">
        <v>27388086</v>
      </c>
      <c r="G75" s="32">
        <v>75.260000000000005</v>
      </c>
      <c r="H75" s="32" t="s">
        <v>898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44482</v>
      </c>
      <c r="B76" s="32" t="s">
        <v>77</v>
      </c>
      <c r="C76" s="31" t="s">
        <v>1080</v>
      </c>
      <c r="D76" s="31" t="s">
        <v>1081</v>
      </c>
      <c r="E76" s="31" t="s">
        <v>598</v>
      </c>
      <c r="F76" s="90">
        <v>17966334</v>
      </c>
      <c r="G76" s="32">
        <v>75.599999999999994</v>
      </c>
      <c r="H76" s="32" t="s">
        <v>898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44482</v>
      </c>
      <c r="B77" s="32" t="s">
        <v>1082</v>
      </c>
      <c r="C77" s="31" t="s">
        <v>1083</v>
      </c>
      <c r="D77" s="31" t="s">
        <v>954</v>
      </c>
      <c r="E77" s="31" t="s">
        <v>598</v>
      </c>
      <c r="F77" s="90">
        <v>1545302</v>
      </c>
      <c r="G77" s="32">
        <v>100.87</v>
      </c>
      <c r="H77" s="32" t="s">
        <v>898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44482</v>
      </c>
      <c r="B78" s="32" t="s">
        <v>1082</v>
      </c>
      <c r="C78" s="31" t="s">
        <v>1083</v>
      </c>
      <c r="D78" s="31" t="s">
        <v>1084</v>
      </c>
      <c r="E78" s="31" t="s">
        <v>598</v>
      </c>
      <c r="F78" s="90">
        <v>1174881</v>
      </c>
      <c r="G78" s="32">
        <v>100.33</v>
      </c>
      <c r="H78" s="32" t="s">
        <v>898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44482</v>
      </c>
      <c r="B79" s="32" t="s">
        <v>1085</v>
      </c>
      <c r="C79" s="31" t="s">
        <v>1086</v>
      </c>
      <c r="D79" s="31" t="s">
        <v>1087</v>
      </c>
      <c r="E79" s="31" t="s">
        <v>598</v>
      </c>
      <c r="F79" s="90">
        <v>300000</v>
      </c>
      <c r="G79" s="32">
        <v>20.7</v>
      </c>
      <c r="H79" s="32" t="s">
        <v>898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44482</v>
      </c>
      <c r="B80" s="32" t="s">
        <v>1085</v>
      </c>
      <c r="C80" s="31" t="s">
        <v>1086</v>
      </c>
      <c r="D80" s="31" t="s">
        <v>1088</v>
      </c>
      <c r="E80" s="31" t="s">
        <v>598</v>
      </c>
      <c r="F80" s="90">
        <v>408000</v>
      </c>
      <c r="G80" s="32">
        <v>20.7</v>
      </c>
      <c r="H80" s="32" t="s">
        <v>898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44482</v>
      </c>
      <c r="B81" s="32" t="s">
        <v>1089</v>
      </c>
      <c r="C81" s="31" t="s">
        <v>1090</v>
      </c>
      <c r="D81" s="31" t="s">
        <v>1088</v>
      </c>
      <c r="E81" s="31" t="s">
        <v>598</v>
      </c>
      <c r="F81" s="90">
        <v>550000</v>
      </c>
      <c r="G81" s="32">
        <v>52.95</v>
      </c>
      <c r="H81" s="32" t="s">
        <v>898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44482</v>
      </c>
      <c r="B82" s="32" t="s">
        <v>1089</v>
      </c>
      <c r="C82" s="31" t="s">
        <v>1090</v>
      </c>
      <c r="D82" s="31" t="s">
        <v>1087</v>
      </c>
      <c r="E82" s="31" t="s">
        <v>598</v>
      </c>
      <c r="F82" s="90">
        <v>174000</v>
      </c>
      <c r="G82" s="32">
        <v>53.41</v>
      </c>
      <c r="H82" s="32" t="s">
        <v>898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44482</v>
      </c>
      <c r="B83" s="32" t="s">
        <v>1089</v>
      </c>
      <c r="C83" s="31" t="s">
        <v>1090</v>
      </c>
      <c r="D83" s="31" t="s">
        <v>1091</v>
      </c>
      <c r="E83" s="31" t="s">
        <v>598</v>
      </c>
      <c r="F83" s="90">
        <v>506000</v>
      </c>
      <c r="G83" s="32">
        <v>52.94</v>
      </c>
      <c r="H83" s="32" t="s">
        <v>898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44482</v>
      </c>
      <c r="B84" s="32" t="s">
        <v>1089</v>
      </c>
      <c r="C84" s="31" t="s">
        <v>1090</v>
      </c>
      <c r="D84" s="31" t="s">
        <v>1092</v>
      </c>
      <c r="E84" s="31" t="s">
        <v>598</v>
      </c>
      <c r="F84" s="90">
        <v>176000</v>
      </c>
      <c r="G84" s="32">
        <v>51.39</v>
      </c>
      <c r="H84" s="32" t="s">
        <v>898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44482</v>
      </c>
      <c r="B85" s="32" t="s">
        <v>1089</v>
      </c>
      <c r="C85" s="31" t="s">
        <v>1090</v>
      </c>
      <c r="D85" s="31" t="s">
        <v>1093</v>
      </c>
      <c r="E85" s="31" t="s">
        <v>598</v>
      </c>
      <c r="F85" s="90">
        <v>504000</v>
      </c>
      <c r="G85" s="32">
        <v>53.14</v>
      </c>
      <c r="H85" s="32" t="s">
        <v>898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44482</v>
      </c>
      <c r="B86" s="32" t="s">
        <v>1089</v>
      </c>
      <c r="C86" s="31" t="s">
        <v>1090</v>
      </c>
      <c r="D86" s="31" t="s">
        <v>1094</v>
      </c>
      <c r="E86" s="31" t="s">
        <v>598</v>
      </c>
      <c r="F86" s="90">
        <v>710000</v>
      </c>
      <c r="G86" s="32">
        <v>52.84</v>
      </c>
      <c r="H86" s="32" t="s">
        <v>898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44482</v>
      </c>
      <c r="B87" s="32" t="s">
        <v>1089</v>
      </c>
      <c r="C87" s="31" t="s">
        <v>1090</v>
      </c>
      <c r="D87" s="31" t="s">
        <v>1095</v>
      </c>
      <c r="E87" s="31" t="s">
        <v>598</v>
      </c>
      <c r="F87" s="90">
        <v>482000</v>
      </c>
      <c r="G87" s="32">
        <v>51.6</v>
      </c>
      <c r="H87" s="32" t="s">
        <v>898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44482</v>
      </c>
      <c r="B88" s="32" t="s">
        <v>1025</v>
      </c>
      <c r="C88" s="31" t="s">
        <v>1096</v>
      </c>
      <c r="D88" s="31" t="s">
        <v>1026</v>
      </c>
      <c r="E88" s="31" t="s">
        <v>598</v>
      </c>
      <c r="F88" s="90">
        <v>50001</v>
      </c>
      <c r="G88" s="32">
        <v>13.54</v>
      </c>
      <c r="H88" s="32" t="s">
        <v>898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44482</v>
      </c>
      <c r="B89" s="32" t="s">
        <v>1097</v>
      </c>
      <c r="C89" s="31" t="s">
        <v>1098</v>
      </c>
      <c r="D89" s="31" t="s">
        <v>1099</v>
      </c>
      <c r="E89" s="31" t="s">
        <v>598</v>
      </c>
      <c r="F89" s="90">
        <v>111811</v>
      </c>
      <c r="G89" s="32">
        <v>52.69</v>
      </c>
      <c r="H89" s="32" t="s">
        <v>898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44482</v>
      </c>
      <c r="B90" s="32" t="s">
        <v>1000</v>
      </c>
      <c r="C90" s="31" t="s">
        <v>1001</v>
      </c>
      <c r="D90" s="31" t="s">
        <v>1100</v>
      </c>
      <c r="E90" s="31" t="s">
        <v>598</v>
      </c>
      <c r="F90" s="90">
        <v>90421</v>
      </c>
      <c r="G90" s="32">
        <v>10.34</v>
      </c>
      <c r="H90" s="32" t="s">
        <v>898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44482</v>
      </c>
      <c r="B91" s="32" t="s">
        <v>971</v>
      </c>
      <c r="C91" s="31" t="s">
        <v>972</v>
      </c>
      <c r="D91" s="31" t="s">
        <v>1101</v>
      </c>
      <c r="E91" s="31" t="s">
        <v>598</v>
      </c>
      <c r="F91" s="90">
        <v>450000</v>
      </c>
      <c r="G91" s="32">
        <v>28.2</v>
      </c>
      <c r="H91" s="32" t="s">
        <v>898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44482</v>
      </c>
      <c r="B92" s="32" t="s">
        <v>971</v>
      </c>
      <c r="C92" s="31" t="s">
        <v>972</v>
      </c>
      <c r="D92" s="31" t="s">
        <v>1003</v>
      </c>
      <c r="E92" s="31" t="s">
        <v>598</v>
      </c>
      <c r="F92" s="90">
        <v>390000</v>
      </c>
      <c r="G92" s="32">
        <v>28.2</v>
      </c>
      <c r="H92" s="32" t="s">
        <v>898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44482</v>
      </c>
      <c r="B93" s="32" t="s">
        <v>971</v>
      </c>
      <c r="C93" s="31" t="s">
        <v>972</v>
      </c>
      <c r="D93" s="31" t="s">
        <v>1102</v>
      </c>
      <c r="E93" s="31" t="s">
        <v>598</v>
      </c>
      <c r="F93" s="90">
        <v>400000</v>
      </c>
      <c r="G93" s="32">
        <v>28.2</v>
      </c>
      <c r="H93" s="32" t="s">
        <v>898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44482</v>
      </c>
      <c r="B94" s="32" t="s">
        <v>1103</v>
      </c>
      <c r="C94" s="31" t="s">
        <v>1104</v>
      </c>
      <c r="D94" s="31" t="s">
        <v>1105</v>
      </c>
      <c r="E94" s="31" t="s">
        <v>598</v>
      </c>
      <c r="F94" s="90">
        <v>184309</v>
      </c>
      <c r="G94" s="32">
        <v>123.54</v>
      </c>
      <c r="H94" s="32" t="s">
        <v>898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44482</v>
      </c>
      <c r="B95" s="32" t="s">
        <v>1106</v>
      </c>
      <c r="C95" s="31" t="s">
        <v>1107</v>
      </c>
      <c r="D95" s="31" t="s">
        <v>1108</v>
      </c>
      <c r="E95" s="31" t="s">
        <v>598</v>
      </c>
      <c r="F95" s="90">
        <v>56000</v>
      </c>
      <c r="G95" s="32">
        <v>50.65</v>
      </c>
      <c r="H95" s="32" t="s">
        <v>898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44482</v>
      </c>
      <c r="B96" s="32" t="s">
        <v>1106</v>
      </c>
      <c r="C96" s="31" t="s">
        <v>1107</v>
      </c>
      <c r="D96" s="31" t="s">
        <v>1109</v>
      </c>
      <c r="E96" s="31" t="s">
        <v>598</v>
      </c>
      <c r="F96" s="90">
        <v>44000</v>
      </c>
      <c r="G96" s="32">
        <v>50.61</v>
      </c>
      <c r="H96" s="32" t="s">
        <v>898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44482</v>
      </c>
      <c r="B97" s="32" t="s">
        <v>973</v>
      </c>
      <c r="C97" s="31" t="s">
        <v>974</v>
      </c>
      <c r="D97" s="31" t="s">
        <v>1110</v>
      </c>
      <c r="E97" s="31" t="s">
        <v>598</v>
      </c>
      <c r="F97" s="90">
        <v>422871</v>
      </c>
      <c r="G97" s="32">
        <v>16.39</v>
      </c>
      <c r="H97" s="32" t="s">
        <v>898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44482</v>
      </c>
      <c r="B98" s="32" t="s">
        <v>973</v>
      </c>
      <c r="C98" s="31" t="s">
        <v>974</v>
      </c>
      <c r="D98" s="31" t="s">
        <v>1111</v>
      </c>
      <c r="E98" s="31" t="s">
        <v>598</v>
      </c>
      <c r="F98" s="90">
        <v>436823</v>
      </c>
      <c r="G98" s="32">
        <v>16.48</v>
      </c>
      <c r="H98" s="32" t="s">
        <v>898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44482</v>
      </c>
      <c r="B99" s="32" t="s">
        <v>973</v>
      </c>
      <c r="C99" s="31" t="s">
        <v>974</v>
      </c>
      <c r="D99" s="31" t="s">
        <v>1112</v>
      </c>
      <c r="E99" s="31" t="s">
        <v>598</v>
      </c>
      <c r="F99" s="90">
        <v>400000</v>
      </c>
      <c r="G99" s="32">
        <v>16.21</v>
      </c>
      <c r="H99" s="32" t="s">
        <v>898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44482</v>
      </c>
      <c r="B100" s="32" t="s">
        <v>1113</v>
      </c>
      <c r="C100" s="31" t="s">
        <v>1114</v>
      </c>
      <c r="D100" s="31" t="s">
        <v>1115</v>
      </c>
      <c r="E100" s="31" t="s">
        <v>598</v>
      </c>
      <c r="F100" s="90">
        <v>130354</v>
      </c>
      <c r="G100" s="32">
        <v>21.35</v>
      </c>
      <c r="H100" s="32" t="s">
        <v>898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44482</v>
      </c>
      <c r="B101" s="32" t="s">
        <v>577</v>
      </c>
      <c r="C101" s="31" t="s">
        <v>1116</v>
      </c>
      <c r="D101" s="31" t="s">
        <v>956</v>
      </c>
      <c r="E101" s="31" t="s">
        <v>598</v>
      </c>
      <c r="F101" s="90">
        <v>87644</v>
      </c>
      <c r="G101" s="32">
        <v>3142.02</v>
      </c>
      <c r="H101" s="32" t="s">
        <v>898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44482</v>
      </c>
      <c r="B102" s="32" t="s">
        <v>1074</v>
      </c>
      <c r="C102" s="31" t="s">
        <v>1075</v>
      </c>
      <c r="D102" s="31" t="s">
        <v>897</v>
      </c>
      <c r="E102" s="31" t="s">
        <v>599</v>
      </c>
      <c r="F102" s="90">
        <v>60033</v>
      </c>
      <c r="G102" s="32">
        <v>245.61</v>
      </c>
      <c r="H102" s="32" t="s">
        <v>898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44482</v>
      </c>
      <c r="B103" s="32" t="s">
        <v>996</v>
      </c>
      <c r="C103" s="31" t="s">
        <v>997</v>
      </c>
      <c r="D103" s="31" t="s">
        <v>998</v>
      </c>
      <c r="E103" s="31" t="s">
        <v>599</v>
      </c>
      <c r="F103" s="90">
        <v>62131</v>
      </c>
      <c r="G103" s="32">
        <v>443.06</v>
      </c>
      <c r="H103" s="32" t="s">
        <v>898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44482</v>
      </c>
      <c r="B104" s="32" t="s">
        <v>996</v>
      </c>
      <c r="C104" s="31" t="s">
        <v>997</v>
      </c>
      <c r="D104" s="31" t="s">
        <v>956</v>
      </c>
      <c r="E104" s="31" t="s">
        <v>599</v>
      </c>
      <c r="F104" s="90">
        <v>48578</v>
      </c>
      <c r="G104" s="32">
        <v>440.67</v>
      </c>
      <c r="H104" s="32" t="s">
        <v>898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44482</v>
      </c>
      <c r="B105" s="32" t="s">
        <v>305</v>
      </c>
      <c r="C105" s="31" t="s">
        <v>1076</v>
      </c>
      <c r="D105" s="31" t="s">
        <v>956</v>
      </c>
      <c r="E105" s="31" t="s">
        <v>599</v>
      </c>
      <c r="F105" s="90">
        <v>434141</v>
      </c>
      <c r="G105" s="32">
        <v>1598.79</v>
      </c>
      <c r="H105" s="32" t="s">
        <v>898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44482</v>
      </c>
      <c r="B106" s="32" t="s">
        <v>1117</v>
      </c>
      <c r="C106" s="31" t="s">
        <v>1118</v>
      </c>
      <c r="D106" s="31" t="s">
        <v>1119</v>
      </c>
      <c r="E106" s="31" t="s">
        <v>599</v>
      </c>
      <c r="F106" s="90">
        <v>6774582</v>
      </c>
      <c r="G106" s="32">
        <v>14.58</v>
      </c>
      <c r="H106" s="32" t="s">
        <v>898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44482</v>
      </c>
      <c r="B107" s="32" t="s">
        <v>77</v>
      </c>
      <c r="C107" s="31" t="s">
        <v>1080</v>
      </c>
      <c r="D107" s="31" t="s">
        <v>1081</v>
      </c>
      <c r="E107" s="31" t="s">
        <v>599</v>
      </c>
      <c r="F107" s="90">
        <v>18393676</v>
      </c>
      <c r="G107" s="32">
        <v>75.66</v>
      </c>
      <c r="H107" s="32" t="s">
        <v>898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44482</v>
      </c>
      <c r="B108" s="32" t="s">
        <v>77</v>
      </c>
      <c r="C108" s="31" t="s">
        <v>1080</v>
      </c>
      <c r="D108" s="31" t="s">
        <v>970</v>
      </c>
      <c r="E108" s="31" t="s">
        <v>599</v>
      </c>
      <c r="F108" s="90">
        <v>27388086</v>
      </c>
      <c r="G108" s="32">
        <v>75.3</v>
      </c>
      <c r="H108" s="32" t="s">
        <v>898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44482</v>
      </c>
      <c r="B109" s="32" t="s">
        <v>1082</v>
      </c>
      <c r="C109" s="31" t="s">
        <v>1083</v>
      </c>
      <c r="D109" s="31" t="s">
        <v>954</v>
      </c>
      <c r="E109" s="31" t="s">
        <v>599</v>
      </c>
      <c r="F109" s="90">
        <v>1545302</v>
      </c>
      <c r="G109" s="32">
        <v>100.87</v>
      </c>
      <c r="H109" s="32" t="s">
        <v>898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44482</v>
      </c>
      <c r="B110" s="32" t="s">
        <v>1082</v>
      </c>
      <c r="C110" s="31" t="s">
        <v>1083</v>
      </c>
      <c r="D110" s="31" t="s">
        <v>1084</v>
      </c>
      <c r="E110" s="31" t="s">
        <v>599</v>
      </c>
      <c r="F110" s="90">
        <v>1183911</v>
      </c>
      <c r="G110" s="32">
        <v>100.06</v>
      </c>
      <c r="H110" s="32" t="s">
        <v>898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44482</v>
      </c>
      <c r="B111" s="32" t="s">
        <v>968</v>
      </c>
      <c r="C111" s="31" t="s">
        <v>969</v>
      </c>
      <c r="D111" s="31" t="s">
        <v>999</v>
      </c>
      <c r="E111" s="31" t="s">
        <v>599</v>
      </c>
      <c r="F111" s="90">
        <v>120000</v>
      </c>
      <c r="G111" s="32">
        <v>6.11</v>
      </c>
      <c r="H111" s="32" t="s">
        <v>898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44482</v>
      </c>
      <c r="B112" s="32" t="s">
        <v>1085</v>
      </c>
      <c r="C112" s="31" t="s">
        <v>1086</v>
      </c>
      <c r="D112" s="31" t="s">
        <v>1120</v>
      </c>
      <c r="E112" s="31" t="s">
        <v>599</v>
      </c>
      <c r="F112" s="90">
        <v>42000</v>
      </c>
      <c r="G112" s="32">
        <v>20.7</v>
      </c>
      <c r="H112" s="32" t="s">
        <v>898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44482</v>
      </c>
      <c r="B113" s="32" t="s">
        <v>1085</v>
      </c>
      <c r="C113" s="31" t="s">
        <v>1086</v>
      </c>
      <c r="D113" s="31" t="s">
        <v>1121</v>
      </c>
      <c r="E113" s="31" t="s">
        <v>599</v>
      </c>
      <c r="F113" s="90">
        <v>60000</v>
      </c>
      <c r="G113" s="32">
        <v>20.7</v>
      </c>
      <c r="H113" s="32" t="s">
        <v>898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44482</v>
      </c>
      <c r="B114" s="32" t="s">
        <v>1085</v>
      </c>
      <c r="C114" s="31" t="s">
        <v>1086</v>
      </c>
      <c r="D114" s="31" t="s">
        <v>1122</v>
      </c>
      <c r="E114" s="31" t="s">
        <v>599</v>
      </c>
      <c r="F114" s="90">
        <v>48000</v>
      </c>
      <c r="G114" s="32">
        <v>20.7</v>
      </c>
      <c r="H114" s="32" t="s">
        <v>898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44482</v>
      </c>
      <c r="B115" s="32" t="s">
        <v>1085</v>
      </c>
      <c r="C115" s="31" t="s">
        <v>1086</v>
      </c>
      <c r="D115" s="31" t="s">
        <v>1123</v>
      </c>
      <c r="E115" s="31" t="s">
        <v>599</v>
      </c>
      <c r="F115" s="90">
        <v>60000</v>
      </c>
      <c r="G115" s="32">
        <v>20.7</v>
      </c>
      <c r="H115" s="32" t="s">
        <v>898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44482</v>
      </c>
      <c r="B116" s="32" t="s">
        <v>1085</v>
      </c>
      <c r="C116" s="31" t="s">
        <v>1086</v>
      </c>
      <c r="D116" s="31" t="s">
        <v>1124</v>
      </c>
      <c r="E116" s="31" t="s">
        <v>599</v>
      </c>
      <c r="F116" s="90">
        <v>54000</v>
      </c>
      <c r="G116" s="32">
        <v>20.7</v>
      </c>
      <c r="H116" s="32" t="s">
        <v>898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44482</v>
      </c>
      <c r="B117" s="32" t="s">
        <v>1085</v>
      </c>
      <c r="C117" s="31" t="s">
        <v>1086</v>
      </c>
      <c r="D117" s="31" t="s">
        <v>1125</v>
      </c>
      <c r="E117" s="31" t="s">
        <v>599</v>
      </c>
      <c r="F117" s="90">
        <v>60000</v>
      </c>
      <c r="G117" s="32">
        <v>20.7</v>
      </c>
      <c r="H117" s="32" t="s">
        <v>898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44482</v>
      </c>
      <c r="B118" s="32" t="s">
        <v>1085</v>
      </c>
      <c r="C118" s="31" t="s">
        <v>1086</v>
      </c>
      <c r="D118" s="31" t="s">
        <v>1019</v>
      </c>
      <c r="E118" s="31" t="s">
        <v>599</v>
      </c>
      <c r="F118" s="90">
        <v>60000</v>
      </c>
      <c r="G118" s="32">
        <v>20.7</v>
      </c>
      <c r="H118" s="32" t="s">
        <v>898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44482</v>
      </c>
      <c r="B119" s="32" t="s">
        <v>1089</v>
      </c>
      <c r="C119" s="31" t="s">
        <v>1090</v>
      </c>
      <c r="D119" s="31" t="s">
        <v>1126</v>
      </c>
      <c r="E119" s="31" t="s">
        <v>599</v>
      </c>
      <c r="F119" s="90">
        <v>90000</v>
      </c>
      <c r="G119" s="32">
        <v>51.65</v>
      </c>
      <c r="H119" s="32" t="s">
        <v>898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44482</v>
      </c>
      <c r="B120" s="32" t="s">
        <v>1089</v>
      </c>
      <c r="C120" s="31" t="s">
        <v>1090</v>
      </c>
      <c r="D120" s="31" t="s">
        <v>1127</v>
      </c>
      <c r="E120" s="31" t="s">
        <v>599</v>
      </c>
      <c r="F120" s="90">
        <v>276000</v>
      </c>
      <c r="G120" s="32">
        <v>52.15</v>
      </c>
      <c r="H120" s="32" t="s">
        <v>898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44482</v>
      </c>
      <c r="B121" s="32" t="s">
        <v>1089</v>
      </c>
      <c r="C121" s="31" t="s">
        <v>1090</v>
      </c>
      <c r="D121" s="31" t="s">
        <v>1128</v>
      </c>
      <c r="E121" s="31" t="s">
        <v>599</v>
      </c>
      <c r="F121" s="90">
        <v>276000</v>
      </c>
      <c r="G121" s="32">
        <v>51</v>
      </c>
      <c r="H121" s="32" t="s">
        <v>898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44482</v>
      </c>
      <c r="B122" s="32" t="s">
        <v>1089</v>
      </c>
      <c r="C122" s="31" t="s">
        <v>1090</v>
      </c>
      <c r="D122" s="31" t="s">
        <v>1129</v>
      </c>
      <c r="E122" s="31" t="s">
        <v>599</v>
      </c>
      <c r="F122" s="90">
        <v>220000</v>
      </c>
      <c r="G122" s="32">
        <v>53</v>
      </c>
      <c r="H122" s="32" t="s">
        <v>898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44482</v>
      </c>
      <c r="B123" s="32" t="s">
        <v>1089</v>
      </c>
      <c r="C123" s="31" t="s">
        <v>1090</v>
      </c>
      <c r="D123" s="31" t="s">
        <v>1019</v>
      </c>
      <c r="E123" s="31" t="s">
        <v>599</v>
      </c>
      <c r="F123" s="90">
        <v>220000</v>
      </c>
      <c r="G123" s="32">
        <v>53</v>
      </c>
      <c r="H123" s="32" t="s">
        <v>898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44482</v>
      </c>
      <c r="B124" s="32" t="s">
        <v>1089</v>
      </c>
      <c r="C124" s="31" t="s">
        <v>1090</v>
      </c>
      <c r="D124" s="31" t="s">
        <v>1125</v>
      </c>
      <c r="E124" s="31" t="s">
        <v>599</v>
      </c>
      <c r="F124" s="90">
        <v>222000</v>
      </c>
      <c r="G124" s="32">
        <v>53</v>
      </c>
      <c r="H124" s="32" t="s">
        <v>898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44482</v>
      </c>
      <c r="B125" s="32" t="s">
        <v>1089</v>
      </c>
      <c r="C125" s="31" t="s">
        <v>1090</v>
      </c>
      <c r="D125" s="31" t="s">
        <v>1124</v>
      </c>
      <c r="E125" s="31" t="s">
        <v>599</v>
      </c>
      <c r="F125" s="90">
        <v>222000</v>
      </c>
      <c r="G125" s="32">
        <v>53</v>
      </c>
      <c r="H125" s="32" t="s">
        <v>898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44482</v>
      </c>
      <c r="B126" s="32" t="s">
        <v>1089</v>
      </c>
      <c r="C126" s="31" t="s">
        <v>1090</v>
      </c>
      <c r="D126" s="31" t="s">
        <v>1123</v>
      </c>
      <c r="E126" s="31" t="s">
        <v>599</v>
      </c>
      <c r="F126" s="90">
        <v>222000</v>
      </c>
      <c r="G126" s="32">
        <v>53</v>
      </c>
      <c r="H126" s="32" t="s">
        <v>898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44482</v>
      </c>
      <c r="B127" s="32" t="s">
        <v>1089</v>
      </c>
      <c r="C127" s="31" t="s">
        <v>1090</v>
      </c>
      <c r="D127" s="31" t="s">
        <v>1121</v>
      </c>
      <c r="E127" s="31" t="s">
        <v>599</v>
      </c>
      <c r="F127" s="90">
        <v>220000</v>
      </c>
      <c r="G127" s="32">
        <v>53</v>
      </c>
      <c r="H127" s="32" t="s">
        <v>898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44482</v>
      </c>
      <c r="B128" s="32" t="s">
        <v>1089</v>
      </c>
      <c r="C128" s="31" t="s">
        <v>1090</v>
      </c>
      <c r="D128" s="31" t="s">
        <v>1130</v>
      </c>
      <c r="E128" s="31" t="s">
        <v>599</v>
      </c>
      <c r="F128" s="90">
        <v>80000</v>
      </c>
      <c r="G128" s="32">
        <v>53.7</v>
      </c>
      <c r="H128" s="32" t="s">
        <v>898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44482</v>
      </c>
      <c r="B129" s="32" t="s">
        <v>1089</v>
      </c>
      <c r="C129" s="31" t="s">
        <v>1090</v>
      </c>
      <c r="D129" s="31" t="s">
        <v>1131</v>
      </c>
      <c r="E129" s="31" t="s">
        <v>599</v>
      </c>
      <c r="F129" s="90">
        <v>128000</v>
      </c>
      <c r="G129" s="32">
        <v>51.38</v>
      </c>
      <c r="H129" s="32" t="s">
        <v>898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44482</v>
      </c>
      <c r="B130" s="32" t="s">
        <v>1025</v>
      </c>
      <c r="C130" s="31" t="s">
        <v>1096</v>
      </c>
      <c r="D130" s="31" t="s">
        <v>1132</v>
      </c>
      <c r="E130" s="31" t="s">
        <v>599</v>
      </c>
      <c r="F130" s="90">
        <v>50000</v>
      </c>
      <c r="G130" s="32">
        <v>13.55</v>
      </c>
      <c r="H130" s="32" t="s">
        <v>898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44482</v>
      </c>
      <c r="B131" s="32" t="s">
        <v>1025</v>
      </c>
      <c r="C131" s="31" t="s">
        <v>1096</v>
      </c>
      <c r="D131" s="31" t="s">
        <v>1026</v>
      </c>
      <c r="E131" s="31" t="s">
        <v>599</v>
      </c>
      <c r="F131" s="90">
        <v>25001</v>
      </c>
      <c r="G131" s="32">
        <v>13.55</v>
      </c>
      <c r="H131" s="32" t="s">
        <v>898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44482</v>
      </c>
      <c r="B132" s="32" t="s">
        <v>1097</v>
      </c>
      <c r="C132" s="31" t="s">
        <v>1098</v>
      </c>
      <c r="D132" s="31" t="s">
        <v>1099</v>
      </c>
      <c r="E132" s="31" t="s">
        <v>599</v>
      </c>
      <c r="F132" s="90">
        <v>29463</v>
      </c>
      <c r="G132" s="32">
        <v>52.49</v>
      </c>
      <c r="H132" s="32" t="s">
        <v>898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44482</v>
      </c>
      <c r="B133" s="32" t="s">
        <v>971</v>
      </c>
      <c r="C133" s="31" t="s">
        <v>972</v>
      </c>
      <c r="D133" s="31" t="s">
        <v>897</v>
      </c>
      <c r="E133" s="31" t="s">
        <v>599</v>
      </c>
      <c r="F133" s="90">
        <v>747776</v>
      </c>
      <c r="G133" s="32">
        <v>28.2</v>
      </c>
      <c r="H133" s="32" t="s">
        <v>898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44482</v>
      </c>
      <c r="B134" s="32" t="s">
        <v>1103</v>
      </c>
      <c r="C134" s="31" t="s">
        <v>1104</v>
      </c>
      <c r="D134" s="31" t="s">
        <v>1105</v>
      </c>
      <c r="E134" s="31" t="s">
        <v>599</v>
      </c>
      <c r="F134" s="90">
        <v>186621</v>
      </c>
      <c r="G134" s="32">
        <v>127.89</v>
      </c>
      <c r="H134" s="32" t="s">
        <v>898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44482</v>
      </c>
      <c r="B135" s="32" t="s">
        <v>1106</v>
      </c>
      <c r="C135" s="31" t="s">
        <v>1107</v>
      </c>
      <c r="D135" s="31" t="s">
        <v>1109</v>
      </c>
      <c r="E135" s="31" t="s">
        <v>599</v>
      </c>
      <c r="F135" s="90">
        <v>44000</v>
      </c>
      <c r="G135" s="32">
        <v>51.1</v>
      </c>
      <c r="H135" s="32" t="s">
        <v>898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44482</v>
      </c>
      <c r="B136" s="32" t="s">
        <v>973</v>
      </c>
      <c r="C136" s="31" t="s">
        <v>974</v>
      </c>
      <c r="D136" s="31" t="s">
        <v>1110</v>
      </c>
      <c r="E136" s="31" t="s">
        <v>599</v>
      </c>
      <c r="F136" s="90">
        <v>376371</v>
      </c>
      <c r="G136" s="32">
        <v>16.45</v>
      </c>
      <c r="H136" s="32" t="s">
        <v>898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44482</v>
      </c>
      <c r="B137" s="32" t="s">
        <v>973</v>
      </c>
      <c r="C137" s="31" t="s">
        <v>974</v>
      </c>
      <c r="D137" s="31" t="s">
        <v>1002</v>
      </c>
      <c r="E137" s="31" t="s">
        <v>599</v>
      </c>
      <c r="F137" s="90">
        <v>375022</v>
      </c>
      <c r="G137" s="32">
        <v>16.16</v>
      </c>
      <c r="H137" s="32" t="s">
        <v>898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44482</v>
      </c>
      <c r="B138" s="32" t="s">
        <v>973</v>
      </c>
      <c r="C138" s="31" t="s">
        <v>974</v>
      </c>
      <c r="D138" s="31" t="s">
        <v>1111</v>
      </c>
      <c r="E138" s="31" t="s">
        <v>599</v>
      </c>
      <c r="F138" s="90">
        <v>36823</v>
      </c>
      <c r="G138" s="32">
        <v>16.55</v>
      </c>
      <c r="H138" s="32" t="s">
        <v>898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44482</v>
      </c>
      <c r="B139" s="32" t="s">
        <v>973</v>
      </c>
      <c r="C139" s="31" t="s">
        <v>974</v>
      </c>
      <c r="D139" s="31" t="s">
        <v>1133</v>
      </c>
      <c r="E139" s="31" t="s">
        <v>599</v>
      </c>
      <c r="F139" s="90">
        <v>715202</v>
      </c>
      <c r="G139" s="32">
        <v>16.149999999999999</v>
      </c>
      <c r="H139" s="32" t="s">
        <v>898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44482</v>
      </c>
      <c r="B140" s="32" t="s">
        <v>1113</v>
      </c>
      <c r="C140" s="31" t="s">
        <v>1114</v>
      </c>
      <c r="D140" s="31" t="s">
        <v>1115</v>
      </c>
      <c r="E140" s="31" t="s">
        <v>599</v>
      </c>
      <c r="F140" s="90">
        <v>72558</v>
      </c>
      <c r="G140" s="32">
        <v>21.54</v>
      </c>
      <c r="H140" s="32" t="s">
        <v>898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44482</v>
      </c>
      <c r="B141" s="32" t="s">
        <v>577</v>
      </c>
      <c r="C141" s="31" t="s">
        <v>1116</v>
      </c>
      <c r="D141" s="31" t="s">
        <v>956</v>
      </c>
      <c r="E141" s="31" t="s">
        <v>599</v>
      </c>
      <c r="F141" s="90">
        <v>87546</v>
      </c>
      <c r="G141" s="32">
        <v>3146.51</v>
      </c>
      <c r="H141" s="32" t="s">
        <v>898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44482</v>
      </c>
      <c r="B142" s="32" t="s">
        <v>1134</v>
      </c>
      <c r="C142" s="31" t="s">
        <v>1135</v>
      </c>
      <c r="D142" s="31" t="s">
        <v>1136</v>
      </c>
      <c r="E142" s="31" t="s">
        <v>599</v>
      </c>
      <c r="F142" s="90">
        <v>400000</v>
      </c>
      <c r="G142" s="32">
        <v>56.2</v>
      </c>
      <c r="H142" s="32" t="s">
        <v>898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9"/>
  <sheetViews>
    <sheetView zoomScale="85" zoomScaleNormal="85" workbookViewId="0">
      <selection activeCell="A312" sqref="A31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44483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862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40">
        <v>1</v>
      </c>
      <c r="B10" s="309">
        <v>44454</v>
      </c>
      <c r="C10" s="341"/>
      <c r="D10" s="310" t="s">
        <v>300</v>
      </c>
      <c r="E10" s="311" t="s">
        <v>615</v>
      </c>
      <c r="F10" s="312">
        <v>2195</v>
      </c>
      <c r="G10" s="312">
        <v>2080</v>
      </c>
      <c r="H10" s="311">
        <v>2295</v>
      </c>
      <c r="I10" s="313" t="s">
        <v>852</v>
      </c>
      <c r="J10" s="314" t="s">
        <v>870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613</v>
      </c>
      <c r="O10" s="317">
        <v>44469</v>
      </c>
      <c r="P10" s="312">
        <f>VLOOKUP(D10,'MidCap Intra'!B11:C511,2,0)</f>
        <v>2245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856</v>
      </c>
      <c r="G11" s="107">
        <v>1395</v>
      </c>
      <c r="H11" s="110"/>
      <c r="I11" s="111" t="s">
        <v>857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Intra'!B13:C513,2,0)</f>
        <v>1477.15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426</v>
      </c>
      <c r="E12" s="300" t="s">
        <v>615</v>
      </c>
      <c r="F12" s="301">
        <v>3130</v>
      </c>
      <c r="G12" s="301">
        <v>2920</v>
      </c>
      <c r="H12" s="300">
        <v>3320</v>
      </c>
      <c r="I12" s="302" t="s">
        <v>851</v>
      </c>
      <c r="J12" s="103" t="s">
        <v>879</v>
      </c>
      <c r="K12" s="103">
        <f t="shared" ref="K12" si="3">H12-F12</f>
        <v>190</v>
      </c>
      <c r="L12" s="104">
        <f t="shared" ref="L12" si="4">(F12*-0.7)/100</f>
        <v>-21.91</v>
      </c>
      <c r="M12" s="105">
        <f t="shared" ref="M12" si="5">(K12+L12)/F12</f>
        <v>5.3702875399361021E-2</v>
      </c>
      <c r="N12" s="103" t="s">
        <v>613</v>
      </c>
      <c r="O12" s="106">
        <v>44473</v>
      </c>
      <c r="P12" s="301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615</v>
      </c>
      <c r="F13" s="107" t="s">
        <v>863</v>
      </c>
      <c r="G13" s="107">
        <v>495</v>
      </c>
      <c r="H13" s="110"/>
      <c r="I13" s="111" t="s">
        <v>864</v>
      </c>
      <c r="J13" s="112" t="s">
        <v>616</v>
      </c>
      <c r="K13" s="113"/>
      <c r="L13" s="108"/>
      <c r="M13" s="114"/>
      <c r="N13" s="109"/>
      <c r="O13" s="110"/>
      <c r="P13" s="107">
        <f>VLOOKUP(D13,'MidCap Intra'!B15:C515,2,0)</f>
        <v>515.5</v>
      </c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252</v>
      </c>
      <c r="E14" s="300" t="s">
        <v>615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871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1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40">
        <v>6</v>
      </c>
      <c r="B15" s="309">
        <v>44466</v>
      </c>
      <c r="C15" s="341"/>
      <c r="D15" s="310" t="s">
        <v>253</v>
      </c>
      <c r="E15" s="311" t="s">
        <v>615</v>
      </c>
      <c r="F15" s="312">
        <v>2040</v>
      </c>
      <c r="G15" s="312">
        <v>1895</v>
      </c>
      <c r="H15" s="311">
        <v>2155</v>
      </c>
      <c r="I15" s="313" t="s">
        <v>865</v>
      </c>
      <c r="J15" s="314" t="s">
        <v>873</v>
      </c>
      <c r="K15" s="314">
        <f t="shared" si="6"/>
        <v>115</v>
      </c>
      <c r="L15" s="315">
        <f t="shared" si="7"/>
        <v>-14.28</v>
      </c>
      <c r="M15" s="316">
        <f t="shared" si="8"/>
        <v>4.9372549019607845E-2</v>
      </c>
      <c r="N15" s="314" t="s">
        <v>613</v>
      </c>
      <c r="O15" s="317">
        <v>44470</v>
      </c>
      <c r="P15" s="312">
        <f>VLOOKUP(D15,'MidCap Intra'!B16:C516,2,0)</f>
        <v>2072.85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257</v>
      </c>
      <c r="E16" s="300" t="s">
        <v>615</v>
      </c>
      <c r="F16" s="301">
        <v>1580</v>
      </c>
      <c r="G16" s="301">
        <v>1490</v>
      </c>
      <c r="H16" s="300">
        <v>1685</v>
      </c>
      <c r="I16" s="302" t="s">
        <v>866</v>
      </c>
      <c r="J16" s="103" t="s">
        <v>975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613</v>
      </c>
      <c r="O16" s="106">
        <v>44481</v>
      </c>
      <c r="P16" s="301"/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349</v>
      </c>
      <c r="E17" s="322" t="s">
        <v>615</v>
      </c>
      <c r="F17" s="323">
        <v>3270</v>
      </c>
      <c r="G17" s="323">
        <v>3140</v>
      </c>
      <c r="H17" s="322">
        <v>3025</v>
      </c>
      <c r="I17" s="324" t="s">
        <v>867</v>
      </c>
      <c r="J17" s="304" t="s">
        <v>872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626</v>
      </c>
      <c r="O17" s="307">
        <v>44470</v>
      </c>
      <c r="P17" s="323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414</v>
      </c>
      <c r="E18" s="300" t="s">
        <v>615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855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613</v>
      </c>
      <c r="O18" s="106">
        <v>44470</v>
      </c>
      <c r="P18" s="301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180</v>
      </c>
      <c r="E19" s="300" t="s">
        <v>615</v>
      </c>
      <c r="F19" s="301">
        <v>3120</v>
      </c>
      <c r="G19" s="301">
        <v>2980</v>
      </c>
      <c r="H19" s="300">
        <v>3315</v>
      </c>
      <c r="I19" s="302" t="s">
        <v>880</v>
      </c>
      <c r="J19" s="103" t="s">
        <v>940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613</v>
      </c>
      <c r="O19" s="106">
        <v>44477</v>
      </c>
      <c r="P19" s="301"/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119</v>
      </c>
      <c r="E20" s="110" t="s">
        <v>615</v>
      </c>
      <c r="F20" s="107" t="s">
        <v>902</v>
      </c>
      <c r="G20" s="107">
        <v>660</v>
      </c>
      <c r="H20" s="110"/>
      <c r="I20" s="111" t="s">
        <v>903</v>
      </c>
      <c r="J20" s="112" t="s">
        <v>616</v>
      </c>
      <c r="K20" s="113"/>
      <c r="L20" s="108"/>
      <c r="M20" s="114"/>
      <c r="N20" s="109"/>
      <c r="O20" s="110"/>
      <c r="P20" s="107">
        <f>VLOOKUP(D20,'MidCap Intra'!B22:C522,2,0)</f>
        <v>700.9</v>
      </c>
      <c r="Q20" s="1"/>
      <c r="R20" s="1" t="s">
        <v>614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40">
        <v>12</v>
      </c>
      <c r="B21" s="378">
        <v>44474</v>
      </c>
      <c r="C21" s="341"/>
      <c r="D21" s="310" t="s">
        <v>532</v>
      </c>
      <c r="E21" s="311" t="s">
        <v>615</v>
      </c>
      <c r="F21" s="312">
        <v>675</v>
      </c>
      <c r="G21" s="312">
        <v>619</v>
      </c>
      <c r="H21" s="311">
        <v>708.5</v>
      </c>
      <c r="I21" s="313" t="s">
        <v>904</v>
      </c>
      <c r="J21" s="314" t="s">
        <v>920</v>
      </c>
      <c r="K21" s="314">
        <f t="shared" ref="K21" si="21">H21-F21</f>
        <v>33.5</v>
      </c>
      <c r="L21" s="315">
        <f t="shared" ref="L21" si="22">(F21*-0.7)/100</f>
        <v>-4.7249999999999996</v>
      </c>
      <c r="M21" s="316">
        <f t="shared" ref="M21" si="23">(K21+L21)/F21</f>
        <v>4.2629629629629628E-2</v>
      </c>
      <c r="N21" s="314" t="s">
        <v>613</v>
      </c>
      <c r="O21" s="317">
        <v>44475</v>
      </c>
      <c r="P21" s="312">
        <f>VLOOKUP(D21,'MidCap Intra'!B22:C522,2,0)</f>
        <v>666.5</v>
      </c>
      <c r="Q21" s="1"/>
      <c r="R21" s="1" t="s">
        <v>614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340">
        <v>13</v>
      </c>
      <c r="B22" s="309">
        <v>44475</v>
      </c>
      <c r="C22" s="341"/>
      <c r="D22" s="310" t="s">
        <v>139</v>
      </c>
      <c r="E22" s="311" t="s">
        <v>615</v>
      </c>
      <c r="F22" s="312">
        <v>231.5</v>
      </c>
      <c r="G22" s="312">
        <v>216</v>
      </c>
      <c r="H22" s="311">
        <v>244.5</v>
      </c>
      <c r="I22" s="313" t="s">
        <v>919</v>
      </c>
      <c r="J22" s="314" t="s">
        <v>1004</v>
      </c>
      <c r="K22" s="314">
        <f t="shared" ref="K22" si="24">H22-F22</f>
        <v>13</v>
      </c>
      <c r="L22" s="315">
        <f t="shared" ref="L22" si="25">(F22*-0.7)/100</f>
        <v>-1.6204999999999998</v>
      </c>
      <c r="M22" s="316">
        <f t="shared" ref="M22" si="26">(K22+L22)/F22</f>
        <v>4.9155507559395246E-2</v>
      </c>
      <c r="N22" s="314" t="s">
        <v>613</v>
      </c>
      <c r="O22" s="317">
        <v>44482</v>
      </c>
      <c r="P22" s="312">
        <f>VLOOKUP(D22,'MidCap Intra'!B23:C523,2,0)</f>
        <v>249.2</v>
      </c>
      <c r="Q22" s="1"/>
      <c r="R22" s="1" t="s">
        <v>614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82</v>
      </c>
      <c r="E23" s="110" t="s">
        <v>615</v>
      </c>
      <c r="F23" s="107" t="s">
        <v>950</v>
      </c>
      <c r="G23" s="107">
        <v>3670</v>
      </c>
      <c r="H23" s="110"/>
      <c r="I23" s="111" t="s">
        <v>951</v>
      </c>
      <c r="J23" s="112" t="s">
        <v>616</v>
      </c>
      <c r="K23" s="113"/>
      <c r="L23" s="108"/>
      <c r="M23" s="114"/>
      <c r="N23" s="109"/>
      <c r="O23" s="110"/>
      <c r="P23" s="107">
        <f>VLOOKUP(D23,'MidCap Intra'!B25:C525,2,0)</f>
        <v>3883.7</v>
      </c>
      <c r="Q23" s="1"/>
      <c r="R23" s="1" t="s">
        <v>614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211</v>
      </c>
      <c r="E24" s="110" t="s">
        <v>615</v>
      </c>
      <c r="F24" s="107" t="s">
        <v>957</v>
      </c>
      <c r="G24" s="107">
        <v>6980</v>
      </c>
      <c r="H24" s="110"/>
      <c r="I24" s="111" t="s">
        <v>958</v>
      </c>
      <c r="J24" s="112" t="s">
        <v>616</v>
      </c>
      <c r="K24" s="113"/>
      <c r="L24" s="108"/>
      <c r="M24" s="114"/>
      <c r="N24" s="109"/>
      <c r="O24" s="110"/>
      <c r="P24" s="107">
        <f>VLOOKUP(D24,'MidCap Intra'!B26:C526,2,0)</f>
        <v>7350.4</v>
      </c>
      <c r="Q24" s="1"/>
      <c r="R24" s="1" t="s">
        <v>614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13"/>
      <c r="B25" s="108"/>
      <c r="C25" s="114"/>
      <c r="D25" s="109"/>
      <c r="E25" s="110"/>
      <c r="F25" s="107"/>
      <c r="G25" s="107"/>
      <c r="H25" s="110"/>
      <c r="I25" s="111"/>
      <c r="J25" s="112"/>
      <c r="K25" s="113"/>
      <c r="L25" s="108"/>
      <c r="M25" s="114"/>
      <c r="N25" s="109"/>
      <c r="O25" s="110"/>
      <c r="P25" s="107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4.25" customHeight="1">
      <c r="A26" s="113"/>
      <c r="B26" s="108"/>
      <c r="C26" s="114"/>
      <c r="D26" s="109"/>
      <c r="E26" s="110"/>
      <c r="F26" s="107"/>
      <c r="G26" s="107"/>
      <c r="H26" s="110"/>
      <c r="I26" s="111"/>
      <c r="J26" s="112"/>
      <c r="K26" s="113"/>
      <c r="L26" s="108"/>
      <c r="M26" s="114"/>
      <c r="N26" s="109"/>
      <c r="O26" s="110"/>
      <c r="P26" s="110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4.25" customHeight="1">
      <c r="A27" s="120"/>
      <c r="B27" s="121"/>
      <c r="C27" s="122"/>
      <c r="D27" s="123"/>
      <c r="E27" s="124"/>
      <c r="F27" s="124"/>
      <c r="H27" s="124"/>
      <c r="I27" s="125"/>
      <c r="J27" s="126"/>
      <c r="K27" s="126"/>
      <c r="L27" s="127"/>
      <c r="M27" s="128"/>
      <c r="N27" s="129"/>
      <c r="O27" s="130"/>
      <c r="P27" s="13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4.25" customHeight="1">
      <c r="A28" s="120"/>
      <c r="B28" s="121"/>
      <c r="C28" s="122"/>
      <c r="D28" s="123"/>
      <c r="E28" s="124"/>
      <c r="F28" s="124"/>
      <c r="G28" s="120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2" t="s">
        <v>618</v>
      </c>
      <c r="B29" s="133"/>
      <c r="C29" s="134"/>
      <c r="D29" s="135"/>
      <c r="E29" s="136"/>
      <c r="F29" s="136"/>
      <c r="G29" s="136"/>
      <c r="H29" s="136"/>
      <c r="I29" s="136"/>
      <c r="J29" s="137"/>
      <c r="K29" s="136"/>
      <c r="L29" s="138"/>
      <c r="M29" s="59"/>
      <c r="N29" s="137"/>
      <c r="O29" s="13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9" t="s">
        <v>619</v>
      </c>
      <c r="B30" s="132"/>
      <c r="C30" s="132"/>
      <c r="D30" s="132"/>
      <c r="E30" s="44"/>
      <c r="F30" s="140" t="s">
        <v>620</v>
      </c>
      <c r="G30" s="6"/>
      <c r="H30" s="6"/>
      <c r="I30" s="6"/>
      <c r="J30" s="141"/>
      <c r="K30" s="142"/>
      <c r="L30" s="142"/>
      <c r="M30" s="143"/>
      <c r="N30" s="1"/>
      <c r="O30" s="1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2" t="s">
        <v>621</v>
      </c>
      <c r="B31" s="132"/>
      <c r="C31" s="132"/>
      <c r="D31" s="132"/>
      <c r="E31" s="6"/>
      <c r="F31" s="140" t="s">
        <v>622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/>
      <c r="B32" s="132"/>
      <c r="C32" s="132"/>
      <c r="D32" s="132"/>
      <c r="E32" s="6"/>
      <c r="F32" s="6"/>
      <c r="G32" s="6"/>
      <c r="H32" s="6"/>
      <c r="I32" s="6"/>
      <c r="J32" s="145"/>
      <c r="K32" s="142"/>
      <c r="L32" s="142"/>
      <c r="M32" s="6"/>
      <c r="N32" s="146"/>
      <c r="O32" s="1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.75" customHeight="1">
      <c r="A33" s="1"/>
      <c r="B33" s="147" t="s">
        <v>623</v>
      </c>
      <c r="C33" s="147"/>
      <c r="D33" s="147"/>
      <c r="E33" s="147"/>
      <c r="F33" s="148"/>
      <c r="G33" s="6"/>
      <c r="H33" s="6"/>
      <c r="I33" s="149"/>
      <c r="J33" s="150"/>
      <c r="K33" s="151"/>
      <c r="L33" s="150"/>
      <c r="M33" s="6"/>
      <c r="N33" s="1"/>
      <c r="O33" s="1"/>
      <c r="P33" s="1"/>
      <c r="R33" s="59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99" t="s">
        <v>16</v>
      </c>
      <c r="B34" s="152" t="s">
        <v>590</v>
      </c>
      <c r="C34" s="102"/>
      <c r="D34" s="101" t="s">
        <v>601</v>
      </c>
      <c r="E34" s="100" t="s">
        <v>602</v>
      </c>
      <c r="F34" s="100" t="s">
        <v>603</v>
      </c>
      <c r="G34" s="100" t="s">
        <v>624</v>
      </c>
      <c r="H34" s="100" t="s">
        <v>605</v>
      </c>
      <c r="I34" s="100" t="s">
        <v>606</v>
      </c>
      <c r="J34" s="100" t="s">
        <v>607</v>
      </c>
      <c r="K34" s="100" t="s">
        <v>625</v>
      </c>
      <c r="L34" s="153" t="s">
        <v>609</v>
      </c>
      <c r="M34" s="102" t="s">
        <v>610</v>
      </c>
      <c r="N34" s="100" t="s">
        <v>611</v>
      </c>
      <c r="O34" s="101" t="s">
        <v>612</v>
      </c>
      <c r="P34" s="1"/>
      <c r="Q34" s="1"/>
      <c r="R34" s="59"/>
      <c r="S34" s="59"/>
      <c r="T34" s="59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s="269" customFormat="1" ht="15" customHeight="1">
      <c r="A35" s="424">
        <v>1</v>
      </c>
      <c r="B35" s="363">
        <v>44462</v>
      </c>
      <c r="C35" s="425"/>
      <c r="D35" s="426" t="s">
        <v>90</v>
      </c>
      <c r="E35" s="427" t="s">
        <v>615</v>
      </c>
      <c r="F35" s="427">
        <v>1707</v>
      </c>
      <c r="G35" s="427">
        <v>1670</v>
      </c>
      <c r="H35" s="427">
        <v>1709</v>
      </c>
      <c r="I35" s="427" t="s">
        <v>850</v>
      </c>
      <c r="J35" s="366" t="s">
        <v>960</v>
      </c>
      <c r="K35" s="366">
        <f t="shared" ref="K35:K36" si="27">H35-F35</f>
        <v>2</v>
      </c>
      <c r="L35" s="428">
        <f>(F35*-0.7)/100</f>
        <v>-11.948999999999998</v>
      </c>
      <c r="M35" s="429">
        <f t="shared" ref="M35:M36" si="28">(K35+L35)/F35</f>
        <v>-5.8283538371411824E-3</v>
      </c>
      <c r="N35" s="366" t="s">
        <v>613</v>
      </c>
      <c r="O35" s="430">
        <v>44480</v>
      </c>
      <c r="R35" s="288" t="s">
        <v>614</v>
      </c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269" customFormat="1" ht="15" customHeight="1">
      <c r="A36" s="290">
        <v>2</v>
      </c>
      <c r="B36" s="267">
        <v>44470</v>
      </c>
      <c r="C36" s="291"/>
      <c r="D36" s="308" t="s">
        <v>196</v>
      </c>
      <c r="E36" s="303" t="s">
        <v>615</v>
      </c>
      <c r="F36" s="303">
        <v>822</v>
      </c>
      <c r="G36" s="303">
        <v>797</v>
      </c>
      <c r="H36" s="303">
        <v>842</v>
      </c>
      <c r="I36" s="303" t="s">
        <v>874</v>
      </c>
      <c r="J36" s="103" t="s">
        <v>976</v>
      </c>
      <c r="K36" s="103">
        <f t="shared" si="27"/>
        <v>20</v>
      </c>
      <c r="L36" s="104">
        <f>(F36*-0.7)/100</f>
        <v>-5.7539999999999996</v>
      </c>
      <c r="M36" s="105">
        <f t="shared" si="28"/>
        <v>1.7330900243309005E-2</v>
      </c>
      <c r="N36" s="103" t="s">
        <v>613</v>
      </c>
      <c r="O36" s="106">
        <v>44481</v>
      </c>
      <c r="R36" s="288" t="s">
        <v>614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90">
        <v>3</v>
      </c>
      <c r="B37" s="267">
        <v>44470</v>
      </c>
      <c r="C37" s="291"/>
      <c r="D37" s="308" t="s">
        <v>355</v>
      </c>
      <c r="E37" s="303" t="s">
        <v>615</v>
      </c>
      <c r="F37" s="303">
        <v>814</v>
      </c>
      <c r="G37" s="303">
        <v>794</v>
      </c>
      <c r="H37" s="303">
        <v>832.5</v>
      </c>
      <c r="I37" s="303" t="s">
        <v>875</v>
      </c>
      <c r="J37" s="103" t="s">
        <v>921</v>
      </c>
      <c r="K37" s="103">
        <f t="shared" ref="K37" si="29">H37-F37</f>
        <v>18.5</v>
      </c>
      <c r="L37" s="104">
        <f>(F37*-0.7)/100</f>
        <v>-5.6979999999999995</v>
      </c>
      <c r="M37" s="105">
        <f t="shared" ref="M37" si="30">(K37+L37)/F37</f>
        <v>1.5727272727272725E-2</v>
      </c>
      <c r="N37" s="103" t="s">
        <v>613</v>
      </c>
      <c r="O37" s="106">
        <v>44475</v>
      </c>
      <c r="R37" s="288" t="s">
        <v>614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0">
        <v>4</v>
      </c>
      <c r="B38" s="267">
        <v>44470</v>
      </c>
      <c r="C38" s="291"/>
      <c r="D38" s="308" t="s">
        <v>248</v>
      </c>
      <c r="E38" s="303" t="s">
        <v>615</v>
      </c>
      <c r="F38" s="303">
        <v>54.95</v>
      </c>
      <c r="G38" s="303">
        <v>53</v>
      </c>
      <c r="H38" s="303">
        <v>56.2</v>
      </c>
      <c r="I38" s="303" t="s">
        <v>876</v>
      </c>
      <c r="J38" s="103" t="s">
        <v>877</v>
      </c>
      <c r="K38" s="103">
        <f t="shared" ref="K38:K40" si="31">H38-F38</f>
        <v>1.25</v>
      </c>
      <c r="L38" s="104">
        <f>(F38*-0.07)/100</f>
        <v>-3.8465000000000006E-2</v>
      </c>
      <c r="M38" s="105">
        <f t="shared" ref="M38:M40" si="32">(K38+L38)/F38</f>
        <v>2.2047952684258416E-2</v>
      </c>
      <c r="N38" s="103" t="s">
        <v>613</v>
      </c>
      <c r="O38" s="377">
        <v>44470</v>
      </c>
      <c r="R38" s="288" t="s">
        <v>614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0">
        <v>5</v>
      </c>
      <c r="B39" s="267">
        <v>44474</v>
      </c>
      <c r="C39" s="291"/>
      <c r="D39" s="308" t="s">
        <v>199</v>
      </c>
      <c r="E39" s="303" t="s">
        <v>615</v>
      </c>
      <c r="F39" s="303">
        <v>809.5</v>
      </c>
      <c r="G39" s="303">
        <v>788</v>
      </c>
      <c r="H39" s="303">
        <v>830</v>
      </c>
      <c r="I39" s="303" t="s">
        <v>901</v>
      </c>
      <c r="J39" s="103" t="s">
        <v>923</v>
      </c>
      <c r="K39" s="103">
        <f t="shared" si="31"/>
        <v>20.5</v>
      </c>
      <c r="L39" s="104">
        <f>(F39*-0.7)/100</f>
        <v>-5.6665000000000001</v>
      </c>
      <c r="M39" s="105">
        <f t="shared" si="32"/>
        <v>1.8324274243360101E-2</v>
      </c>
      <c r="N39" s="103" t="s">
        <v>613</v>
      </c>
      <c r="O39" s="106">
        <v>44475</v>
      </c>
      <c r="R39" s="288" t="s">
        <v>614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6</v>
      </c>
      <c r="B40" s="267">
        <v>44474</v>
      </c>
      <c r="C40" s="291"/>
      <c r="D40" s="308" t="s">
        <v>82</v>
      </c>
      <c r="E40" s="303" t="s">
        <v>615</v>
      </c>
      <c r="F40" s="303">
        <v>3890</v>
      </c>
      <c r="G40" s="303">
        <v>3770</v>
      </c>
      <c r="H40" s="303">
        <v>3992.5</v>
      </c>
      <c r="I40" s="303" t="s">
        <v>905</v>
      </c>
      <c r="J40" s="103" t="s">
        <v>922</v>
      </c>
      <c r="K40" s="103">
        <f t="shared" si="31"/>
        <v>102.5</v>
      </c>
      <c r="L40" s="104">
        <f>(F40*-0.7)/100</f>
        <v>-27.23</v>
      </c>
      <c r="M40" s="105">
        <f t="shared" si="32"/>
        <v>1.9349614395886887E-2</v>
      </c>
      <c r="N40" s="103" t="s">
        <v>613</v>
      </c>
      <c r="O40" s="106">
        <v>44475</v>
      </c>
      <c r="R40" s="288" t="s">
        <v>614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7</v>
      </c>
      <c r="B41" s="267">
        <v>44474</v>
      </c>
      <c r="C41" s="291"/>
      <c r="D41" s="308" t="s">
        <v>896</v>
      </c>
      <c r="E41" s="303" t="s">
        <v>615</v>
      </c>
      <c r="F41" s="303">
        <v>985.5</v>
      </c>
      <c r="G41" s="303">
        <v>960</v>
      </c>
      <c r="H41" s="303">
        <v>998</v>
      </c>
      <c r="I41" s="303">
        <v>1020</v>
      </c>
      <c r="J41" s="103" t="s">
        <v>906</v>
      </c>
      <c r="K41" s="103">
        <f t="shared" ref="K41" si="33">H41-F41</f>
        <v>12.5</v>
      </c>
      <c r="L41" s="104">
        <f>(F41*-0.07)/100</f>
        <v>-0.68985000000000019</v>
      </c>
      <c r="M41" s="105">
        <f t="shared" ref="M41" si="34">(K41+L41)/F41</f>
        <v>1.1983916793505835E-2</v>
      </c>
      <c r="N41" s="103" t="s">
        <v>613</v>
      </c>
      <c r="O41" s="377">
        <v>44474</v>
      </c>
      <c r="R41" s="288" t="s">
        <v>617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8</v>
      </c>
      <c r="B42" s="392">
        <v>44476</v>
      </c>
      <c r="C42" s="291"/>
      <c r="D42" s="308" t="s">
        <v>469</v>
      </c>
      <c r="E42" s="303" t="s">
        <v>615</v>
      </c>
      <c r="F42" s="303">
        <v>192.5</v>
      </c>
      <c r="G42" s="303">
        <v>186</v>
      </c>
      <c r="H42" s="303">
        <v>197.25</v>
      </c>
      <c r="I42" s="303" t="s">
        <v>927</v>
      </c>
      <c r="J42" s="103" t="s">
        <v>928</v>
      </c>
      <c r="K42" s="103">
        <f t="shared" ref="K42" si="35">H42-F42</f>
        <v>4.75</v>
      </c>
      <c r="L42" s="104">
        <f>(F42*-0.07)/100</f>
        <v>-0.13475000000000001</v>
      </c>
      <c r="M42" s="105">
        <f t="shared" ref="M42" si="36">(K42+L42)/F42</f>
        <v>2.3975324675324674E-2</v>
      </c>
      <c r="N42" s="103" t="s">
        <v>613</v>
      </c>
      <c r="O42" s="377">
        <v>44476</v>
      </c>
      <c r="R42" s="288" t="s">
        <v>617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80">
        <v>9</v>
      </c>
      <c r="B43" s="339">
        <v>44476</v>
      </c>
      <c r="C43" s="281"/>
      <c r="D43" s="282" t="s">
        <v>425</v>
      </c>
      <c r="E43" s="283" t="s">
        <v>615</v>
      </c>
      <c r="F43" s="283" t="s">
        <v>932</v>
      </c>
      <c r="G43" s="283">
        <v>1745</v>
      </c>
      <c r="H43" s="283"/>
      <c r="I43" s="283" t="s">
        <v>933</v>
      </c>
      <c r="J43" s="280" t="s">
        <v>616</v>
      </c>
      <c r="K43" s="339"/>
      <c r="L43" s="281"/>
      <c r="M43" s="282"/>
      <c r="N43" s="283"/>
      <c r="O43" s="283"/>
      <c r="R43" s="288" t="s">
        <v>614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290">
        <v>10</v>
      </c>
      <c r="B44" s="392">
        <v>44477</v>
      </c>
      <c r="C44" s="291"/>
      <c r="D44" s="308" t="s">
        <v>533</v>
      </c>
      <c r="E44" s="303" t="s">
        <v>615</v>
      </c>
      <c r="F44" s="303">
        <v>410.5</v>
      </c>
      <c r="G44" s="303">
        <v>399</v>
      </c>
      <c r="H44" s="303">
        <v>423</v>
      </c>
      <c r="I44" s="303" t="s">
        <v>947</v>
      </c>
      <c r="J44" s="103" t="s">
        <v>906</v>
      </c>
      <c r="K44" s="103">
        <f t="shared" ref="K44" si="37">H44-F44</f>
        <v>12.5</v>
      </c>
      <c r="L44" s="104">
        <f>(F44*-0.7)/100</f>
        <v>-2.8734999999999995</v>
      </c>
      <c r="M44" s="105">
        <f t="shared" ref="M44" si="38">(K44+L44)/F44</f>
        <v>2.3450669914738126E-2</v>
      </c>
      <c r="N44" s="103" t="s">
        <v>613</v>
      </c>
      <c r="O44" s="106">
        <v>44481</v>
      </c>
      <c r="R44" s="288" t="s">
        <v>614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11</v>
      </c>
      <c r="B45" s="392">
        <v>44477</v>
      </c>
      <c r="C45" s="291"/>
      <c r="D45" s="308" t="s">
        <v>355</v>
      </c>
      <c r="E45" s="303" t="s">
        <v>615</v>
      </c>
      <c r="F45" s="303">
        <v>808</v>
      </c>
      <c r="G45" s="303">
        <v>788</v>
      </c>
      <c r="H45" s="303">
        <v>821.5</v>
      </c>
      <c r="I45" s="303" t="s">
        <v>948</v>
      </c>
      <c r="J45" s="103" t="s">
        <v>949</v>
      </c>
      <c r="K45" s="103">
        <f t="shared" ref="K45" si="39">H45-F45</f>
        <v>13.5</v>
      </c>
      <c r="L45" s="104">
        <f>(F45*-0.07)/100</f>
        <v>-0.56559999999999999</v>
      </c>
      <c r="M45" s="105">
        <f t="shared" ref="M45" si="40">(K45+L45)/F45</f>
        <v>1.600792079207921E-2</v>
      </c>
      <c r="N45" s="103" t="s">
        <v>613</v>
      </c>
      <c r="O45" s="377">
        <v>44476</v>
      </c>
      <c r="R45" s="288" t="s">
        <v>614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290">
        <v>12</v>
      </c>
      <c r="B46" s="392">
        <v>44480</v>
      </c>
      <c r="C46" s="291"/>
      <c r="D46" s="308" t="s">
        <v>298</v>
      </c>
      <c r="E46" s="303" t="s">
        <v>615</v>
      </c>
      <c r="F46" s="303">
        <v>237</v>
      </c>
      <c r="G46" s="303">
        <v>230</v>
      </c>
      <c r="H46" s="303">
        <v>244.5</v>
      </c>
      <c r="I46" s="303" t="s">
        <v>959</v>
      </c>
      <c r="J46" s="103" t="s">
        <v>893</v>
      </c>
      <c r="K46" s="103">
        <f t="shared" ref="K46:K47" si="41">H46-F46</f>
        <v>7.5</v>
      </c>
      <c r="L46" s="104">
        <f>(F46*-0.07)/100</f>
        <v>-0.16589999999999999</v>
      </c>
      <c r="M46" s="105">
        <f t="shared" ref="M46:M47" si="42">(K46+L46)/F46</f>
        <v>3.0945569620253167E-2</v>
      </c>
      <c r="N46" s="103" t="s">
        <v>613</v>
      </c>
      <c r="O46" s="377">
        <v>44480</v>
      </c>
      <c r="R46" s="288" t="s">
        <v>614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290">
        <v>13</v>
      </c>
      <c r="B47" s="392">
        <v>44480</v>
      </c>
      <c r="C47" s="291"/>
      <c r="D47" s="308" t="s">
        <v>199</v>
      </c>
      <c r="E47" s="303" t="s">
        <v>615</v>
      </c>
      <c r="F47" s="303">
        <v>813.5</v>
      </c>
      <c r="G47" s="303">
        <v>790</v>
      </c>
      <c r="H47" s="303">
        <v>836</v>
      </c>
      <c r="I47" s="303" t="s">
        <v>961</v>
      </c>
      <c r="J47" s="103" t="s">
        <v>1005</v>
      </c>
      <c r="K47" s="103">
        <f t="shared" si="41"/>
        <v>22.5</v>
      </c>
      <c r="L47" s="104">
        <f>(F47*-0.7)/100</f>
        <v>-5.6944999999999997</v>
      </c>
      <c r="M47" s="105">
        <f t="shared" si="42"/>
        <v>2.065826674861709E-2</v>
      </c>
      <c r="N47" s="103" t="s">
        <v>613</v>
      </c>
      <c r="O47" s="106">
        <v>44482</v>
      </c>
      <c r="R47" s="288" t="s">
        <v>614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80">
        <v>14</v>
      </c>
      <c r="B48" s="339">
        <v>44481</v>
      </c>
      <c r="C48" s="281"/>
      <c r="D48" s="282" t="s">
        <v>298</v>
      </c>
      <c r="E48" s="283" t="s">
        <v>615</v>
      </c>
      <c r="F48" s="283" t="s">
        <v>977</v>
      </c>
      <c r="G48" s="283">
        <v>230</v>
      </c>
      <c r="H48" s="283"/>
      <c r="I48" s="283" t="s">
        <v>959</v>
      </c>
      <c r="J48" s="280" t="s">
        <v>616</v>
      </c>
      <c r="K48" s="339"/>
      <c r="L48" s="281"/>
      <c r="M48" s="282"/>
      <c r="N48" s="283"/>
      <c r="O48" s="283"/>
      <c r="R48" s="288" t="s">
        <v>614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449">
        <v>15</v>
      </c>
      <c r="B49" s="446">
        <v>44481</v>
      </c>
      <c r="C49" s="450"/>
      <c r="D49" s="451" t="s">
        <v>978</v>
      </c>
      <c r="E49" s="445" t="s">
        <v>615</v>
      </c>
      <c r="F49" s="445">
        <v>513</v>
      </c>
      <c r="G49" s="445">
        <v>498</v>
      </c>
      <c r="H49" s="445">
        <v>498</v>
      </c>
      <c r="I49" s="445" t="s">
        <v>979</v>
      </c>
      <c r="J49" s="304" t="s">
        <v>1006</v>
      </c>
      <c r="K49" s="304">
        <f t="shared" ref="K49" si="43">H49-F49</f>
        <v>-15</v>
      </c>
      <c r="L49" s="305">
        <f>(F49*-0.7)/100</f>
        <v>-3.5909999999999997</v>
      </c>
      <c r="M49" s="306">
        <f t="shared" ref="M49" si="44">(K49+L49)/F49</f>
        <v>-3.623976608187135E-2</v>
      </c>
      <c r="N49" s="304" t="s">
        <v>1007</v>
      </c>
      <c r="O49" s="307">
        <v>44482</v>
      </c>
      <c r="R49" s="288" t="s">
        <v>614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280"/>
      <c r="B50" s="339"/>
      <c r="C50" s="281"/>
      <c r="D50" s="282"/>
      <c r="E50" s="283"/>
      <c r="F50" s="283"/>
      <c r="G50" s="283"/>
      <c r="H50" s="283"/>
      <c r="I50" s="283"/>
      <c r="J50" s="280"/>
      <c r="K50" s="339"/>
      <c r="L50" s="281"/>
      <c r="M50" s="282"/>
      <c r="N50" s="283"/>
      <c r="O50" s="283"/>
      <c r="R50" s="288"/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280"/>
      <c r="B51" s="339"/>
      <c r="C51" s="281"/>
      <c r="D51" s="282"/>
      <c r="E51" s="283"/>
      <c r="F51" s="283"/>
      <c r="G51" s="283"/>
      <c r="H51" s="283"/>
      <c r="I51" s="283"/>
      <c r="J51" s="280"/>
      <c r="K51" s="339"/>
      <c r="L51" s="281"/>
      <c r="M51" s="282"/>
      <c r="N51" s="283"/>
      <c r="O51" s="283"/>
      <c r="R51" s="288"/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ht="15" customHeight="1">
      <c r="A52" s="271"/>
      <c r="B52" s="272"/>
      <c r="C52" s="273"/>
      <c r="D52" s="274"/>
      <c r="E52" s="275"/>
      <c r="F52" s="275"/>
      <c r="G52" s="275"/>
      <c r="H52" s="275"/>
      <c r="I52" s="275"/>
      <c r="J52" s="284"/>
      <c r="K52" s="284"/>
      <c r="L52" s="276"/>
      <c r="M52" s="285"/>
      <c r="N52" s="284"/>
      <c r="O52" s="286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55"/>
      <c r="B54" s="121"/>
      <c r="C54" s="156"/>
      <c r="D54" s="157"/>
      <c r="E54" s="120"/>
      <c r="F54" s="120"/>
      <c r="G54" s="120"/>
      <c r="H54" s="120"/>
      <c r="I54" s="120"/>
      <c r="J54" s="158"/>
      <c r="K54" s="158"/>
      <c r="L54" s="159"/>
      <c r="M54" s="160"/>
      <c r="N54" s="126"/>
      <c r="O54" s="161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44.25" customHeight="1">
      <c r="A55" s="132" t="s">
        <v>618</v>
      </c>
      <c r="B55" s="156"/>
      <c r="C55" s="156"/>
      <c r="D55" s="1"/>
      <c r="E55" s="6"/>
      <c r="F55" s="6"/>
      <c r="G55" s="6"/>
      <c r="H55" s="6" t="s">
        <v>630</v>
      </c>
      <c r="I55" s="6"/>
      <c r="J55" s="6"/>
      <c r="K55" s="128"/>
      <c r="L55" s="160"/>
      <c r="M55" s="128"/>
      <c r="N55" s="129"/>
      <c r="O55" s="128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2.75" customHeight="1">
      <c r="A56" s="139" t="s">
        <v>619</v>
      </c>
      <c r="B56" s="132"/>
      <c r="C56" s="132"/>
      <c r="D56" s="132"/>
      <c r="E56" s="44"/>
      <c r="F56" s="140" t="s">
        <v>620</v>
      </c>
      <c r="G56" s="59"/>
      <c r="H56" s="44"/>
      <c r="I56" s="59"/>
      <c r="J56" s="6"/>
      <c r="K56" s="162"/>
      <c r="L56" s="163"/>
      <c r="M56" s="6"/>
      <c r="N56" s="122"/>
      <c r="O56" s="164"/>
      <c r="P56" s="4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4.25" customHeight="1">
      <c r="A57" s="139"/>
      <c r="B57" s="132"/>
      <c r="C57" s="132"/>
      <c r="D57" s="132"/>
      <c r="E57" s="6"/>
      <c r="F57" s="140" t="s">
        <v>622</v>
      </c>
      <c r="G57" s="59"/>
      <c r="H57" s="44"/>
      <c r="I57" s="59"/>
      <c r="J57" s="6"/>
      <c r="K57" s="162"/>
      <c r="L57" s="163"/>
      <c r="M57" s="6"/>
      <c r="N57" s="122"/>
      <c r="O57" s="164"/>
      <c r="P57" s="4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14.25" customHeight="1">
      <c r="A58" s="132"/>
      <c r="B58" s="132"/>
      <c r="C58" s="132"/>
      <c r="D58" s="132"/>
      <c r="E58" s="6"/>
      <c r="F58" s="6"/>
      <c r="G58" s="6"/>
      <c r="H58" s="6"/>
      <c r="I58" s="6"/>
      <c r="J58" s="145"/>
      <c r="K58" s="142"/>
      <c r="L58" s="143"/>
      <c r="M58" s="6"/>
      <c r="N58" s="146"/>
      <c r="O58" s="1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2.75" customHeight="1">
      <c r="A59" s="165" t="s">
        <v>631</v>
      </c>
      <c r="B59" s="165"/>
      <c r="C59" s="165"/>
      <c r="D59" s="165"/>
      <c r="E59" s="6"/>
      <c r="F59" s="6"/>
      <c r="G59" s="6"/>
      <c r="H59" s="6"/>
      <c r="I59" s="6"/>
      <c r="J59" s="6"/>
      <c r="K59" s="6"/>
      <c r="L59" s="6"/>
      <c r="M59" s="6"/>
      <c r="N59" s="6"/>
      <c r="O59" s="2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38.25" customHeight="1">
      <c r="A60" s="100" t="s">
        <v>16</v>
      </c>
      <c r="B60" s="100" t="s">
        <v>590</v>
      </c>
      <c r="C60" s="100"/>
      <c r="D60" s="101" t="s">
        <v>601</v>
      </c>
      <c r="E60" s="100" t="s">
        <v>602</v>
      </c>
      <c r="F60" s="100" t="s">
        <v>603</v>
      </c>
      <c r="G60" s="100" t="s">
        <v>624</v>
      </c>
      <c r="H60" s="100" t="s">
        <v>605</v>
      </c>
      <c r="I60" s="100" t="s">
        <v>606</v>
      </c>
      <c r="J60" s="99" t="s">
        <v>607</v>
      </c>
      <c r="K60" s="166" t="s">
        <v>632</v>
      </c>
      <c r="L60" s="102" t="s">
        <v>609</v>
      </c>
      <c r="M60" s="166" t="s">
        <v>633</v>
      </c>
      <c r="N60" s="100" t="s">
        <v>634</v>
      </c>
      <c r="O60" s="99" t="s">
        <v>611</v>
      </c>
      <c r="P60" s="101" t="s">
        <v>612</v>
      </c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s="269" customFormat="1" ht="13.5" customHeight="1">
      <c r="A61" s="362">
        <v>1</v>
      </c>
      <c r="B61" s="363">
        <v>44469</v>
      </c>
      <c r="C61" s="364"/>
      <c r="D61" s="364" t="s">
        <v>868</v>
      </c>
      <c r="E61" s="362" t="s">
        <v>615</v>
      </c>
      <c r="F61" s="362">
        <v>1597.5</v>
      </c>
      <c r="G61" s="362">
        <v>1575</v>
      </c>
      <c r="H61" s="365">
        <v>1599</v>
      </c>
      <c r="I61" s="365">
        <v>1640</v>
      </c>
      <c r="J61" s="366" t="s">
        <v>895</v>
      </c>
      <c r="K61" s="367">
        <f t="shared" ref="K61" si="45">H61-F61</f>
        <v>1.5</v>
      </c>
      <c r="L61" s="368">
        <f t="shared" ref="L61" si="46">(H61*N61)*0.07%</f>
        <v>615.61500000000012</v>
      </c>
      <c r="M61" s="369">
        <f t="shared" ref="M61" si="47">(K61*N61)-L61</f>
        <v>209.38499999999988</v>
      </c>
      <c r="N61" s="365">
        <v>550</v>
      </c>
      <c r="O61" s="370" t="s">
        <v>736</v>
      </c>
      <c r="P61" s="371">
        <v>44473</v>
      </c>
      <c r="Q61" s="278"/>
      <c r="R61" s="334" t="s">
        <v>614</v>
      </c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333"/>
      <c r="AG61" s="289"/>
      <c r="AH61" s="332"/>
      <c r="AI61" s="332"/>
      <c r="AJ61" s="333"/>
      <c r="AK61" s="333"/>
      <c r="AL61" s="333"/>
    </row>
    <row r="62" spans="1:38" s="269" customFormat="1" ht="13.5" customHeight="1">
      <c r="A62" s="360">
        <v>2</v>
      </c>
      <c r="B62" s="267">
        <v>44469</v>
      </c>
      <c r="C62" s="361"/>
      <c r="D62" s="361" t="s">
        <v>869</v>
      </c>
      <c r="E62" s="360" t="s">
        <v>615</v>
      </c>
      <c r="F62" s="360">
        <v>727.5</v>
      </c>
      <c r="G62" s="360">
        <v>717</v>
      </c>
      <c r="H62" s="357">
        <v>735</v>
      </c>
      <c r="I62" s="357">
        <v>745</v>
      </c>
      <c r="J62" s="103" t="s">
        <v>893</v>
      </c>
      <c r="K62" s="354">
        <f t="shared" ref="K62" si="48">H62-F62</f>
        <v>7.5</v>
      </c>
      <c r="L62" s="355">
        <f t="shared" ref="L62" si="49">(H62*N62)*0.07%</f>
        <v>565.95000000000005</v>
      </c>
      <c r="M62" s="356">
        <f t="shared" ref="M62" si="50">(K62*N62)-L62</f>
        <v>7684.05</v>
      </c>
      <c r="N62" s="357">
        <v>1100</v>
      </c>
      <c r="O62" s="358" t="s">
        <v>613</v>
      </c>
      <c r="P62" s="359">
        <v>44473</v>
      </c>
      <c r="Q62" s="278"/>
      <c r="R62" s="334" t="s">
        <v>614</v>
      </c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333"/>
      <c r="AG62" s="289"/>
      <c r="AH62" s="332"/>
      <c r="AI62" s="332"/>
      <c r="AJ62" s="333"/>
      <c r="AK62" s="333"/>
      <c r="AL62" s="333"/>
    </row>
    <row r="63" spans="1:38" s="269" customFormat="1" ht="13.5" customHeight="1">
      <c r="A63" s="360">
        <v>3</v>
      </c>
      <c r="B63" s="267">
        <v>44473</v>
      </c>
      <c r="C63" s="361"/>
      <c r="D63" s="361" t="s">
        <v>881</v>
      </c>
      <c r="E63" s="360" t="s">
        <v>615</v>
      </c>
      <c r="F63" s="360">
        <v>1229</v>
      </c>
      <c r="G63" s="360">
        <v>1212</v>
      </c>
      <c r="H63" s="357">
        <v>1243</v>
      </c>
      <c r="I63" s="357" t="s">
        <v>882</v>
      </c>
      <c r="J63" s="103" t="s">
        <v>894</v>
      </c>
      <c r="K63" s="354">
        <f t="shared" ref="K63" si="51">H63-F63</f>
        <v>14</v>
      </c>
      <c r="L63" s="355">
        <f t="shared" ref="L63" si="52">(H63*N63)*0.07%</f>
        <v>652.57500000000005</v>
      </c>
      <c r="M63" s="356">
        <f t="shared" ref="M63" si="53">(K63*N63)-L63</f>
        <v>9847.4249999999993</v>
      </c>
      <c r="N63" s="357">
        <v>750</v>
      </c>
      <c r="O63" s="358" t="s">
        <v>613</v>
      </c>
      <c r="P63" s="359">
        <v>44473</v>
      </c>
      <c r="Q63" s="278"/>
      <c r="R63" s="334" t="s">
        <v>617</v>
      </c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333"/>
      <c r="AG63" s="289"/>
      <c r="AH63" s="332"/>
      <c r="AI63" s="332"/>
      <c r="AJ63" s="333"/>
      <c r="AK63" s="333"/>
      <c r="AL63" s="333"/>
    </row>
    <row r="64" spans="1:38" s="269" customFormat="1" ht="13.5" customHeight="1">
      <c r="A64" s="360">
        <v>4</v>
      </c>
      <c r="B64" s="267">
        <v>44473</v>
      </c>
      <c r="C64" s="361"/>
      <c r="D64" s="361" t="s">
        <v>883</v>
      </c>
      <c r="E64" s="360" t="s">
        <v>615</v>
      </c>
      <c r="F64" s="360">
        <v>1674</v>
      </c>
      <c r="G64" s="360">
        <v>1650</v>
      </c>
      <c r="H64" s="357">
        <v>1690</v>
      </c>
      <c r="I64" s="357" t="s">
        <v>884</v>
      </c>
      <c r="J64" s="103" t="s">
        <v>899</v>
      </c>
      <c r="K64" s="354">
        <f t="shared" ref="K64:K66" si="54">H64-F64</f>
        <v>16</v>
      </c>
      <c r="L64" s="355">
        <f t="shared" ref="L64:L66" si="55">(H64*N64)*0.07%</f>
        <v>709.80000000000007</v>
      </c>
      <c r="M64" s="356">
        <f t="shared" ref="M64:M66" si="56">(K64*N64)-L64</f>
        <v>8890.2000000000007</v>
      </c>
      <c r="N64" s="357">
        <v>600</v>
      </c>
      <c r="O64" s="358" t="s">
        <v>613</v>
      </c>
      <c r="P64" s="359">
        <v>44474</v>
      </c>
      <c r="Q64" s="278"/>
      <c r="R64" s="334" t="s">
        <v>614</v>
      </c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333"/>
      <c r="AG64" s="289"/>
      <c r="AH64" s="332"/>
      <c r="AI64" s="332"/>
      <c r="AJ64" s="333"/>
      <c r="AK64" s="333"/>
      <c r="AL64" s="333"/>
    </row>
    <row r="65" spans="1:38" s="269" customFormat="1" ht="13.5" customHeight="1">
      <c r="A65" s="360">
        <v>5</v>
      </c>
      <c r="B65" s="267">
        <v>44473</v>
      </c>
      <c r="C65" s="361"/>
      <c r="D65" s="361" t="s">
        <v>885</v>
      </c>
      <c r="E65" s="360" t="s">
        <v>615</v>
      </c>
      <c r="F65" s="360">
        <v>702</v>
      </c>
      <c r="G65" s="360">
        <v>690</v>
      </c>
      <c r="H65" s="357">
        <v>708</v>
      </c>
      <c r="I65" s="357" t="s">
        <v>886</v>
      </c>
      <c r="J65" s="103" t="s">
        <v>910</v>
      </c>
      <c r="K65" s="354">
        <f t="shared" si="54"/>
        <v>6</v>
      </c>
      <c r="L65" s="355">
        <f t="shared" si="55"/>
        <v>681.45</v>
      </c>
      <c r="M65" s="356">
        <f t="shared" si="56"/>
        <v>7568.55</v>
      </c>
      <c r="N65" s="357">
        <v>1375</v>
      </c>
      <c r="O65" s="358" t="s">
        <v>613</v>
      </c>
      <c r="P65" s="359">
        <v>44475</v>
      </c>
      <c r="Q65" s="278"/>
      <c r="R65" s="334" t="s">
        <v>617</v>
      </c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333"/>
      <c r="AG65" s="289"/>
      <c r="AH65" s="332"/>
      <c r="AI65" s="332"/>
      <c r="AJ65" s="333"/>
      <c r="AK65" s="333"/>
      <c r="AL65" s="333"/>
    </row>
    <row r="66" spans="1:38" s="269" customFormat="1" ht="13.5" customHeight="1">
      <c r="A66" s="379">
        <v>6</v>
      </c>
      <c r="B66" s="380">
        <v>44473</v>
      </c>
      <c r="C66" s="381"/>
      <c r="D66" s="381" t="s">
        <v>891</v>
      </c>
      <c r="E66" s="379" t="s">
        <v>615</v>
      </c>
      <c r="F66" s="379">
        <v>565.5</v>
      </c>
      <c r="G66" s="379">
        <v>555</v>
      </c>
      <c r="H66" s="382">
        <v>555</v>
      </c>
      <c r="I66" s="382">
        <v>585</v>
      </c>
      <c r="J66" s="304" t="s">
        <v>911</v>
      </c>
      <c r="K66" s="386">
        <f t="shared" si="54"/>
        <v>-10.5</v>
      </c>
      <c r="L66" s="387">
        <f t="shared" si="55"/>
        <v>543.90000000000009</v>
      </c>
      <c r="M66" s="388">
        <f t="shared" si="56"/>
        <v>-15243.9</v>
      </c>
      <c r="N66" s="382">
        <v>1400</v>
      </c>
      <c r="O66" s="389" t="s">
        <v>626</v>
      </c>
      <c r="P66" s="390">
        <v>44475</v>
      </c>
      <c r="Q66" s="278"/>
      <c r="R66" s="334" t="s">
        <v>617</v>
      </c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333"/>
      <c r="AG66" s="289"/>
      <c r="AH66" s="332"/>
      <c r="AI66" s="332"/>
      <c r="AJ66" s="333"/>
      <c r="AK66" s="333"/>
      <c r="AL66" s="333"/>
    </row>
    <row r="67" spans="1:38" s="269" customFormat="1" ht="13.5" customHeight="1">
      <c r="A67" s="360">
        <v>7</v>
      </c>
      <c r="B67" s="267">
        <v>44473</v>
      </c>
      <c r="C67" s="361"/>
      <c r="D67" s="361" t="s">
        <v>868</v>
      </c>
      <c r="E67" s="360" t="s">
        <v>615</v>
      </c>
      <c r="F67" s="360">
        <v>1590</v>
      </c>
      <c r="G67" s="360">
        <v>1568</v>
      </c>
      <c r="H67" s="357">
        <v>1605.5</v>
      </c>
      <c r="I67" s="357" t="s">
        <v>892</v>
      </c>
      <c r="J67" s="103" t="s">
        <v>914</v>
      </c>
      <c r="K67" s="354">
        <f t="shared" ref="K67" si="57">H67-F67</f>
        <v>15.5</v>
      </c>
      <c r="L67" s="355">
        <f t="shared" ref="L67" si="58">(H67*N67)*0.07%</f>
        <v>618.11750000000006</v>
      </c>
      <c r="M67" s="356">
        <f t="shared" ref="M67" si="59">(K67*N67)-L67</f>
        <v>7906.8824999999997</v>
      </c>
      <c r="N67" s="357">
        <v>550</v>
      </c>
      <c r="O67" s="358" t="s">
        <v>613</v>
      </c>
      <c r="P67" s="359">
        <v>44475</v>
      </c>
      <c r="Q67" s="278"/>
      <c r="R67" s="334" t="s">
        <v>614</v>
      </c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333"/>
      <c r="AG67" s="289"/>
      <c r="AH67" s="332"/>
      <c r="AI67" s="332"/>
      <c r="AJ67" s="333"/>
      <c r="AK67" s="333"/>
      <c r="AL67" s="333"/>
    </row>
    <row r="68" spans="1:38" s="269" customFormat="1" ht="13.5" customHeight="1">
      <c r="A68" s="360">
        <v>8</v>
      </c>
      <c r="B68" s="267">
        <v>44474</v>
      </c>
      <c r="C68" s="361"/>
      <c r="D68" s="361" t="s">
        <v>869</v>
      </c>
      <c r="E68" s="360" t="s">
        <v>615</v>
      </c>
      <c r="F68" s="360">
        <v>726.5</v>
      </c>
      <c r="G68" s="360">
        <v>715</v>
      </c>
      <c r="H68" s="357">
        <v>737.5</v>
      </c>
      <c r="I68" s="357">
        <v>745</v>
      </c>
      <c r="J68" s="103" t="s">
        <v>900</v>
      </c>
      <c r="K68" s="354">
        <f t="shared" ref="K68:K69" si="60">H68-F68</f>
        <v>11</v>
      </c>
      <c r="L68" s="355">
        <f t="shared" ref="L68:L69" si="61">(H68*N68)*0.07%</f>
        <v>567.87500000000011</v>
      </c>
      <c r="M68" s="356">
        <f t="shared" ref="M68:M69" si="62">(K68*N68)-L68</f>
        <v>11532.125</v>
      </c>
      <c r="N68" s="357">
        <v>1100</v>
      </c>
      <c r="O68" s="358" t="s">
        <v>613</v>
      </c>
      <c r="P68" s="359">
        <v>44474</v>
      </c>
      <c r="Q68" s="278"/>
      <c r="R68" s="334" t="s">
        <v>614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333"/>
      <c r="AG68" s="289"/>
      <c r="AH68" s="332"/>
      <c r="AI68" s="332"/>
      <c r="AJ68" s="333"/>
      <c r="AK68" s="333"/>
      <c r="AL68" s="333"/>
    </row>
    <row r="69" spans="1:38" s="269" customFormat="1" ht="13.5" customHeight="1">
      <c r="A69" s="360">
        <v>9</v>
      </c>
      <c r="B69" s="267">
        <v>44474</v>
      </c>
      <c r="C69" s="361"/>
      <c r="D69" s="361" t="s">
        <v>990</v>
      </c>
      <c r="E69" s="360" t="s">
        <v>615</v>
      </c>
      <c r="F69" s="360">
        <v>1721</v>
      </c>
      <c r="G69" s="360">
        <v>1698</v>
      </c>
      <c r="H69" s="357">
        <v>1737</v>
      </c>
      <c r="I69" s="357" t="s">
        <v>907</v>
      </c>
      <c r="J69" s="103" t="s">
        <v>899</v>
      </c>
      <c r="K69" s="354">
        <f t="shared" si="60"/>
        <v>16</v>
      </c>
      <c r="L69" s="355">
        <f t="shared" si="61"/>
        <v>699.14250000000015</v>
      </c>
      <c r="M69" s="356">
        <f t="shared" si="62"/>
        <v>8500.8575000000001</v>
      </c>
      <c r="N69" s="357">
        <v>575</v>
      </c>
      <c r="O69" s="358" t="s">
        <v>613</v>
      </c>
      <c r="P69" s="359">
        <v>44475</v>
      </c>
      <c r="Q69" s="278"/>
      <c r="R69" s="334" t="s">
        <v>617</v>
      </c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333"/>
      <c r="AG69" s="289"/>
      <c r="AH69" s="332"/>
      <c r="AI69" s="332"/>
      <c r="AJ69" s="333"/>
      <c r="AK69" s="333"/>
      <c r="AL69" s="333"/>
    </row>
    <row r="70" spans="1:38" s="269" customFormat="1" ht="13.5" customHeight="1">
      <c r="A70" s="379">
        <v>10</v>
      </c>
      <c r="B70" s="380">
        <v>44475</v>
      </c>
      <c r="C70" s="381"/>
      <c r="D70" s="381" t="s">
        <v>881</v>
      </c>
      <c r="E70" s="379" t="s">
        <v>615</v>
      </c>
      <c r="F70" s="379">
        <v>1251</v>
      </c>
      <c r="G70" s="379">
        <v>1232</v>
      </c>
      <c r="H70" s="382">
        <v>1232</v>
      </c>
      <c r="I70" s="382" t="s">
        <v>908</v>
      </c>
      <c r="J70" s="304" t="s">
        <v>912</v>
      </c>
      <c r="K70" s="386">
        <f t="shared" ref="K70" si="63">H70-F70</f>
        <v>-19</v>
      </c>
      <c r="L70" s="387">
        <f t="shared" ref="L70" si="64">(H70*N70)*0.07%</f>
        <v>646.80000000000007</v>
      </c>
      <c r="M70" s="388">
        <f t="shared" ref="M70" si="65">(K70*N70)-L70</f>
        <v>-14896.8</v>
      </c>
      <c r="N70" s="382">
        <v>750</v>
      </c>
      <c r="O70" s="389" t="s">
        <v>626</v>
      </c>
      <c r="P70" s="390">
        <v>44475</v>
      </c>
      <c r="Q70" s="278"/>
      <c r="R70" s="334" t="s">
        <v>617</v>
      </c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333"/>
      <c r="AG70" s="289"/>
      <c r="AH70" s="332"/>
      <c r="AI70" s="332"/>
      <c r="AJ70" s="333"/>
      <c r="AK70" s="333"/>
      <c r="AL70" s="333"/>
    </row>
    <row r="71" spans="1:38" s="269" customFormat="1" ht="13.5" customHeight="1">
      <c r="A71" s="379">
        <v>11</v>
      </c>
      <c r="B71" s="380">
        <v>44475</v>
      </c>
      <c r="C71" s="381"/>
      <c r="D71" s="381" t="s">
        <v>915</v>
      </c>
      <c r="E71" s="379" t="s">
        <v>615</v>
      </c>
      <c r="F71" s="379">
        <v>2692.5</v>
      </c>
      <c r="G71" s="379">
        <v>2650</v>
      </c>
      <c r="H71" s="382">
        <v>2650</v>
      </c>
      <c r="I71" s="382" t="s">
        <v>916</v>
      </c>
      <c r="J71" s="304" t="s">
        <v>941</v>
      </c>
      <c r="K71" s="386">
        <f t="shared" ref="K71:K72" si="66">H71-F71</f>
        <v>-42.5</v>
      </c>
      <c r="L71" s="387">
        <f t="shared" ref="L71:L72" si="67">(H71*N71)*0.07%</f>
        <v>556.50000000000011</v>
      </c>
      <c r="M71" s="388">
        <f t="shared" ref="M71:M72" si="68">(K71*N71)-L71</f>
        <v>-13306.5</v>
      </c>
      <c r="N71" s="382">
        <v>300</v>
      </c>
      <c r="O71" s="389" t="s">
        <v>626</v>
      </c>
      <c r="P71" s="390">
        <v>44475</v>
      </c>
      <c r="Q71" s="278"/>
      <c r="R71" s="334" t="s">
        <v>617</v>
      </c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333"/>
      <c r="AG71" s="289"/>
      <c r="AH71" s="332"/>
      <c r="AI71" s="332"/>
      <c r="AJ71" s="333"/>
      <c r="AK71" s="333"/>
      <c r="AL71" s="333"/>
    </row>
    <row r="72" spans="1:38" s="269" customFormat="1" ht="13.5" customHeight="1">
      <c r="A72" s="379">
        <v>12</v>
      </c>
      <c r="B72" s="380">
        <v>44475</v>
      </c>
      <c r="C72" s="381"/>
      <c r="D72" s="381" t="s">
        <v>917</v>
      </c>
      <c r="E72" s="379" t="s">
        <v>615</v>
      </c>
      <c r="F72" s="379">
        <v>3950</v>
      </c>
      <c r="G72" s="379">
        <v>3880</v>
      </c>
      <c r="H72" s="382">
        <v>3890</v>
      </c>
      <c r="I72" s="382" t="s">
        <v>918</v>
      </c>
      <c r="J72" s="304" t="s">
        <v>942</v>
      </c>
      <c r="K72" s="386">
        <f t="shared" si="66"/>
        <v>-60</v>
      </c>
      <c r="L72" s="387">
        <f t="shared" si="67"/>
        <v>544.6</v>
      </c>
      <c r="M72" s="388">
        <f t="shared" si="68"/>
        <v>-12544.6</v>
      </c>
      <c r="N72" s="382">
        <v>200</v>
      </c>
      <c r="O72" s="389" t="s">
        <v>626</v>
      </c>
      <c r="P72" s="390">
        <v>44475</v>
      </c>
      <c r="Q72" s="278"/>
      <c r="R72" s="334" t="s">
        <v>614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333"/>
      <c r="AG72" s="289"/>
      <c r="AH72" s="332"/>
      <c r="AI72" s="332"/>
      <c r="AJ72" s="333"/>
      <c r="AK72" s="333"/>
      <c r="AL72" s="333"/>
    </row>
    <row r="73" spans="1:38" s="269" customFormat="1" ht="13.5" customHeight="1">
      <c r="A73" s="303">
        <v>13</v>
      </c>
      <c r="B73" s="392">
        <v>44475</v>
      </c>
      <c r="C73" s="393"/>
      <c r="D73" s="393" t="s">
        <v>869</v>
      </c>
      <c r="E73" s="303" t="s">
        <v>615</v>
      </c>
      <c r="F73" s="303">
        <v>726.5</v>
      </c>
      <c r="G73" s="303">
        <v>715</v>
      </c>
      <c r="H73" s="394">
        <v>735.5</v>
      </c>
      <c r="I73" s="394">
        <v>745</v>
      </c>
      <c r="J73" s="395" t="s">
        <v>823</v>
      </c>
      <c r="K73" s="354">
        <f t="shared" ref="K73:K74" si="69">H73-F73</f>
        <v>9</v>
      </c>
      <c r="L73" s="355">
        <f t="shared" ref="L73:L74" si="70">(H73*N73)*0.07%</f>
        <v>566.33500000000004</v>
      </c>
      <c r="M73" s="396">
        <f t="shared" ref="M73:M74" si="71">(K73*N73)-L73</f>
        <v>9333.6650000000009</v>
      </c>
      <c r="N73" s="394">
        <v>1100</v>
      </c>
      <c r="O73" s="397" t="s">
        <v>613</v>
      </c>
      <c r="P73" s="398">
        <v>44476</v>
      </c>
      <c r="Q73" s="278"/>
      <c r="R73" s="334" t="s">
        <v>614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333"/>
      <c r="AG73" s="289"/>
      <c r="AH73" s="332"/>
      <c r="AI73" s="332"/>
      <c r="AJ73" s="333"/>
      <c r="AK73" s="333"/>
      <c r="AL73" s="333"/>
    </row>
    <row r="74" spans="1:38" s="269" customFormat="1" ht="13.5" customHeight="1">
      <c r="A74" s="362">
        <v>14</v>
      </c>
      <c r="B74" s="363">
        <v>44476</v>
      </c>
      <c r="C74" s="364"/>
      <c r="D74" s="364" t="s">
        <v>934</v>
      </c>
      <c r="E74" s="362" t="s">
        <v>615</v>
      </c>
      <c r="F74" s="362">
        <v>1618</v>
      </c>
      <c r="G74" s="362">
        <v>1594</v>
      </c>
      <c r="H74" s="365">
        <v>1619</v>
      </c>
      <c r="I74" s="365" t="s">
        <v>935</v>
      </c>
      <c r="J74" s="366" t="s">
        <v>848</v>
      </c>
      <c r="K74" s="367">
        <f t="shared" si="69"/>
        <v>1</v>
      </c>
      <c r="L74" s="368">
        <f t="shared" si="70"/>
        <v>538.31750000000011</v>
      </c>
      <c r="M74" s="369">
        <f t="shared" si="71"/>
        <v>-63.317500000000109</v>
      </c>
      <c r="N74" s="365">
        <v>475</v>
      </c>
      <c r="O74" s="370" t="s">
        <v>736</v>
      </c>
      <c r="P74" s="371">
        <v>44473</v>
      </c>
      <c r="Q74" s="278"/>
      <c r="R74" s="334" t="s">
        <v>617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3"/>
      <c r="AG74" s="289"/>
      <c r="AH74" s="332"/>
      <c r="AI74" s="332"/>
      <c r="AJ74" s="333"/>
      <c r="AK74" s="333"/>
      <c r="AL74" s="333"/>
    </row>
    <row r="75" spans="1:38" s="269" customFormat="1" ht="13.5" customHeight="1">
      <c r="A75" s="379">
        <v>15</v>
      </c>
      <c r="B75" s="380">
        <v>44476</v>
      </c>
      <c r="C75" s="381"/>
      <c r="D75" s="381" t="s">
        <v>936</v>
      </c>
      <c r="E75" s="379" t="s">
        <v>615</v>
      </c>
      <c r="F75" s="379">
        <v>686.5</v>
      </c>
      <c r="G75" s="379">
        <v>679</v>
      </c>
      <c r="H75" s="382">
        <v>679</v>
      </c>
      <c r="I75" s="382">
        <v>700</v>
      </c>
      <c r="J75" s="304" t="s">
        <v>943</v>
      </c>
      <c r="K75" s="386">
        <f t="shared" ref="K75" si="72">H75-F75</f>
        <v>-7.5</v>
      </c>
      <c r="L75" s="387">
        <f t="shared" ref="L75" si="73">(H75*N75)*0.07%</f>
        <v>712.95000000000016</v>
      </c>
      <c r="M75" s="388">
        <f t="shared" ref="M75" si="74">(K75*N75)-L75</f>
        <v>-11962.95</v>
      </c>
      <c r="N75" s="382">
        <v>1500</v>
      </c>
      <c r="O75" s="389" t="s">
        <v>626</v>
      </c>
      <c r="P75" s="390">
        <v>44475</v>
      </c>
      <c r="Q75" s="278"/>
      <c r="R75" s="334" t="s">
        <v>617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3"/>
      <c r="AG75" s="289"/>
      <c r="AH75" s="332"/>
      <c r="AI75" s="332"/>
      <c r="AJ75" s="333"/>
      <c r="AK75" s="333"/>
      <c r="AL75" s="333"/>
    </row>
    <row r="76" spans="1:38" s="269" customFormat="1" ht="13.5" customHeight="1">
      <c r="A76" s="445">
        <v>16</v>
      </c>
      <c r="B76" s="446">
        <v>44477</v>
      </c>
      <c r="C76" s="447"/>
      <c r="D76" s="447" t="s">
        <v>869</v>
      </c>
      <c r="E76" s="445" t="s">
        <v>615</v>
      </c>
      <c r="F76" s="445">
        <v>726.5</v>
      </c>
      <c r="G76" s="445">
        <v>715</v>
      </c>
      <c r="H76" s="448">
        <v>715</v>
      </c>
      <c r="I76" s="448">
        <v>745</v>
      </c>
      <c r="J76" s="304" t="s">
        <v>988</v>
      </c>
      <c r="K76" s="386">
        <f t="shared" ref="K76:K77" si="75">H76-F76</f>
        <v>-11.5</v>
      </c>
      <c r="L76" s="387">
        <f t="shared" ref="L76:L77" si="76">(H76*N76)*0.07%</f>
        <v>550.55000000000007</v>
      </c>
      <c r="M76" s="388">
        <f t="shared" ref="M76:M77" si="77">(K76*N76)-L76</f>
        <v>-13200.55</v>
      </c>
      <c r="N76" s="382">
        <v>1100</v>
      </c>
      <c r="O76" s="389" t="s">
        <v>626</v>
      </c>
      <c r="P76" s="390">
        <v>44481</v>
      </c>
      <c r="Q76" s="278"/>
      <c r="R76" s="334" t="s">
        <v>614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402"/>
      <c r="AG76" s="403"/>
      <c r="AH76" s="404"/>
      <c r="AI76" s="404"/>
      <c r="AJ76" s="402"/>
      <c r="AK76" s="402"/>
      <c r="AL76" s="402"/>
    </row>
    <row r="77" spans="1:38" s="413" customFormat="1" ht="13.5" customHeight="1">
      <c r="A77" s="360">
        <v>17</v>
      </c>
      <c r="B77" s="267">
        <v>44480</v>
      </c>
      <c r="C77" s="361"/>
      <c r="D77" s="393" t="s">
        <v>964</v>
      </c>
      <c r="E77" s="360" t="s">
        <v>615</v>
      </c>
      <c r="F77" s="360">
        <v>2235</v>
      </c>
      <c r="G77" s="360">
        <v>2185</v>
      </c>
      <c r="H77" s="357">
        <v>2266</v>
      </c>
      <c r="I77" s="357" t="s">
        <v>962</v>
      </c>
      <c r="J77" s="395" t="s">
        <v>989</v>
      </c>
      <c r="K77" s="354">
        <f t="shared" si="75"/>
        <v>31</v>
      </c>
      <c r="L77" s="355">
        <f t="shared" si="76"/>
        <v>436.20500000000004</v>
      </c>
      <c r="M77" s="396">
        <f t="shared" si="77"/>
        <v>8088.7950000000001</v>
      </c>
      <c r="N77" s="394">
        <v>275</v>
      </c>
      <c r="O77" s="397" t="s">
        <v>613</v>
      </c>
      <c r="P77" s="398">
        <v>44481</v>
      </c>
      <c r="Q77" s="278"/>
      <c r="R77" s="334" t="s">
        <v>617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292"/>
      <c r="AG77" s="270"/>
      <c r="AH77" s="399"/>
      <c r="AI77" s="399"/>
      <c r="AJ77" s="292"/>
      <c r="AK77" s="292"/>
      <c r="AL77" s="292"/>
    </row>
    <row r="78" spans="1:38" s="459" customFormat="1" ht="13.5" customHeight="1">
      <c r="A78" s="283">
        <v>18</v>
      </c>
      <c r="B78" s="339">
        <v>44481</v>
      </c>
      <c r="C78" s="452"/>
      <c r="D78" s="452" t="s">
        <v>868</v>
      </c>
      <c r="E78" s="283" t="s">
        <v>615</v>
      </c>
      <c r="F78" s="283" t="s">
        <v>982</v>
      </c>
      <c r="G78" s="283">
        <v>1609</v>
      </c>
      <c r="H78" s="453"/>
      <c r="I78" s="453" t="s">
        <v>983</v>
      </c>
      <c r="J78" s="454" t="s">
        <v>616</v>
      </c>
      <c r="K78" s="453"/>
      <c r="L78" s="455"/>
      <c r="M78" s="456"/>
      <c r="N78" s="453"/>
      <c r="O78" s="457"/>
      <c r="P78" s="458"/>
      <c r="Q78" s="278"/>
      <c r="R78" s="334" t="s">
        <v>617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83"/>
      <c r="AG78" s="339"/>
      <c r="AH78" s="452"/>
      <c r="AI78" s="452"/>
      <c r="AJ78" s="283"/>
      <c r="AK78" s="283"/>
      <c r="AL78" s="283"/>
    </row>
    <row r="79" spans="1:38" s="413" customFormat="1" ht="13.5" customHeight="1">
      <c r="A79" s="292">
        <v>19</v>
      </c>
      <c r="B79" s="270">
        <v>44482</v>
      </c>
      <c r="C79" s="399"/>
      <c r="D79" s="399" t="s">
        <v>1008</v>
      </c>
      <c r="E79" s="292" t="s">
        <v>615</v>
      </c>
      <c r="F79" s="292" t="s">
        <v>1009</v>
      </c>
      <c r="G79" s="292">
        <v>3815</v>
      </c>
      <c r="H79" s="295"/>
      <c r="I79" s="295" t="s">
        <v>1010</v>
      </c>
      <c r="J79" s="338" t="s">
        <v>616</v>
      </c>
      <c r="K79" s="295"/>
      <c r="L79" s="400"/>
      <c r="M79" s="336"/>
      <c r="N79" s="295"/>
      <c r="O79" s="337"/>
      <c r="P79" s="326"/>
      <c r="Q79" s="399"/>
      <c r="R79" s="460"/>
      <c r="S79" s="461"/>
      <c r="T79" s="461"/>
      <c r="U79" s="461"/>
      <c r="V79" s="461"/>
      <c r="W79" s="461"/>
      <c r="X79" s="461"/>
      <c r="Y79" s="461"/>
      <c r="Z79" s="461"/>
      <c r="AA79" s="461"/>
      <c r="AB79" s="461"/>
      <c r="AC79" s="461"/>
      <c r="AD79" s="461"/>
      <c r="AE79" s="461"/>
      <c r="AF79" s="292"/>
      <c r="AG79" s="270"/>
      <c r="AH79" s="399"/>
      <c r="AI79" s="399"/>
      <c r="AJ79" s="292"/>
      <c r="AK79" s="292"/>
      <c r="AL79" s="292"/>
    </row>
    <row r="80" spans="1:38" s="413" customFormat="1" ht="13.5" customHeight="1">
      <c r="A80" s="292">
        <v>20</v>
      </c>
      <c r="B80" s="270">
        <v>44482</v>
      </c>
      <c r="C80" s="399"/>
      <c r="D80" s="399" t="s">
        <v>1011</v>
      </c>
      <c r="E80" s="292" t="s">
        <v>615</v>
      </c>
      <c r="F80" s="292" t="s">
        <v>1012</v>
      </c>
      <c r="G80" s="292">
        <v>702</v>
      </c>
      <c r="H80" s="295"/>
      <c r="I80" s="295" t="s">
        <v>1013</v>
      </c>
      <c r="J80" s="338" t="s">
        <v>616</v>
      </c>
      <c r="K80" s="295"/>
      <c r="L80" s="400"/>
      <c r="M80" s="336"/>
      <c r="N80" s="295"/>
      <c r="O80" s="337"/>
      <c r="P80" s="326"/>
      <c r="Q80" s="399"/>
      <c r="R80" s="460"/>
      <c r="S80" s="461"/>
      <c r="T80" s="461"/>
      <c r="U80" s="461"/>
      <c r="V80" s="461"/>
      <c r="W80" s="461"/>
      <c r="X80" s="461"/>
      <c r="Y80" s="461"/>
      <c r="Z80" s="461"/>
      <c r="AA80" s="461"/>
      <c r="AB80" s="461"/>
      <c r="AC80" s="461"/>
      <c r="AD80" s="461"/>
      <c r="AE80" s="461"/>
      <c r="AF80" s="292"/>
      <c r="AG80" s="270"/>
      <c r="AH80" s="399"/>
      <c r="AI80" s="399"/>
      <c r="AJ80" s="292"/>
      <c r="AK80" s="292"/>
      <c r="AL80" s="292"/>
    </row>
    <row r="81" spans="1:38" s="269" customFormat="1" ht="13.5" customHeight="1">
      <c r="A81" s="405"/>
      <c r="B81" s="289"/>
      <c r="C81" s="406"/>
      <c r="E81" s="405"/>
      <c r="F81" s="405"/>
      <c r="G81" s="405"/>
      <c r="H81" s="407"/>
      <c r="I81" s="407"/>
      <c r="J81" s="408"/>
      <c r="K81" s="407"/>
      <c r="L81" s="409"/>
      <c r="M81" s="410"/>
      <c r="N81" s="407"/>
      <c r="O81" s="411"/>
      <c r="P81" s="412"/>
      <c r="Q81" s="278"/>
      <c r="R81" s="334"/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333"/>
      <c r="AG81" s="289"/>
      <c r="AH81" s="332"/>
      <c r="AI81" s="332"/>
      <c r="AJ81" s="333"/>
      <c r="AK81" s="333"/>
      <c r="AL81" s="333"/>
    </row>
    <row r="82" spans="1:38" s="277" customFormat="1" ht="13.5" customHeight="1">
      <c r="A82" s="275"/>
      <c r="B82" s="272"/>
      <c r="C82" s="327"/>
      <c r="D82" s="327"/>
      <c r="E82" s="275"/>
      <c r="F82" s="275"/>
      <c r="G82" s="275"/>
      <c r="H82" s="284"/>
      <c r="I82" s="284"/>
      <c r="J82" s="327"/>
      <c r="K82" s="284"/>
      <c r="L82" s="276"/>
      <c r="M82" s="328"/>
      <c r="N82" s="284"/>
      <c r="O82" s="329"/>
      <c r="P82" s="286"/>
      <c r="Q82" s="278"/>
      <c r="R82" s="334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168"/>
      <c r="AG82" s="270"/>
      <c r="AH82" s="169"/>
      <c r="AI82" s="169"/>
      <c r="AJ82" s="107"/>
      <c r="AK82" s="107"/>
      <c r="AL82" s="107"/>
    </row>
    <row r="83" spans="1:38" ht="13.5" customHeight="1">
      <c r="A83" s="479"/>
      <c r="B83" s="481"/>
      <c r="C83" s="335"/>
      <c r="D83" s="287"/>
      <c r="E83" s="330"/>
      <c r="F83" s="330"/>
      <c r="G83" s="330"/>
      <c r="H83" s="331"/>
      <c r="I83" s="331"/>
      <c r="J83" s="287"/>
      <c r="K83" s="294"/>
      <c r="L83" s="294"/>
      <c r="M83" s="483"/>
      <c r="N83" s="485"/>
      <c r="O83" s="475"/>
      <c r="P83" s="477"/>
      <c r="Q83" s="167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480"/>
      <c r="B84" s="482"/>
      <c r="C84" s="109"/>
      <c r="D84" s="169"/>
      <c r="E84" s="107"/>
      <c r="F84" s="107"/>
      <c r="G84" s="107"/>
      <c r="H84" s="112"/>
      <c r="I84" s="331"/>
      <c r="J84" s="169"/>
      <c r="K84" s="293"/>
      <c r="L84" s="294"/>
      <c r="M84" s="484"/>
      <c r="N84" s="486"/>
      <c r="O84" s="476"/>
      <c r="P84" s="478"/>
      <c r="Q84" s="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120"/>
      <c r="B85" s="121"/>
      <c r="C85" s="156"/>
      <c r="D85" s="170"/>
      <c r="E85" s="171"/>
      <c r="F85" s="120"/>
      <c r="G85" s="120"/>
      <c r="H85" s="120"/>
      <c r="I85" s="158"/>
      <c r="J85" s="158"/>
      <c r="K85" s="158"/>
      <c r="L85" s="158"/>
      <c r="M85" s="158"/>
      <c r="N85" s="158"/>
      <c r="O85" s="158"/>
      <c r="P85" s="158"/>
      <c r="Q85" s="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>
      <c r="A86" s="172"/>
      <c r="B86" s="121"/>
      <c r="C86" s="122"/>
      <c r="D86" s="173"/>
      <c r="E86" s="125"/>
      <c r="F86" s="125"/>
      <c r="G86" s="125"/>
      <c r="H86" s="125"/>
      <c r="I86" s="125"/>
      <c r="J86" s="6"/>
      <c r="K86" s="125"/>
      <c r="L86" s="125"/>
      <c r="M86" s="6"/>
      <c r="N86" s="1"/>
      <c r="O86" s="122"/>
      <c r="P86" s="44"/>
      <c r="Q86" s="44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4"/>
      <c r="AG86" s="44"/>
      <c r="AH86" s="44"/>
      <c r="AI86" s="44"/>
      <c r="AJ86" s="44"/>
      <c r="AK86" s="44"/>
      <c r="AL86" s="44"/>
    </row>
    <row r="87" spans="1:38" ht="12.75" customHeight="1">
      <c r="A87" s="174" t="s">
        <v>636</v>
      </c>
      <c r="B87" s="174"/>
      <c r="C87" s="174"/>
      <c r="D87" s="174"/>
      <c r="E87" s="175"/>
      <c r="F87" s="125"/>
      <c r="G87" s="125"/>
      <c r="H87" s="125"/>
      <c r="I87" s="125"/>
      <c r="J87" s="1"/>
      <c r="K87" s="6"/>
      <c r="L87" s="6"/>
      <c r="M87" s="6"/>
      <c r="N87" s="1"/>
      <c r="O87" s="1"/>
      <c r="P87" s="44"/>
      <c r="Q87" s="44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4"/>
      <c r="AG87" s="44"/>
      <c r="AH87" s="44"/>
      <c r="AI87" s="44"/>
      <c r="AJ87" s="44"/>
      <c r="AK87" s="44"/>
      <c r="AL87" s="44"/>
    </row>
    <row r="88" spans="1:38" ht="38.25" customHeight="1">
      <c r="A88" s="100" t="s">
        <v>16</v>
      </c>
      <c r="B88" s="100" t="s">
        <v>590</v>
      </c>
      <c r="C88" s="100"/>
      <c r="D88" s="101" t="s">
        <v>601</v>
      </c>
      <c r="E88" s="100" t="s">
        <v>602</v>
      </c>
      <c r="F88" s="100" t="s">
        <v>603</v>
      </c>
      <c r="G88" s="100" t="s">
        <v>624</v>
      </c>
      <c r="H88" s="100" t="s">
        <v>605</v>
      </c>
      <c r="I88" s="100" t="s">
        <v>606</v>
      </c>
      <c r="J88" s="99" t="s">
        <v>607</v>
      </c>
      <c r="K88" s="99" t="s">
        <v>637</v>
      </c>
      <c r="L88" s="102" t="s">
        <v>609</v>
      </c>
      <c r="M88" s="166" t="s">
        <v>633</v>
      </c>
      <c r="N88" s="100" t="s">
        <v>634</v>
      </c>
      <c r="O88" s="100" t="s">
        <v>611</v>
      </c>
      <c r="P88" s="101" t="s">
        <v>612</v>
      </c>
      <c r="Q88" s="44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4"/>
      <c r="AG88" s="44"/>
      <c r="AH88" s="44"/>
      <c r="AI88" s="44"/>
      <c r="AJ88" s="44"/>
      <c r="AK88" s="44"/>
      <c r="AL88" s="44"/>
    </row>
    <row r="89" spans="1:38" s="269" customFormat="1" ht="12.75" customHeight="1">
      <c r="A89" s="372">
        <v>1</v>
      </c>
      <c r="B89" s="267">
        <v>44473</v>
      </c>
      <c r="C89" s="373"/>
      <c r="D89" s="374" t="s">
        <v>887</v>
      </c>
      <c r="E89" s="360" t="s">
        <v>615</v>
      </c>
      <c r="F89" s="360">
        <v>69</v>
      </c>
      <c r="G89" s="360">
        <v>55</v>
      </c>
      <c r="H89" s="360">
        <v>79.5</v>
      </c>
      <c r="I89" s="357" t="s">
        <v>888</v>
      </c>
      <c r="J89" s="383" t="s">
        <v>909</v>
      </c>
      <c r="K89" s="384">
        <f>H89-F89</f>
        <v>10.5</v>
      </c>
      <c r="L89" s="384">
        <v>100</v>
      </c>
      <c r="M89" s="385">
        <f>(K89*N89)-100</f>
        <v>2525</v>
      </c>
      <c r="N89" s="385">
        <v>250</v>
      </c>
      <c r="O89" s="358" t="s">
        <v>613</v>
      </c>
      <c r="P89" s="359">
        <v>44475</v>
      </c>
      <c r="Q89" s="278"/>
      <c r="R89" s="279" t="s">
        <v>614</v>
      </c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268"/>
      <c r="AG89" s="268"/>
      <c r="AH89" s="268"/>
      <c r="AI89" s="268"/>
      <c r="AJ89" s="268"/>
      <c r="AK89" s="268"/>
      <c r="AL89" s="268"/>
    </row>
    <row r="90" spans="1:38" s="269" customFormat="1" ht="12.75" customHeight="1">
      <c r="A90" s="372">
        <v>2</v>
      </c>
      <c r="B90" s="267">
        <v>44473</v>
      </c>
      <c r="C90" s="373"/>
      <c r="D90" s="374" t="s">
        <v>889</v>
      </c>
      <c r="E90" s="360" t="s">
        <v>890</v>
      </c>
      <c r="F90" s="360">
        <v>290</v>
      </c>
      <c r="G90" s="360">
        <v>444</v>
      </c>
      <c r="H90" s="360">
        <v>220</v>
      </c>
      <c r="I90" s="357">
        <v>0.1</v>
      </c>
      <c r="J90" s="103" t="s">
        <v>797</v>
      </c>
      <c r="K90" s="375">
        <v>70</v>
      </c>
      <c r="L90" s="375">
        <v>100</v>
      </c>
      <c r="M90" s="376">
        <f>(K90*N90)-100</f>
        <v>1650</v>
      </c>
      <c r="N90" s="376">
        <v>25</v>
      </c>
      <c r="O90" s="358" t="s">
        <v>613</v>
      </c>
      <c r="P90" s="359">
        <v>44474</v>
      </c>
      <c r="Q90" s="278"/>
      <c r="R90" s="279" t="s">
        <v>614</v>
      </c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268"/>
      <c r="AG90" s="268"/>
      <c r="AH90" s="268"/>
      <c r="AI90" s="268"/>
      <c r="AJ90" s="268"/>
      <c r="AK90" s="268"/>
      <c r="AL90" s="268"/>
    </row>
    <row r="91" spans="1:38" s="269" customFormat="1" ht="12.75" customHeight="1">
      <c r="A91" s="372">
        <v>3</v>
      </c>
      <c r="B91" s="267">
        <v>44475</v>
      </c>
      <c r="C91" s="373"/>
      <c r="D91" s="374" t="s">
        <v>913</v>
      </c>
      <c r="E91" s="360" t="s">
        <v>615</v>
      </c>
      <c r="F91" s="360">
        <v>65</v>
      </c>
      <c r="G91" s="360">
        <v>45</v>
      </c>
      <c r="H91" s="360">
        <v>78</v>
      </c>
      <c r="I91" s="357" t="s">
        <v>888</v>
      </c>
      <c r="J91" s="383" t="s">
        <v>855</v>
      </c>
      <c r="K91" s="384">
        <f>H91-F91</f>
        <v>13</v>
      </c>
      <c r="L91" s="384">
        <v>100</v>
      </c>
      <c r="M91" s="385">
        <f>(K91*N91)-100</f>
        <v>3150</v>
      </c>
      <c r="N91" s="385">
        <v>250</v>
      </c>
      <c r="O91" s="358" t="s">
        <v>613</v>
      </c>
      <c r="P91" s="359">
        <v>44477</v>
      </c>
      <c r="Q91" s="278"/>
      <c r="R91" s="279" t="s">
        <v>614</v>
      </c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68"/>
      <c r="AG91" s="268"/>
      <c r="AH91" s="268"/>
      <c r="AI91" s="268"/>
      <c r="AJ91" s="268"/>
      <c r="AK91" s="268"/>
      <c r="AL91" s="268"/>
    </row>
    <row r="92" spans="1:38" s="269" customFormat="1" ht="12.75" customHeight="1">
      <c r="A92" s="493">
        <v>4</v>
      </c>
      <c r="B92" s="495">
        <v>44475</v>
      </c>
      <c r="C92" s="373"/>
      <c r="D92" s="374" t="s">
        <v>924</v>
      </c>
      <c r="E92" s="391" t="s">
        <v>615</v>
      </c>
      <c r="F92" s="360">
        <v>152.5</v>
      </c>
      <c r="G92" s="360">
        <v>17</v>
      </c>
      <c r="H92" s="360">
        <v>142</v>
      </c>
      <c r="I92" s="357" t="s">
        <v>926</v>
      </c>
      <c r="J92" s="493" t="s">
        <v>930</v>
      </c>
      <c r="K92" s="384">
        <f>H92-F92</f>
        <v>-10.5</v>
      </c>
      <c r="L92" s="384">
        <v>100</v>
      </c>
      <c r="M92" s="491">
        <f>(17.5*50)-200</f>
        <v>675</v>
      </c>
      <c r="N92" s="491">
        <v>50</v>
      </c>
      <c r="O92" s="487" t="s">
        <v>613</v>
      </c>
      <c r="P92" s="489">
        <v>44476</v>
      </c>
      <c r="Q92" s="278"/>
      <c r="R92" s="279" t="s">
        <v>614</v>
      </c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68"/>
      <c r="AH92" s="268"/>
      <c r="AI92" s="268"/>
      <c r="AJ92" s="268"/>
      <c r="AK92" s="268"/>
      <c r="AL92" s="268"/>
    </row>
    <row r="93" spans="1:38" s="269" customFormat="1" ht="12.75" customHeight="1">
      <c r="A93" s="494"/>
      <c r="B93" s="494"/>
      <c r="C93" s="373"/>
      <c r="D93" s="374" t="s">
        <v>925</v>
      </c>
      <c r="E93" s="391" t="s">
        <v>890</v>
      </c>
      <c r="F93" s="360">
        <v>70</v>
      </c>
      <c r="G93" s="360"/>
      <c r="H93" s="360">
        <v>42</v>
      </c>
      <c r="I93" s="357"/>
      <c r="J93" s="494"/>
      <c r="K93" s="384">
        <f>F93-H93</f>
        <v>28</v>
      </c>
      <c r="L93" s="384">
        <v>100</v>
      </c>
      <c r="M93" s="492"/>
      <c r="N93" s="492"/>
      <c r="O93" s="488"/>
      <c r="P93" s="490"/>
      <c r="Q93" s="278"/>
      <c r="R93" s="279"/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68"/>
      <c r="AG93" s="268"/>
      <c r="AH93" s="268"/>
      <c r="AI93" s="268"/>
      <c r="AJ93" s="268"/>
      <c r="AK93" s="268"/>
      <c r="AL93" s="268"/>
    </row>
    <row r="94" spans="1:38" s="269" customFormat="1" ht="12.75" customHeight="1">
      <c r="A94" s="372">
        <v>5</v>
      </c>
      <c r="B94" s="267">
        <v>44476</v>
      </c>
      <c r="C94" s="373"/>
      <c r="D94" s="374" t="s">
        <v>929</v>
      </c>
      <c r="E94" s="391" t="s">
        <v>615</v>
      </c>
      <c r="F94" s="360">
        <v>15</v>
      </c>
      <c r="G94" s="360">
        <v>10</v>
      </c>
      <c r="H94" s="360">
        <v>18.5</v>
      </c>
      <c r="I94" s="357">
        <v>25</v>
      </c>
      <c r="J94" s="383" t="s">
        <v>931</v>
      </c>
      <c r="K94" s="384">
        <f>H94-F94</f>
        <v>3.5</v>
      </c>
      <c r="L94" s="384">
        <v>100</v>
      </c>
      <c r="M94" s="385">
        <f>(K94*N94)-100</f>
        <v>3750</v>
      </c>
      <c r="N94" s="385">
        <v>1100</v>
      </c>
      <c r="O94" s="358" t="s">
        <v>613</v>
      </c>
      <c r="P94" s="401">
        <v>44476</v>
      </c>
      <c r="Q94" s="278"/>
      <c r="R94" s="279" t="s">
        <v>614</v>
      </c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8"/>
      <c r="AG94" s="268"/>
      <c r="AH94" s="268"/>
      <c r="AI94" s="268"/>
      <c r="AJ94" s="268"/>
      <c r="AK94" s="268"/>
      <c r="AL94" s="268"/>
    </row>
    <row r="95" spans="1:38" s="269" customFormat="1" ht="12.75" customHeight="1">
      <c r="A95" s="372">
        <v>6</v>
      </c>
      <c r="B95" s="267">
        <v>44476</v>
      </c>
      <c r="C95" s="373"/>
      <c r="D95" s="374" t="s">
        <v>986</v>
      </c>
      <c r="E95" s="391" t="s">
        <v>615</v>
      </c>
      <c r="F95" s="360">
        <v>102.5</v>
      </c>
      <c r="G95" s="360">
        <v>60</v>
      </c>
      <c r="H95" s="360">
        <v>121</v>
      </c>
      <c r="I95" s="357" t="s">
        <v>937</v>
      </c>
      <c r="J95" s="383" t="s">
        <v>921</v>
      </c>
      <c r="K95" s="384">
        <f>H95-F95</f>
        <v>18.5</v>
      </c>
      <c r="L95" s="384">
        <v>100</v>
      </c>
      <c r="M95" s="385">
        <f>(K95*N95)-100</f>
        <v>825</v>
      </c>
      <c r="N95" s="385">
        <v>50</v>
      </c>
      <c r="O95" s="358" t="s">
        <v>613</v>
      </c>
      <c r="P95" s="401">
        <v>44476</v>
      </c>
      <c r="Q95" s="278"/>
      <c r="R95" s="279" t="s">
        <v>614</v>
      </c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8"/>
    </row>
    <row r="96" spans="1:38" s="269" customFormat="1" ht="12.75" customHeight="1">
      <c r="A96" s="372">
        <v>7</v>
      </c>
      <c r="B96" s="267">
        <v>44476</v>
      </c>
      <c r="C96" s="373"/>
      <c r="D96" s="361" t="s">
        <v>938</v>
      </c>
      <c r="E96" s="391" t="s">
        <v>615</v>
      </c>
      <c r="F96" s="360">
        <v>290</v>
      </c>
      <c r="G96" s="360">
        <v>170</v>
      </c>
      <c r="H96" s="360">
        <v>335</v>
      </c>
      <c r="I96" s="357">
        <v>500</v>
      </c>
      <c r="J96" s="383" t="s">
        <v>939</v>
      </c>
      <c r="K96" s="384">
        <f>H96-F96</f>
        <v>45</v>
      </c>
      <c r="L96" s="384">
        <v>100</v>
      </c>
      <c r="M96" s="385">
        <f>(K96*N96)-100</f>
        <v>1025</v>
      </c>
      <c r="N96" s="385">
        <v>25</v>
      </c>
      <c r="O96" s="358" t="s">
        <v>613</v>
      </c>
      <c r="P96" s="401">
        <v>44476</v>
      </c>
      <c r="Q96" s="278"/>
      <c r="R96" s="279" t="s">
        <v>617</v>
      </c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</row>
    <row r="97" spans="1:38" s="269" customFormat="1" ht="12.75" customHeight="1">
      <c r="A97" s="414">
        <v>8</v>
      </c>
      <c r="B97" s="415">
        <v>44477</v>
      </c>
      <c r="C97" s="416"/>
      <c r="D97" s="417" t="s">
        <v>944</v>
      </c>
      <c r="E97" s="418" t="s">
        <v>615</v>
      </c>
      <c r="F97" s="379">
        <v>230</v>
      </c>
      <c r="G97" s="379">
        <v>180</v>
      </c>
      <c r="H97" s="379">
        <v>185</v>
      </c>
      <c r="I97" s="382" t="s">
        <v>945</v>
      </c>
      <c r="J97" s="419" t="s">
        <v>946</v>
      </c>
      <c r="K97" s="420">
        <f>H97-F97</f>
        <v>-45</v>
      </c>
      <c r="L97" s="420">
        <v>100</v>
      </c>
      <c r="M97" s="421">
        <f>(K97*N97)-100</f>
        <v>-1225</v>
      </c>
      <c r="N97" s="421">
        <v>25</v>
      </c>
      <c r="O97" s="422" t="s">
        <v>626</v>
      </c>
      <c r="P97" s="423">
        <v>44477</v>
      </c>
      <c r="Q97" s="278"/>
      <c r="R97" s="279" t="s">
        <v>614</v>
      </c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</row>
    <row r="98" spans="1:38" s="269" customFormat="1" ht="12.75" customHeight="1">
      <c r="A98" s="372">
        <v>9</v>
      </c>
      <c r="B98" s="267">
        <v>44481</v>
      </c>
      <c r="C98" s="373"/>
      <c r="D98" s="374" t="s">
        <v>984</v>
      </c>
      <c r="E98" s="391" t="s">
        <v>615</v>
      </c>
      <c r="F98" s="360">
        <v>92.5</v>
      </c>
      <c r="G98" s="360">
        <v>70</v>
      </c>
      <c r="H98" s="360">
        <v>124</v>
      </c>
      <c r="I98" s="357" t="s">
        <v>985</v>
      </c>
      <c r="J98" s="383" t="s">
        <v>987</v>
      </c>
      <c r="K98" s="384">
        <f>H98-F98</f>
        <v>31.5</v>
      </c>
      <c r="L98" s="384">
        <v>100</v>
      </c>
      <c r="M98" s="385">
        <f>(K98*N98)-100</f>
        <v>1475</v>
      </c>
      <c r="N98" s="385">
        <v>50</v>
      </c>
      <c r="O98" s="358" t="s">
        <v>613</v>
      </c>
      <c r="P98" s="401">
        <v>44481</v>
      </c>
      <c r="Q98" s="278"/>
      <c r="R98" s="279" t="s">
        <v>614</v>
      </c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</row>
    <row r="99" spans="1:38" s="269" customFormat="1" ht="12.75" customHeight="1">
      <c r="A99" s="342"/>
      <c r="B99" s="289"/>
      <c r="C99" s="343"/>
      <c r="D99" s="344"/>
      <c r="E99" s="345"/>
      <c r="F99" s="292"/>
      <c r="G99" s="292"/>
      <c r="H99" s="292"/>
      <c r="I99" s="295"/>
      <c r="J99" s="348"/>
      <c r="K99" s="346"/>
      <c r="L99" s="346"/>
      <c r="M99" s="338"/>
      <c r="N99" s="338"/>
      <c r="O99" s="349"/>
      <c r="P99" s="347"/>
      <c r="Q99" s="278"/>
      <c r="R99" s="279"/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68"/>
      <c r="AH99" s="268"/>
      <c r="AI99" s="268"/>
      <c r="AJ99" s="268"/>
      <c r="AK99" s="268"/>
      <c r="AL99" s="268"/>
    </row>
    <row r="100" spans="1:38" s="269" customFormat="1" ht="12.75" customHeight="1">
      <c r="A100" s="342"/>
      <c r="B100" s="270"/>
      <c r="C100" s="343"/>
      <c r="D100" s="344"/>
      <c r="E100" s="345"/>
      <c r="F100" s="292"/>
      <c r="G100" s="292"/>
      <c r="H100" s="292"/>
      <c r="I100" s="295"/>
      <c r="J100" s="348"/>
      <c r="K100" s="346"/>
      <c r="L100" s="346"/>
      <c r="M100" s="338"/>
      <c r="N100" s="338"/>
      <c r="O100" s="349"/>
      <c r="P100" s="347"/>
      <c r="Q100" s="278"/>
      <c r="R100" s="279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8"/>
    </row>
    <row r="101" spans="1:38" s="269" customFormat="1" ht="12.75" customHeight="1">
      <c r="A101" s="342"/>
      <c r="B101" s="270"/>
      <c r="C101" s="343"/>
      <c r="D101" s="344"/>
      <c r="E101" s="345"/>
      <c r="F101" s="292"/>
      <c r="G101" s="292"/>
      <c r="H101" s="292"/>
      <c r="I101" s="295"/>
      <c r="J101" s="348"/>
      <c r="K101" s="346"/>
      <c r="L101" s="346"/>
      <c r="M101" s="338"/>
      <c r="N101" s="338"/>
      <c r="O101" s="349"/>
      <c r="P101" s="350"/>
      <c r="Q101" s="278"/>
      <c r="R101" s="279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</row>
    <row r="102" spans="1:38" s="269" customFormat="1" ht="12.75" customHeight="1">
      <c r="A102" s="342"/>
      <c r="B102" s="270"/>
      <c r="C102" s="343"/>
      <c r="D102" s="344"/>
      <c r="E102" s="345"/>
      <c r="F102" s="292"/>
      <c r="G102" s="292"/>
      <c r="H102" s="292"/>
      <c r="I102" s="295"/>
      <c r="J102" s="348"/>
      <c r="K102" s="346"/>
      <c r="L102" s="346"/>
      <c r="M102" s="338"/>
      <c r="N102" s="338"/>
      <c r="O102" s="349"/>
      <c r="P102" s="347"/>
      <c r="Q102" s="278"/>
      <c r="R102" s="279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</row>
    <row r="103" spans="1:38" s="269" customFormat="1" ht="12.75" customHeight="1">
      <c r="A103" s="342"/>
      <c r="B103" s="270"/>
      <c r="C103" s="343"/>
      <c r="D103" s="344"/>
      <c r="E103" s="345"/>
      <c r="F103" s="292"/>
      <c r="G103" s="292"/>
      <c r="H103" s="292"/>
      <c r="I103" s="295"/>
      <c r="J103" s="348"/>
      <c r="K103" s="346"/>
      <c r="L103" s="346"/>
      <c r="M103" s="338"/>
      <c r="N103" s="338"/>
      <c r="O103" s="349"/>
      <c r="P103" s="347"/>
      <c r="Q103" s="278"/>
      <c r="R103" s="279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</row>
    <row r="104" spans="1:38" s="269" customFormat="1" ht="12.75" customHeight="1">
      <c r="A104" s="342"/>
      <c r="B104" s="270"/>
      <c r="C104" s="343"/>
      <c r="D104" s="344"/>
      <c r="E104" s="345"/>
      <c r="F104" s="292"/>
      <c r="G104" s="292"/>
      <c r="H104" s="292"/>
      <c r="I104" s="295"/>
      <c r="J104" s="348"/>
      <c r="K104" s="346"/>
      <c r="L104" s="346"/>
      <c r="M104" s="338"/>
      <c r="N104" s="338"/>
      <c r="O104" s="349"/>
      <c r="P104" s="347"/>
      <c r="Q104" s="278"/>
      <c r="R104" s="279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</row>
    <row r="105" spans="1:38" s="269" customFormat="1" ht="12.75" customHeight="1">
      <c r="A105" s="342"/>
      <c r="B105" s="289"/>
      <c r="C105" s="343"/>
      <c r="D105" s="344"/>
      <c r="E105" s="345"/>
      <c r="F105" s="292"/>
      <c r="G105" s="292"/>
      <c r="H105" s="292"/>
      <c r="I105" s="295"/>
      <c r="J105" s="348"/>
      <c r="K105" s="346"/>
      <c r="L105" s="346"/>
      <c r="M105" s="338"/>
      <c r="N105" s="338"/>
      <c r="O105" s="349"/>
      <c r="P105" s="350"/>
      <c r="Q105" s="278"/>
      <c r="R105" s="279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</row>
    <row r="106" spans="1:38" s="269" customFormat="1" ht="12.75" customHeight="1">
      <c r="A106" s="342"/>
      <c r="B106" s="289"/>
      <c r="C106" s="343"/>
      <c r="D106" s="344"/>
      <c r="E106" s="345"/>
      <c r="F106" s="292"/>
      <c r="G106" s="292"/>
      <c r="H106" s="292"/>
      <c r="I106" s="295"/>
      <c r="J106" s="348"/>
      <c r="K106" s="346"/>
      <c r="L106" s="346"/>
      <c r="M106" s="338"/>
      <c r="N106" s="338"/>
      <c r="O106" s="349"/>
      <c r="P106" s="347"/>
      <c r="Q106" s="278"/>
      <c r="R106" s="279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</row>
    <row r="107" spans="1:38" s="269" customFormat="1" ht="12.75" customHeight="1">
      <c r="A107" s="342"/>
      <c r="B107" s="289"/>
      <c r="C107" s="343"/>
      <c r="D107" s="344"/>
      <c r="E107" s="345"/>
      <c r="F107" s="292"/>
      <c r="G107" s="292"/>
      <c r="H107" s="292"/>
      <c r="I107" s="295"/>
      <c r="J107" s="348"/>
      <c r="K107" s="346"/>
      <c r="L107" s="346"/>
      <c r="M107" s="338"/>
      <c r="N107" s="338"/>
      <c r="O107" s="349"/>
      <c r="P107" s="347"/>
      <c r="Q107" s="278"/>
      <c r="R107" s="279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</row>
    <row r="108" spans="1:38" s="269" customFormat="1" ht="12.75" customHeight="1">
      <c r="A108" s="342"/>
      <c r="B108" s="289"/>
      <c r="C108" s="343"/>
      <c r="D108" s="344"/>
      <c r="E108" s="345"/>
      <c r="F108" s="292"/>
      <c r="G108" s="292"/>
      <c r="H108" s="292"/>
      <c r="I108" s="295"/>
      <c r="J108" s="348"/>
      <c r="K108" s="346"/>
      <c r="L108" s="346"/>
      <c r="M108" s="338"/>
      <c r="N108" s="338"/>
      <c r="O108" s="349"/>
      <c r="P108" s="347"/>
      <c r="Q108" s="278"/>
      <c r="R108" s="279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</row>
    <row r="109" spans="1:38" s="269" customFormat="1" ht="12.75" customHeight="1">
      <c r="A109" s="342"/>
      <c r="B109" s="289"/>
      <c r="C109" s="343"/>
      <c r="D109" s="344"/>
      <c r="E109" s="345"/>
      <c r="F109" s="292"/>
      <c r="G109" s="292"/>
      <c r="H109" s="292"/>
      <c r="I109" s="295"/>
      <c r="J109" s="348"/>
      <c r="K109" s="346"/>
      <c r="L109" s="346"/>
      <c r="M109" s="338"/>
      <c r="N109" s="338"/>
      <c r="O109" s="349"/>
      <c r="P109" s="350"/>
      <c r="Q109" s="278"/>
      <c r="R109" s="279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</row>
    <row r="110" spans="1:38" s="269" customFormat="1" ht="12.75" customHeight="1">
      <c r="A110" s="342"/>
      <c r="B110" s="289"/>
      <c r="C110" s="343"/>
      <c r="D110" s="344"/>
      <c r="E110" s="345"/>
      <c r="F110" s="292"/>
      <c r="G110" s="292"/>
      <c r="H110" s="292"/>
      <c r="I110" s="295"/>
      <c r="J110" s="348"/>
      <c r="K110" s="346"/>
      <c r="L110" s="346"/>
      <c r="M110" s="338"/>
      <c r="N110" s="338"/>
      <c r="O110" s="349"/>
      <c r="P110" s="350"/>
      <c r="Q110" s="278"/>
      <c r="R110" s="279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342"/>
      <c r="B111" s="270"/>
      <c r="C111" s="343"/>
      <c r="D111" s="344"/>
      <c r="E111" s="345"/>
      <c r="F111" s="292"/>
      <c r="G111" s="292"/>
      <c r="H111" s="292"/>
      <c r="I111" s="295"/>
      <c r="J111" s="348"/>
      <c r="K111" s="346"/>
      <c r="L111" s="346"/>
      <c r="M111" s="338"/>
      <c r="N111" s="338"/>
      <c r="O111" s="349"/>
      <c r="P111" s="350"/>
      <c r="Q111" s="278"/>
      <c r="R111" s="279"/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42"/>
      <c r="B112" s="270"/>
      <c r="C112" s="343"/>
      <c r="D112" s="344"/>
      <c r="E112" s="345"/>
      <c r="F112" s="292"/>
      <c r="G112" s="292"/>
      <c r="H112" s="292"/>
      <c r="I112" s="295"/>
      <c r="J112" s="348"/>
      <c r="K112" s="346"/>
      <c r="L112" s="346"/>
      <c r="M112" s="338"/>
      <c r="N112" s="338"/>
      <c r="O112" s="349"/>
      <c r="P112" s="350"/>
      <c r="Q112" s="278"/>
      <c r="R112" s="279"/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s="269" customFormat="1" ht="12.75" customHeight="1">
      <c r="A113" s="342"/>
      <c r="B113" s="270"/>
      <c r="C113" s="343"/>
      <c r="D113" s="344"/>
      <c r="E113" s="345"/>
      <c r="F113" s="292"/>
      <c r="G113" s="292"/>
      <c r="H113" s="292"/>
      <c r="I113" s="295"/>
      <c r="J113" s="348"/>
      <c r="K113" s="346"/>
      <c r="L113" s="346"/>
      <c r="M113" s="338"/>
      <c r="N113" s="338"/>
      <c r="O113" s="349"/>
      <c r="P113" s="347"/>
      <c r="Q113" s="278"/>
      <c r="R113" s="279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</row>
    <row r="114" spans="1:38" s="269" customFormat="1" ht="12.75" customHeight="1">
      <c r="A114" s="342"/>
      <c r="B114" s="270"/>
      <c r="C114" s="343"/>
      <c r="D114" s="344"/>
      <c r="E114" s="345"/>
      <c r="F114" s="292"/>
      <c r="G114" s="292"/>
      <c r="H114" s="292"/>
      <c r="I114" s="295"/>
      <c r="J114" s="348"/>
      <c r="K114" s="346"/>
      <c r="L114" s="346"/>
      <c r="M114" s="338"/>
      <c r="N114" s="338"/>
      <c r="O114" s="349"/>
      <c r="P114" s="347"/>
      <c r="Q114" s="278"/>
      <c r="R114" s="279"/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</row>
    <row r="115" spans="1:38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71"/>
      <c r="B116" s="176"/>
      <c r="C116" s="176"/>
      <c r="D116" s="177"/>
      <c r="E116" s="171"/>
      <c r="F116" s="178"/>
      <c r="G116" s="171"/>
      <c r="H116" s="171"/>
      <c r="I116" s="171"/>
      <c r="J116" s="176"/>
      <c r="K116" s="179"/>
      <c r="L116" s="171"/>
      <c r="M116" s="171"/>
      <c r="N116" s="171"/>
      <c r="O116" s="180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>
      <c r="A117" s="98" t="s">
        <v>638</v>
      </c>
      <c r="B117" s="181"/>
      <c r="C117" s="181"/>
      <c r="D117" s="182"/>
      <c r="E117" s="148"/>
      <c r="F117" s="6"/>
      <c r="G117" s="6"/>
      <c r="H117" s="149"/>
      <c r="I117" s="183"/>
      <c r="J117" s="1"/>
      <c r="K117" s="6"/>
      <c r="L117" s="6"/>
      <c r="M117" s="6"/>
      <c r="N117" s="1"/>
      <c r="O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38.25" customHeight="1">
      <c r="A118" s="99" t="s">
        <v>16</v>
      </c>
      <c r="B118" s="100" t="s">
        <v>590</v>
      </c>
      <c r="C118" s="100"/>
      <c r="D118" s="101" t="s">
        <v>601</v>
      </c>
      <c r="E118" s="100" t="s">
        <v>602</v>
      </c>
      <c r="F118" s="100" t="s">
        <v>603</v>
      </c>
      <c r="G118" s="100" t="s">
        <v>604</v>
      </c>
      <c r="H118" s="100" t="s">
        <v>605</v>
      </c>
      <c r="I118" s="100" t="s">
        <v>606</v>
      </c>
      <c r="J118" s="99" t="s">
        <v>607</v>
      </c>
      <c r="K118" s="152" t="s">
        <v>625</v>
      </c>
      <c r="L118" s="153" t="s">
        <v>609</v>
      </c>
      <c r="M118" s="102" t="s">
        <v>610</v>
      </c>
      <c r="N118" s="100" t="s">
        <v>611</v>
      </c>
      <c r="O118" s="101" t="s">
        <v>612</v>
      </c>
      <c r="P118" s="100" t="s">
        <v>862</v>
      </c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4.25" customHeight="1">
      <c r="A119" s="312">
        <v>1</v>
      </c>
      <c r="B119" s="309">
        <v>44420</v>
      </c>
      <c r="C119" s="325"/>
      <c r="D119" s="310" t="s">
        <v>516</v>
      </c>
      <c r="E119" s="311" t="s">
        <v>615</v>
      </c>
      <c r="F119" s="312">
        <v>314</v>
      </c>
      <c r="G119" s="312">
        <v>284</v>
      </c>
      <c r="H119" s="311">
        <v>343.5</v>
      </c>
      <c r="I119" s="313" t="s">
        <v>847</v>
      </c>
      <c r="J119" s="314" t="s">
        <v>853</v>
      </c>
      <c r="K119" s="314">
        <f t="shared" ref="K119" si="78">H119-F119</f>
        <v>29.5</v>
      </c>
      <c r="L119" s="315">
        <f t="shared" ref="L119" si="79">(F119*-0.7)/100</f>
        <v>-2.198</v>
      </c>
      <c r="M119" s="316">
        <f t="shared" ref="M119" si="80">(K119+L119)/F119</f>
        <v>8.6949044585987262E-2</v>
      </c>
      <c r="N119" s="314" t="s">
        <v>613</v>
      </c>
      <c r="O119" s="317">
        <v>44455</v>
      </c>
      <c r="P119" s="314">
        <f>VLOOKUP(D119,'MidCap Intra'!B170:C670,2,0)</f>
        <v>322.35000000000002</v>
      </c>
      <c r="Q119" s="1"/>
      <c r="R119" s="1" t="s">
        <v>614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84"/>
      <c r="B120" s="154"/>
      <c r="C120" s="185"/>
      <c r="D120" s="109"/>
      <c r="E120" s="186"/>
      <c r="F120" s="186"/>
      <c r="G120" s="186"/>
      <c r="H120" s="186"/>
      <c r="I120" s="186"/>
      <c r="J120" s="186"/>
      <c r="K120" s="187"/>
      <c r="L120" s="188"/>
      <c r="M120" s="186"/>
      <c r="N120" s="189"/>
      <c r="O120" s="190"/>
      <c r="P120" s="190"/>
      <c r="R120" s="6"/>
      <c r="S120" s="44"/>
      <c r="T120" s="1"/>
      <c r="U120" s="1"/>
      <c r="V120" s="1"/>
      <c r="W120" s="1"/>
      <c r="X120" s="1"/>
      <c r="Y120" s="1"/>
      <c r="Z120" s="1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</row>
    <row r="121" spans="1:38" ht="12.75" customHeight="1">
      <c r="A121" s="132" t="s">
        <v>618</v>
      </c>
      <c r="B121" s="132"/>
      <c r="C121" s="132"/>
      <c r="D121" s="132"/>
      <c r="E121" s="44"/>
      <c r="F121" s="140" t="s">
        <v>620</v>
      </c>
      <c r="G121" s="59"/>
      <c r="H121" s="59"/>
      <c r="I121" s="59"/>
      <c r="J121" s="6"/>
      <c r="K121" s="162"/>
      <c r="L121" s="163"/>
      <c r="M121" s="6"/>
      <c r="N121" s="122"/>
      <c r="O121" s="191"/>
      <c r="P121" s="1"/>
      <c r="Q121" s="1"/>
      <c r="R121" s="6"/>
      <c r="S121" s="1"/>
      <c r="T121" s="1"/>
      <c r="U121" s="1"/>
      <c r="V121" s="1"/>
      <c r="W121" s="1"/>
      <c r="X121" s="1"/>
      <c r="Y121" s="1"/>
    </row>
    <row r="122" spans="1:38" ht="12.75" customHeight="1">
      <c r="A122" s="139" t="s">
        <v>619</v>
      </c>
      <c r="B122" s="132"/>
      <c r="C122" s="132"/>
      <c r="D122" s="132"/>
      <c r="E122" s="6"/>
      <c r="F122" s="140" t="s">
        <v>622</v>
      </c>
      <c r="G122" s="6"/>
      <c r="H122" s="6" t="s">
        <v>845</v>
      </c>
      <c r="I122" s="6"/>
      <c r="J122" s="1"/>
      <c r="K122" s="6"/>
      <c r="L122" s="6"/>
      <c r="M122" s="6"/>
      <c r="N122" s="1"/>
      <c r="O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39"/>
      <c r="B123" s="132"/>
      <c r="C123" s="132"/>
      <c r="D123" s="132"/>
      <c r="E123" s="6"/>
      <c r="F123" s="140"/>
      <c r="G123" s="6"/>
      <c r="H123" s="6"/>
      <c r="I123" s="6"/>
      <c r="J123" s="1"/>
      <c r="K123" s="6"/>
      <c r="L123" s="6"/>
      <c r="M123" s="6"/>
      <c r="N123" s="1"/>
      <c r="O123" s="1"/>
      <c r="Q123" s="1"/>
      <c r="R123" s="59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"/>
      <c r="B124" s="147" t="s">
        <v>639</v>
      </c>
      <c r="C124" s="147"/>
      <c r="D124" s="147"/>
      <c r="E124" s="147"/>
      <c r="F124" s="148"/>
      <c r="G124" s="6"/>
      <c r="H124" s="6"/>
      <c r="I124" s="149"/>
      <c r="J124" s="150"/>
      <c r="K124" s="151"/>
      <c r="L124" s="150"/>
      <c r="M124" s="6"/>
      <c r="N124" s="1"/>
      <c r="O124" s="1"/>
      <c r="Q124" s="1"/>
      <c r="R124" s="59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99" t="s">
        <v>16</v>
      </c>
      <c r="B125" s="100" t="s">
        <v>590</v>
      </c>
      <c r="C125" s="100"/>
      <c r="D125" s="101" t="s">
        <v>601</v>
      </c>
      <c r="E125" s="100" t="s">
        <v>602</v>
      </c>
      <c r="F125" s="100" t="s">
        <v>603</v>
      </c>
      <c r="G125" s="100" t="s">
        <v>624</v>
      </c>
      <c r="H125" s="100" t="s">
        <v>605</v>
      </c>
      <c r="I125" s="100" t="s">
        <v>606</v>
      </c>
      <c r="J125" s="192" t="s">
        <v>607</v>
      </c>
      <c r="K125" s="152" t="s">
        <v>625</v>
      </c>
      <c r="L125" s="166" t="s">
        <v>633</v>
      </c>
      <c r="M125" s="100" t="s">
        <v>634</v>
      </c>
      <c r="N125" s="153" t="s">
        <v>609</v>
      </c>
      <c r="O125" s="102" t="s">
        <v>610</v>
      </c>
      <c r="P125" s="100" t="s">
        <v>611</v>
      </c>
      <c r="Q125" s="101" t="s">
        <v>612</v>
      </c>
      <c r="R125" s="59"/>
      <c r="S125" s="1"/>
      <c r="T125" s="1"/>
      <c r="U125" s="1"/>
      <c r="V125" s="1"/>
      <c r="W125" s="1"/>
      <c r="X125" s="1"/>
      <c r="Y125" s="1"/>
      <c r="Z125" s="1"/>
    </row>
    <row r="126" spans="1:38" ht="14.25" customHeight="1">
      <c r="A126" s="113"/>
      <c r="B126" s="115"/>
      <c r="C126" s="193"/>
      <c r="D126" s="116"/>
      <c r="E126" s="117"/>
      <c r="F126" s="194"/>
      <c r="G126" s="113"/>
      <c r="H126" s="117"/>
      <c r="I126" s="118"/>
      <c r="J126" s="195"/>
      <c r="K126" s="195"/>
      <c r="L126" s="196"/>
      <c r="M126" s="107"/>
      <c r="N126" s="196"/>
      <c r="O126" s="197"/>
      <c r="P126" s="198"/>
      <c r="Q126" s="199"/>
      <c r="R126" s="160"/>
      <c r="S126" s="126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38" ht="14.25" customHeight="1">
      <c r="A127" s="113"/>
      <c r="B127" s="115"/>
      <c r="C127" s="193"/>
      <c r="D127" s="116"/>
      <c r="E127" s="117"/>
      <c r="F127" s="194"/>
      <c r="G127" s="113"/>
      <c r="H127" s="117"/>
      <c r="I127" s="118"/>
      <c r="J127" s="195"/>
      <c r="K127" s="195"/>
      <c r="L127" s="196"/>
      <c r="M127" s="107"/>
      <c r="N127" s="196"/>
      <c r="O127" s="197"/>
      <c r="P127" s="198"/>
      <c r="Q127" s="199"/>
      <c r="R127" s="160"/>
      <c r="S127" s="126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38" ht="14.25" customHeight="1">
      <c r="A128" s="113"/>
      <c r="B128" s="115"/>
      <c r="C128" s="193"/>
      <c r="D128" s="116"/>
      <c r="E128" s="117"/>
      <c r="F128" s="194"/>
      <c r="G128" s="113"/>
      <c r="H128" s="117"/>
      <c r="I128" s="118"/>
      <c r="J128" s="195"/>
      <c r="K128" s="195"/>
      <c r="L128" s="196"/>
      <c r="M128" s="107"/>
      <c r="N128" s="196"/>
      <c r="O128" s="197"/>
      <c r="P128" s="198"/>
      <c r="Q128" s="199"/>
      <c r="R128" s="6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113"/>
      <c r="B129" s="115"/>
      <c r="C129" s="193"/>
      <c r="D129" s="116"/>
      <c r="E129" s="117"/>
      <c r="F129" s="195"/>
      <c r="G129" s="113"/>
      <c r="H129" s="117"/>
      <c r="I129" s="118"/>
      <c r="J129" s="195"/>
      <c r="K129" s="195"/>
      <c r="L129" s="196"/>
      <c r="M129" s="107"/>
      <c r="N129" s="196"/>
      <c r="O129" s="197"/>
      <c r="P129" s="198"/>
      <c r="Q129" s="199"/>
      <c r="R129" s="6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113"/>
      <c r="B130" s="115"/>
      <c r="C130" s="193"/>
      <c r="D130" s="116"/>
      <c r="E130" s="117"/>
      <c r="F130" s="195"/>
      <c r="G130" s="113"/>
      <c r="H130" s="117"/>
      <c r="I130" s="118"/>
      <c r="J130" s="195"/>
      <c r="K130" s="195"/>
      <c r="L130" s="196"/>
      <c r="M130" s="107"/>
      <c r="N130" s="196"/>
      <c r="O130" s="197"/>
      <c r="P130" s="198"/>
      <c r="Q130" s="199"/>
      <c r="R130" s="6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113"/>
      <c r="B131" s="115"/>
      <c r="C131" s="193"/>
      <c r="D131" s="116"/>
      <c r="E131" s="117"/>
      <c r="F131" s="194"/>
      <c r="G131" s="113"/>
      <c r="H131" s="117"/>
      <c r="I131" s="118"/>
      <c r="J131" s="195"/>
      <c r="K131" s="195"/>
      <c r="L131" s="196"/>
      <c r="M131" s="107"/>
      <c r="N131" s="196"/>
      <c r="O131" s="197"/>
      <c r="P131" s="198"/>
      <c r="Q131" s="199"/>
      <c r="R131" s="6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113"/>
      <c r="B132" s="115"/>
      <c r="C132" s="193"/>
      <c r="D132" s="116"/>
      <c r="E132" s="117"/>
      <c r="F132" s="194"/>
      <c r="G132" s="113"/>
      <c r="H132" s="117"/>
      <c r="I132" s="118"/>
      <c r="J132" s="195"/>
      <c r="K132" s="195"/>
      <c r="L132" s="195"/>
      <c r="M132" s="195"/>
      <c r="N132" s="196"/>
      <c r="O132" s="200"/>
      <c r="P132" s="198"/>
      <c r="Q132" s="199"/>
      <c r="R132" s="6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113"/>
      <c r="B133" s="115"/>
      <c r="C133" s="193"/>
      <c r="D133" s="116"/>
      <c r="E133" s="117"/>
      <c r="F133" s="195"/>
      <c r="G133" s="113"/>
      <c r="H133" s="117"/>
      <c r="I133" s="118"/>
      <c r="J133" s="195"/>
      <c r="K133" s="195"/>
      <c r="L133" s="196"/>
      <c r="M133" s="107"/>
      <c r="N133" s="196"/>
      <c r="O133" s="197"/>
      <c r="P133" s="198"/>
      <c r="Q133" s="199"/>
      <c r="R133" s="160"/>
      <c r="S133" s="126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113"/>
      <c r="B134" s="115"/>
      <c r="C134" s="193"/>
      <c r="D134" s="116"/>
      <c r="E134" s="117"/>
      <c r="F134" s="194"/>
      <c r="G134" s="113"/>
      <c r="H134" s="117"/>
      <c r="I134" s="118"/>
      <c r="J134" s="201"/>
      <c r="K134" s="201"/>
      <c r="L134" s="201"/>
      <c r="M134" s="201"/>
      <c r="N134" s="202"/>
      <c r="O134" s="197"/>
      <c r="P134" s="119"/>
      <c r="Q134" s="199"/>
      <c r="R134" s="160"/>
      <c r="S134" s="126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139"/>
      <c r="B135" s="132"/>
      <c r="C135" s="132"/>
      <c r="D135" s="132"/>
      <c r="E135" s="6"/>
      <c r="F135" s="140"/>
      <c r="G135" s="6"/>
      <c r="H135" s="6"/>
      <c r="I135" s="6"/>
      <c r="J135" s="1"/>
      <c r="K135" s="6"/>
      <c r="L135" s="6"/>
      <c r="M135" s="6"/>
      <c r="N135" s="1"/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39"/>
      <c r="B136" s="132"/>
      <c r="C136" s="132"/>
      <c r="D136" s="132"/>
      <c r="E136" s="6"/>
      <c r="F136" s="140"/>
      <c r="G136" s="59"/>
      <c r="H136" s="44"/>
      <c r="I136" s="59"/>
      <c r="J136" s="6"/>
      <c r="K136" s="162"/>
      <c r="L136" s="163"/>
      <c r="M136" s="6"/>
      <c r="N136" s="122"/>
      <c r="O136" s="164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59"/>
      <c r="B137" s="121"/>
      <c r="C137" s="121"/>
      <c r="D137" s="44"/>
      <c r="E137" s="59"/>
      <c r="F137" s="59"/>
      <c r="G137" s="59"/>
      <c r="H137" s="44"/>
      <c r="I137" s="59"/>
      <c r="J137" s="6"/>
      <c r="K137" s="162"/>
      <c r="L137" s="163"/>
      <c r="M137" s="6"/>
      <c r="N137" s="122"/>
      <c r="O137" s="164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44"/>
      <c r="B138" s="203" t="s">
        <v>640</v>
      </c>
      <c r="C138" s="203"/>
      <c r="D138" s="203"/>
      <c r="E138" s="203"/>
      <c r="F138" s="6"/>
      <c r="G138" s="6"/>
      <c r="H138" s="150"/>
      <c r="I138" s="6"/>
      <c r="J138" s="150"/>
      <c r="K138" s="151"/>
      <c r="L138" s="6"/>
      <c r="M138" s="6"/>
      <c r="N138" s="1"/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38.25" customHeight="1">
      <c r="A139" s="99" t="s">
        <v>16</v>
      </c>
      <c r="B139" s="100" t="s">
        <v>590</v>
      </c>
      <c r="C139" s="100"/>
      <c r="D139" s="101" t="s">
        <v>601</v>
      </c>
      <c r="E139" s="100" t="s">
        <v>602</v>
      </c>
      <c r="F139" s="100" t="s">
        <v>603</v>
      </c>
      <c r="G139" s="100" t="s">
        <v>641</v>
      </c>
      <c r="H139" s="100" t="s">
        <v>642</v>
      </c>
      <c r="I139" s="100" t="s">
        <v>606</v>
      </c>
      <c r="J139" s="204" t="s">
        <v>607</v>
      </c>
      <c r="K139" s="100" t="s">
        <v>608</v>
      </c>
      <c r="L139" s="100" t="s">
        <v>643</v>
      </c>
      <c r="M139" s="100" t="s">
        <v>611</v>
      </c>
      <c r="N139" s="101" t="s">
        <v>612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205">
        <v>1</v>
      </c>
      <c r="B140" s="206">
        <v>41579</v>
      </c>
      <c r="C140" s="206"/>
      <c r="D140" s="207" t="s">
        <v>644</v>
      </c>
      <c r="E140" s="208" t="s">
        <v>645</v>
      </c>
      <c r="F140" s="209">
        <v>82</v>
      </c>
      <c r="G140" s="208" t="s">
        <v>646</v>
      </c>
      <c r="H140" s="208">
        <v>100</v>
      </c>
      <c r="I140" s="210">
        <v>100</v>
      </c>
      <c r="J140" s="211" t="s">
        <v>647</v>
      </c>
      <c r="K140" s="212">
        <f t="shared" ref="K140:K192" si="81">H140-F140</f>
        <v>18</v>
      </c>
      <c r="L140" s="213">
        <f t="shared" ref="L140:L192" si="82">K140/F140</f>
        <v>0.21951219512195122</v>
      </c>
      <c r="M140" s="208" t="s">
        <v>613</v>
      </c>
      <c r="N140" s="214">
        <v>42657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205">
        <v>2</v>
      </c>
      <c r="B141" s="206">
        <v>41794</v>
      </c>
      <c r="C141" s="206"/>
      <c r="D141" s="207" t="s">
        <v>648</v>
      </c>
      <c r="E141" s="208" t="s">
        <v>615</v>
      </c>
      <c r="F141" s="209">
        <v>257</v>
      </c>
      <c r="G141" s="208" t="s">
        <v>646</v>
      </c>
      <c r="H141" s="208">
        <v>300</v>
      </c>
      <c r="I141" s="210">
        <v>300</v>
      </c>
      <c r="J141" s="211" t="s">
        <v>647</v>
      </c>
      <c r="K141" s="212">
        <f t="shared" si="81"/>
        <v>43</v>
      </c>
      <c r="L141" s="213">
        <f t="shared" si="82"/>
        <v>0.16731517509727625</v>
      </c>
      <c r="M141" s="208" t="s">
        <v>613</v>
      </c>
      <c r="N141" s="214">
        <v>41822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205">
        <v>3</v>
      </c>
      <c r="B142" s="206">
        <v>41828</v>
      </c>
      <c r="C142" s="206"/>
      <c r="D142" s="207" t="s">
        <v>649</v>
      </c>
      <c r="E142" s="208" t="s">
        <v>615</v>
      </c>
      <c r="F142" s="209">
        <v>393</v>
      </c>
      <c r="G142" s="208" t="s">
        <v>646</v>
      </c>
      <c r="H142" s="208">
        <v>468</v>
      </c>
      <c r="I142" s="210">
        <v>468</v>
      </c>
      <c r="J142" s="211" t="s">
        <v>647</v>
      </c>
      <c r="K142" s="212">
        <f t="shared" si="81"/>
        <v>75</v>
      </c>
      <c r="L142" s="213">
        <f t="shared" si="82"/>
        <v>0.19083969465648856</v>
      </c>
      <c r="M142" s="208" t="s">
        <v>613</v>
      </c>
      <c r="N142" s="214">
        <v>41863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205">
        <v>4</v>
      </c>
      <c r="B143" s="206">
        <v>41857</v>
      </c>
      <c r="C143" s="206"/>
      <c r="D143" s="207" t="s">
        <v>650</v>
      </c>
      <c r="E143" s="208" t="s">
        <v>615</v>
      </c>
      <c r="F143" s="209">
        <v>205</v>
      </c>
      <c r="G143" s="208" t="s">
        <v>646</v>
      </c>
      <c r="H143" s="208">
        <v>275</v>
      </c>
      <c r="I143" s="210">
        <v>250</v>
      </c>
      <c r="J143" s="211" t="s">
        <v>647</v>
      </c>
      <c r="K143" s="212">
        <f t="shared" si="81"/>
        <v>70</v>
      </c>
      <c r="L143" s="213">
        <f t="shared" si="82"/>
        <v>0.34146341463414637</v>
      </c>
      <c r="M143" s="208" t="s">
        <v>613</v>
      </c>
      <c r="N143" s="214">
        <v>41962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205">
        <v>5</v>
      </c>
      <c r="B144" s="206">
        <v>41886</v>
      </c>
      <c r="C144" s="206"/>
      <c r="D144" s="207" t="s">
        <v>651</v>
      </c>
      <c r="E144" s="208" t="s">
        <v>615</v>
      </c>
      <c r="F144" s="209">
        <v>162</v>
      </c>
      <c r="G144" s="208" t="s">
        <v>646</v>
      </c>
      <c r="H144" s="208">
        <v>190</v>
      </c>
      <c r="I144" s="210">
        <v>190</v>
      </c>
      <c r="J144" s="211" t="s">
        <v>647</v>
      </c>
      <c r="K144" s="212">
        <f t="shared" si="81"/>
        <v>28</v>
      </c>
      <c r="L144" s="213">
        <f t="shared" si="82"/>
        <v>0.1728395061728395</v>
      </c>
      <c r="M144" s="208" t="s">
        <v>613</v>
      </c>
      <c r="N144" s="214">
        <v>42006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6</v>
      </c>
      <c r="B145" s="206">
        <v>41886</v>
      </c>
      <c r="C145" s="206"/>
      <c r="D145" s="207" t="s">
        <v>652</v>
      </c>
      <c r="E145" s="208" t="s">
        <v>615</v>
      </c>
      <c r="F145" s="209">
        <v>75</v>
      </c>
      <c r="G145" s="208" t="s">
        <v>646</v>
      </c>
      <c r="H145" s="208">
        <v>91.5</v>
      </c>
      <c r="I145" s="210" t="s">
        <v>653</v>
      </c>
      <c r="J145" s="211" t="s">
        <v>654</v>
      </c>
      <c r="K145" s="212">
        <f t="shared" si="81"/>
        <v>16.5</v>
      </c>
      <c r="L145" s="213">
        <f t="shared" si="82"/>
        <v>0.22</v>
      </c>
      <c r="M145" s="208" t="s">
        <v>613</v>
      </c>
      <c r="N145" s="214">
        <v>41954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7</v>
      </c>
      <c r="B146" s="206">
        <v>41913</v>
      </c>
      <c r="C146" s="206"/>
      <c r="D146" s="207" t="s">
        <v>655</v>
      </c>
      <c r="E146" s="208" t="s">
        <v>615</v>
      </c>
      <c r="F146" s="209">
        <v>850</v>
      </c>
      <c r="G146" s="208" t="s">
        <v>646</v>
      </c>
      <c r="H146" s="208">
        <v>982.5</v>
      </c>
      <c r="I146" s="210">
        <v>1050</v>
      </c>
      <c r="J146" s="211" t="s">
        <v>656</v>
      </c>
      <c r="K146" s="212">
        <f t="shared" si="81"/>
        <v>132.5</v>
      </c>
      <c r="L146" s="213">
        <f t="shared" si="82"/>
        <v>0.15588235294117647</v>
      </c>
      <c r="M146" s="208" t="s">
        <v>613</v>
      </c>
      <c r="N146" s="214">
        <v>42039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8</v>
      </c>
      <c r="B147" s="206">
        <v>41913</v>
      </c>
      <c r="C147" s="206"/>
      <c r="D147" s="207" t="s">
        <v>657</v>
      </c>
      <c r="E147" s="208" t="s">
        <v>615</v>
      </c>
      <c r="F147" s="209">
        <v>475</v>
      </c>
      <c r="G147" s="208" t="s">
        <v>646</v>
      </c>
      <c r="H147" s="208">
        <v>515</v>
      </c>
      <c r="I147" s="210">
        <v>600</v>
      </c>
      <c r="J147" s="211" t="s">
        <v>658</v>
      </c>
      <c r="K147" s="212">
        <f t="shared" si="81"/>
        <v>40</v>
      </c>
      <c r="L147" s="213">
        <f t="shared" si="82"/>
        <v>8.4210526315789472E-2</v>
      </c>
      <c r="M147" s="208" t="s">
        <v>613</v>
      </c>
      <c r="N147" s="214">
        <v>41939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9</v>
      </c>
      <c r="B148" s="206">
        <v>41913</v>
      </c>
      <c r="C148" s="206"/>
      <c r="D148" s="207" t="s">
        <v>659</v>
      </c>
      <c r="E148" s="208" t="s">
        <v>615</v>
      </c>
      <c r="F148" s="209">
        <v>86</v>
      </c>
      <c r="G148" s="208" t="s">
        <v>646</v>
      </c>
      <c r="H148" s="208">
        <v>99</v>
      </c>
      <c r="I148" s="210">
        <v>140</v>
      </c>
      <c r="J148" s="211" t="s">
        <v>660</v>
      </c>
      <c r="K148" s="212">
        <f t="shared" si="81"/>
        <v>13</v>
      </c>
      <c r="L148" s="213">
        <f t="shared" si="82"/>
        <v>0.15116279069767441</v>
      </c>
      <c r="M148" s="208" t="s">
        <v>613</v>
      </c>
      <c r="N148" s="214">
        <v>41939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10</v>
      </c>
      <c r="B149" s="206">
        <v>41926</v>
      </c>
      <c r="C149" s="206"/>
      <c r="D149" s="207" t="s">
        <v>661</v>
      </c>
      <c r="E149" s="208" t="s">
        <v>615</v>
      </c>
      <c r="F149" s="209">
        <v>496.6</v>
      </c>
      <c r="G149" s="208" t="s">
        <v>646</v>
      </c>
      <c r="H149" s="208">
        <v>621</v>
      </c>
      <c r="I149" s="210">
        <v>580</v>
      </c>
      <c r="J149" s="211" t="s">
        <v>647</v>
      </c>
      <c r="K149" s="212">
        <f t="shared" si="81"/>
        <v>124.39999999999998</v>
      </c>
      <c r="L149" s="213">
        <f t="shared" si="82"/>
        <v>0.25050342327829234</v>
      </c>
      <c r="M149" s="208" t="s">
        <v>613</v>
      </c>
      <c r="N149" s="214">
        <v>42605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11</v>
      </c>
      <c r="B150" s="206">
        <v>41926</v>
      </c>
      <c r="C150" s="206"/>
      <c r="D150" s="207" t="s">
        <v>662</v>
      </c>
      <c r="E150" s="208" t="s">
        <v>615</v>
      </c>
      <c r="F150" s="209">
        <v>2481.9</v>
      </c>
      <c r="G150" s="208" t="s">
        <v>646</v>
      </c>
      <c r="H150" s="208">
        <v>2840</v>
      </c>
      <c r="I150" s="210">
        <v>2870</v>
      </c>
      <c r="J150" s="211" t="s">
        <v>663</v>
      </c>
      <c r="K150" s="212">
        <f t="shared" si="81"/>
        <v>358.09999999999991</v>
      </c>
      <c r="L150" s="213">
        <f t="shared" si="82"/>
        <v>0.14428462065353154</v>
      </c>
      <c r="M150" s="208" t="s">
        <v>613</v>
      </c>
      <c r="N150" s="214">
        <v>42017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12</v>
      </c>
      <c r="B151" s="206">
        <v>41928</v>
      </c>
      <c r="C151" s="206"/>
      <c r="D151" s="207" t="s">
        <v>664</v>
      </c>
      <c r="E151" s="208" t="s">
        <v>615</v>
      </c>
      <c r="F151" s="209">
        <v>84.5</v>
      </c>
      <c r="G151" s="208" t="s">
        <v>646</v>
      </c>
      <c r="H151" s="208">
        <v>93</v>
      </c>
      <c r="I151" s="210">
        <v>110</v>
      </c>
      <c r="J151" s="211" t="s">
        <v>665</v>
      </c>
      <c r="K151" s="212">
        <f t="shared" si="81"/>
        <v>8.5</v>
      </c>
      <c r="L151" s="213">
        <f t="shared" si="82"/>
        <v>0.10059171597633136</v>
      </c>
      <c r="M151" s="208" t="s">
        <v>613</v>
      </c>
      <c r="N151" s="214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13</v>
      </c>
      <c r="B152" s="206">
        <v>41928</v>
      </c>
      <c r="C152" s="206"/>
      <c r="D152" s="207" t="s">
        <v>666</v>
      </c>
      <c r="E152" s="208" t="s">
        <v>615</v>
      </c>
      <c r="F152" s="209">
        <v>401</v>
      </c>
      <c r="G152" s="208" t="s">
        <v>646</v>
      </c>
      <c r="H152" s="208">
        <v>428</v>
      </c>
      <c r="I152" s="210">
        <v>450</v>
      </c>
      <c r="J152" s="211" t="s">
        <v>667</v>
      </c>
      <c r="K152" s="212">
        <f t="shared" si="81"/>
        <v>27</v>
      </c>
      <c r="L152" s="213">
        <f t="shared" si="82"/>
        <v>6.7331670822942641E-2</v>
      </c>
      <c r="M152" s="208" t="s">
        <v>613</v>
      </c>
      <c r="N152" s="214">
        <v>42020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14</v>
      </c>
      <c r="B153" s="206">
        <v>41928</v>
      </c>
      <c r="C153" s="206"/>
      <c r="D153" s="207" t="s">
        <v>668</v>
      </c>
      <c r="E153" s="208" t="s">
        <v>615</v>
      </c>
      <c r="F153" s="209">
        <v>101</v>
      </c>
      <c r="G153" s="208" t="s">
        <v>646</v>
      </c>
      <c r="H153" s="208">
        <v>112</v>
      </c>
      <c r="I153" s="210">
        <v>120</v>
      </c>
      <c r="J153" s="211" t="s">
        <v>669</v>
      </c>
      <c r="K153" s="212">
        <f t="shared" si="81"/>
        <v>11</v>
      </c>
      <c r="L153" s="213">
        <f t="shared" si="82"/>
        <v>0.10891089108910891</v>
      </c>
      <c r="M153" s="208" t="s">
        <v>613</v>
      </c>
      <c r="N153" s="214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15</v>
      </c>
      <c r="B154" s="206">
        <v>41954</v>
      </c>
      <c r="C154" s="206"/>
      <c r="D154" s="207" t="s">
        <v>670</v>
      </c>
      <c r="E154" s="208" t="s">
        <v>615</v>
      </c>
      <c r="F154" s="209">
        <v>59</v>
      </c>
      <c r="G154" s="208" t="s">
        <v>646</v>
      </c>
      <c r="H154" s="208">
        <v>76</v>
      </c>
      <c r="I154" s="210">
        <v>76</v>
      </c>
      <c r="J154" s="211" t="s">
        <v>647</v>
      </c>
      <c r="K154" s="212">
        <f t="shared" si="81"/>
        <v>17</v>
      </c>
      <c r="L154" s="213">
        <f t="shared" si="82"/>
        <v>0.28813559322033899</v>
      </c>
      <c r="M154" s="208" t="s">
        <v>613</v>
      </c>
      <c r="N154" s="214">
        <v>43032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16</v>
      </c>
      <c r="B155" s="206">
        <v>41954</v>
      </c>
      <c r="C155" s="206"/>
      <c r="D155" s="207" t="s">
        <v>659</v>
      </c>
      <c r="E155" s="208" t="s">
        <v>615</v>
      </c>
      <c r="F155" s="209">
        <v>99</v>
      </c>
      <c r="G155" s="208" t="s">
        <v>646</v>
      </c>
      <c r="H155" s="208">
        <v>120</v>
      </c>
      <c r="I155" s="210">
        <v>120</v>
      </c>
      <c r="J155" s="211" t="s">
        <v>627</v>
      </c>
      <c r="K155" s="212">
        <f t="shared" si="81"/>
        <v>21</v>
      </c>
      <c r="L155" s="213">
        <f t="shared" si="82"/>
        <v>0.21212121212121213</v>
      </c>
      <c r="M155" s="208" t="s">
        <v>613</v>
      </c>
      <c r="N155" s="214">
        <v>41960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17</v>
      </c>
      <c r="B156" s="206">
        <v>41956</v>
      </c>
      <c r="C156" s="206"/>
      <c r="D156" s="207" t="s">
        <v>671</v>
      </c>
      <c r="E156" s="208" t="s">
        <v>615</v>
      </c>
      <c r="F156" s="209">
        <v>22</v>
      </c>
      <c r="G156" s="208" t="s">
        <v>646</v>
      </c>
      <c r="H156" s="208">
        <v>33.549999999999997</v>
      </c>
      <c r="I156" s="210">
        <v>32</v>
      </c>
      <c r="J156" s="211" t="s">
        <v>672</v>
      </c>
      <c r="K156" s="212">
        <f t="shared" si="81"/>
        <v>11.549999999999997</v>
      </c>
      <c r="L156" s="213">
        <f t="shared" si="82"/>
        <v>0.52499999999999991</v>
      </c>
      <c r="M156" s="208" t="s">
        <v>613</v>
      </c>
      <c r="N156" s="214">
        <v>42188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18</v>
      </c>
      <c r="B157" s="206">
        <v>41976</v>
      </c>
      <c r="C157" s="206"/>
      <c r="D157" s="207" t="s">
        <v>673</v>
      </c>
      <c r="E157" s="208" t="s">
        <v>615</v>
      </c>
      <c r="F157" s="209">
        <v>440</v>
      </c>
      <c r="G157" s="208" t="s">
        <v>646</v>
      </c>
      <c r="H157" s="208">
        <v>520</v>
      </c>
      <c r="I157" s="210">
        <v>520</v>
      </c>
      <c r="J157" s="211" t="s">
        <v>674</v>
      </c>
      <c r="K157" s="212">
        <f t="shared" si="81"/>
        <v>80</v>
      </c>
      <c r="L157" s="213">
        <f t="shared" si="82"/>
        <v>0.18181818181818182</v>
      </c>
      <c r="M157" s="208" t="s">
        <v>613</v>
      </c>
      <c r="N157" s="214">
        <v>42208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19</v>
      </c>
      <c r="B158" s="206">
        <v>41976</v>
      </c>
      <c r="C158" s="206"/>
      <c r="D158" s="207" t="s">
        <v>675</v>
      </c>
      <c r="E158" s="208" t="s">
        <v>615</v>
      </c>
      <c r="F158" s="209">
        <v>360</v>
      </c>
      <c r="G158" s="208" t="s">
        <v>646</v>
      </c>
      <c r="H158" s="208">
        <v>427</v>
      </c>
      <c r="I158" s="210">
        <v>425</v>
      </c>
      <c r="J158" s="211" t="s">
        <v>676</v>
      </c>
      <c r="K158" s="212">
        <f t="shared" si="81"/>
        <v>67</v>
      </c>
      <c r="L158" s="213">
        <f t="shared" si="82"/>
        <v>0.18611111111111112</v>
      </c>
      <c r="M158" s="208" t="s">
        <v>613</v>
      </c>
      <c r="N158" s="214">
        <v>42058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20</v>
      </c>
      <c r="B159" s="206">
        <v>42012</v>
      </c>
      <c r="C159" s="206"/>
      <c r="D159" s="207" t="s">
        <v>677</v>
      </c>
      <c r="E159" s="208" t="s">
        <v>615</v>
      </c>
      <c r="F159" s="209">
        <v>360</v>
      </c>
      <c r="G159" s="208" t="s">
        <v>646</v>
      </c>
      <c r="H159" s="208">
        <v>455</v>
      </c>
      <c r="I159" s="210">
        <v>420</v>
      </c>
      <c r="J159" s="211" t="s">
        <v>678</v>
      </c>
      <c r="K159" s="212">
        <f t="shared" si="81"/>
        <v>95</v>
      </c>
      <c r="L159" s="213">
        <f t="shared" si="82"/>
        <v>0.2638888888888889</v>
      </c>
      <c r="M159" s="208" t="s">
        <v>613</v>
      </c>
      <c r="N159" s="214">
        <v>42024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21</v>
      </c>
      <c r="B160" s="206">
        <v>42012</v>
      </c>
      <c r="C160" s="206"/>
      <c r="D160" s="207" t="s">
        <v>679</v>
      </c>
      <c r="E160" s="208" t="s">
        <v>615</v>
      </c>
      <c r="F160" s="209">
        <v>130</v>
      </c>
      <c r="G160" s="208"/>
      <c r="H160" s="208">
        <v>175.5</v>
      </c>
      <c r="I160" s="210">
        <v>165</v>
      </c>
      <c r="J160" s="211" t="s">
        <v>680</v>
      </c>
      <c r="K160" s="212">
        <f t="shared" si="81"/>
        <v>45.5</v>
      </c>
      <c r="L160" s="213">
        <f t="shared" si="82"/>
        <v>0.35</v>
      </c>
      <c r="M160" s="208" t="s">
        <v>613</v>
      </c>
      <c r="N160" s="214">
        <v>43088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22</v>
      </c>
      <c r="B161" s="206">
        <v>42040</v>
      </c>
      <c r="C161" s="206"/>
      <c r="D161" s="207" t="s">
        <v>392</v>
      </c>
      <c r="E161" s="208" t="s">
        <v>645</v>
      </c>
      <c r="F161" s="209">
        <v>98</v>
      </c>
      <c r="G161" s="208"/>
      <c r="H161" s="208">
        <v>120</v>
      </c>
      <c r="I161" s="210">
        <v>120</v>
      </c>
      <c r="J161" s="211" t="s">
        <v>647</v>
      </c>
      <c r="K161" s="212">
        <f t="shared" si="81"/>
        <v>22</v>
      </c>
      <c r="L161" s="213">
        <f t="shared" si="82"/>
        <v>0.22448979591836735</v>
      </c>
      <c r="M161" s="208" t="s">
        <v>613</v>
      </c>
      <c r="N161" s="214">
        <v>42753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23</v>
      </c>
      <c r="B162" s="206">
        <v>42040</v>
      </c>
      <c r="C162" s="206"/>
      <c r="D162" s="207" t="s">
        <v>681</v>
      </c>
      <c r="E162" s="208" t="s">
        <v>645</v>
      </c>
      <c r="F162" s="209">
        <v>196</v>
      </c>
      <c r="G162" s="208"/>
      <c r="H162" s="208">
        <v>262</v>
      </c>
      <c r="I162" s="210">
        <v>255</v>
      </c>
      <c r="J162" s="211" t="s">
        <v>647</v>
      </c>
      <c r="K162" s="212">
        <f t="shared" si="81"/>
        <v>66</v>
      </c>
      <c r="L162" s="213">
        <f t="shared" si="82"/>
        <v>0.33673469387755101</v>
      </c>
      <c r="M162" s="208" t="s">
        <v>613</v>
      </c>
      <c r="N162" s="214">
        <v>42599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15">
        <v>24</v>
      </c>
      <c r="B163" s="216">
        <v>42067</v>
      </c>
      <c r="C163" s="216"/>
      <c r="D163" s="217" t="s">
        <v>391</v>
      </c>
      <c r="E163" s="218" t="s">
        <v>645</v>
      </c>
      <c r="F163" s="219">
        <v>235</v>
      </c>
      <c r="G163" s="219"/>
      <c r="H163" s="220">
        <v>77</v>
      </c>
      <c r="I163" s="220" t="s">
        <v>682</v>
      </c>
      <c r="J163" s="221" t="s">
        <v>683</v>
      </c>
      <c r="K163" s="222">
        <f t="shared" si="81"/>
        <v>-158</v>
      </c>
      <c r="L163" s="223">
        <f t="shared" si="82"/>
        <v>-0.67234042553191486</v>
      </c>
      <c r="M163" s="219" t="s">
        <v>626</v>
      </c>
      <c r="N163" s="216">
        <v>43522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25</v>
      </c>
      <c r="B164" s="206">
        <v>42067</v>
      </c>
      <c r="C164" s="206"/>
      <c r="D164" s="207" t="s">
        <v>684</v>
      </c>
      <c r="E164" s="208" t="s">
        <v>645</v>
      </c>
      <c r="F164" s="209">
        <v>185</v>
      </c>
      <c r="G164" s="208"/>
      <c r="H164" s="208">
        <v>224</v>
      </c>
      <c r="I164" s="210" t="s">
        <v>685</v>
      </c>
      <c r="J164" s="211" t="s">
        <v>647</v>
      </c>
      <c r="K164" s="212">
        <f t="shared" si="81"/>
        <v>39</v>
      </c>
      <c r="L164" s="213">
        <f t="shared" si="82"/>
        <v>0.21081081081081082</v>
      </c>
      <c r="M164" s="208" t="s">
        <v>613</v>
      </c>
      <c r="N164" s="214">
        <v>42647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15">
        <v>26</v>
      </c>
      <c r="B165" s="216">
        <v>42090</v>
      </c>
      <c r="C165" s="216"/>
      <c r="D165" s="224" t="s">
        <v>686</v>
      </c>
      <c r="E165" s="219" t="s">
        <v>645</v>
      </c>
      <c r="F165" s="219">
        <v>49.5</v>
      </c>
      <c r="G165" s="220"/>
      <c r="H165" s="220">
        <v>15.85</v>
      </c>
      <c r="I165" s="220">
        <v>67</v>
      </c>
      <c r="J165" s="221" t="s">
        <v>687</v>
      </c>
      <c r="K165" s="220">
        <f t="shared" si="81"/>
        <v>-33.65</v>
      </c>
      <c r="L165" s="225">
        <f t="shared" si="82"/>
        <v>-0.67979797979797973</v>
      </c>
      <c r="M165" s="219" t="s">
        <v>626</v>
      </c>
      <c r="N165" s="226">
        <v>43627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27</v>
      </c>
      <c r="B166" s="206">
        <v>42093</v>
      </c>
      <c r="C166" s="206"/>
      <c r="D166" s="207" t="s">
        <v>688</v>
      </c>
      <c r="E166" s="208" t="s">
        <v>645</v>
      </c>
      <c r="F166" s="209">
        <v>183.5</v>
      </c>
      <c r="G166" s="208"/>
      <c r="H166" s="208">
        <v>219</v>
      </c>
      <c r="I166" s="210">
        <v>218</v>
      </c>
      <c r="J166" s="211" t="s">
        <v>689</v>
      </c>
      <c r="K166" s="212">
        <f t="shared" si="81"/>
        <v>35.5</v>
      </c>
      <c r="L166" s="213">
        <f t="shared" si="82"/>
        <v>0.19346049046321526</v>
      </c>
      <c r="M166" s="208" t="s">
        <v>613</v>
      </c>
      <c r="N166" s="214">
        <v>42103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28</v>
      </c>
      <c r="B167" s="206">
        <v>42114</v>
      </c>
      <c r="C167" s="206"/>
      <c r="D167" s="207" t="s">
        <v>690</v>
      </c>
      <c r="E167" s="208" t="s">
        <v>645</v>
      </c>
      <c r="F167" s="209">
        <f>(227+237)/2</f>
        <v>232</v>
      </c>
      <c r="G167" s="208"/>
      <c r="H167" s="208">
        <v>298</v>
      </c>
      <c r="I167" s="210">
        <v>298</v>
      </c>
      <c r="J167" s="211" t="s">
        <v>647</v>
      </c>
      <c r="K167" s="212">
        <f t="shared" si="81"/>
        <v>66</v>
      </c>
      <c r="L167" s="213">
        <f t="shared" si="82"/>
        <v>0.28448275862068967</v>
      </c>
      <c r="M167" s="208" t="s">
        <v>613</v>
      </c>
      <c r="N167" s="214">
        <v>42823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29</v>
      </c>
      <c r="B168" s="206">
        <v>42128</v>
      </c>
      <c r="C168" s="206"/>
      <c r="D168" s="207" t="s">
        <v>691</v>
      </c>
      <c r="E168" s="208" t="s">
        <v>615</v>
      </c>
      <c r="F168" s="209">
        <v>385</v>
      </c>
      <c r="G168" s="208"/>
      <c r="H168" s="208">
        <f>212.5+331</f>
        <v>543.5</v>
      </c>
      <c r="I168" s="210">
        <v>510</v>
      </c>
      <c r="J168" s="211" t="s">
        <v>692</v>
      </c>
      <c r="K168" s="212">
        <f t="shared" si="81"/>
        <v>158.5</v>
      </c>
      <c r="L168" s="213">
        <f t="shared" si="82"/>
        <v>0.41168831168831171</v>
      </c>
      <c r="M168" s="208" t="s">
        <v>613</v>
      </c>
      <c r="N168" s="214">
        <v>42235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30</v>
      </c>
      <c r="B169" s="206">
        <v>42128</v>
      </c>
      <c r="C169" s="206"/>
      <c r="D169" s="207" t="s">
        <v>693</v>
      </c>
      <c r="E169" s="208" t="s">
        <v>615</v>
      </c>
      <c r="F169" s="209">
        <v>115.5</v>
      </c>
      <c r="G169" s="208"/>
      <c r="H169" s="208">
        <v>146</v>
      </c>
      <c r="I169" s="210">
        <v>142</v>
      </c>
      <c r="J169" s="211" t="s">
        <v>694</v>
      </c>
      <c r="K169" s="212">
        <f t="shared" si="81"/>
        <v>30.5</v>
      </c>
      <c r="L169" s="213">
        <f t="shared" si="82"/>
        <v>0.26406926406926406</v>
      </c>
      <c r="M169" s="208" t="s">
        <v>613</v>
      </c>
      <c r="N169" s="214">
        <v>42202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31</v>
      </c>
      <c r="B170" s="206">
        <v>42151</v>
      </c>
      <c r="C170" s="206"/>
      <c r="D170" s="207" t="s">
        <v>695</v>
      </c>
      <c r="E170" s="208" t="s">
        <v>615</v>
      </c>
      <c r="F170" s="209">
        <v>237.5</v>
      </c>
      <c r="G170" s="208"/>
      <c r="H170" s="208">
        <v>279.5</v>
      </c>
      <c r="I170" s="210">
        <v>278</v>
      </c>
      <c r="J170" s="211" t="s">
        <v>647</v>
      </c>
      <c r="K170" s="212">
        <f t="shared" si="81"/>
        <v>42</v>
      </c>
      <c r="L170" s="213">
        <f t="shared" si="82"/>
        <v>0.17684210526315788</v>
      </c>
      <c r="M170" s="208" t="s">
        <v>613</v>
      </c>
      <c r="N170" s="214">
        <v>42222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32</v>
      </c>
      <c r="B171" s="206">
        <v>42174</v>
      </c>
      <c r="C171" s="206"/>
      <c r="D171" s="207" t="s">
        <v>666</v>
      </c>
      <c r="E171" s="208" t="s">
        <v>645</v>
      </c>
      <c r="F171" s="209">
        <v>340</v>
      </c>
      <c r="G171" s="208"/>
      <c r="H171" s="208">
        <v>448</v>
      </c>
      <c r="I171" s="210">
        <v>448</v>
      </c>
      <c r="J171" s="211" t="s">
        <v>647</v>
      </c>
      <c r="K171" s="212">
        <f t="shared" si="81"/>
        <v>108</v>
      </c>
      <c r="L171" s="213">
        <f t="shared" si="82"/>
        <v>0.31764705882352939</v>
      </c>
      <c r="M171" s="208" t="s">
        <v>613</v>
      </c>
      <c r="N171" s="214">
        <v>43018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33</v>
      </c>
      <c r="B172" s="206">
        <v>42191</v>
      </c>
      <c r="C172" s="206"/>
      <c r="D172" s="207" t="s">
        <v>696</v>
      </c>
      <c r="E172" s="208" t="s">
        <v>645</v>
      </c>
      <c r="F172" s="209">
        <v>390</v>
      </c>
      <c r="G172" s="208"/>
      <c r="H172" s="208">
        <v>460</v>
      </c>
      <c r="I172" s="210">
        <v>460</v>
      </c>
      <c r="J172" s="211" t="s">
        <v>647</v>
      </c>
      <c r="K172" s="212">
        <f t="shared" si="81"/>
        <v>70</v>
      </c>
      <c r="L172" s="213">
        <f t="shared" si="82"/>
        <v>0.17948717948717949</v>
      </c>
      <c r="M172" s="208" t="s">
        <v>613</v>
      </c>
      <c r="N172" s="214">
        <v>42478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5">
        <v>34</v>
      </c>
      <c r="B173" s="216">
        <v>42195</v>
      </c>
      <c r="C173" s="216"/>
      <c r="D173" s="217" t="s">
        <v>697</v>
      </c>
      <c r="E173" s="218" t="s">
        <v>645</v>
      </c>
      <c r="F173" s="219">
        <v>122.5</v>
      </c>
      <c r="G173" s="219"/>
      <c r="H173" s="220">
        <v>61</v>
      </c>
      <c r="I173" s="220">
        <v>172</v>
      </c>
      <c r="J173" s="221" t="s">
        <v>698</v>
      </c>
      <c r="K173" s="222">
        <f t="shared" si="81"/>
        <v>-61.5</v>
      </c>
      <c r="L173" s="223">
        <f t="shared" si="82"/>
        <v>-0.50204081632653064</v>
      </c>
      <c r="M173" s="219" t="s">
        <v>626</v>
      </c>
      <c r="N173" s="216">
        <v>43333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35</v>
      </c>
      <c r="B174" s="206">
        <v>42219</v>
      </c>
      <c r="C174" s="206"/>
      <c r="D174" s="207" t="s">
        <v>699</v>
      </c>
      <c r="E174" s="208" t="s">
        <v>645</v>
      </c>
      <c r="F174" s="209">
        <v>297.5</v>
      </c>
      <c r="G174" s="208"/>
      <c r="H174" s="208">
        <v>350</v>
      </c>
      <c r="I174" s="210">
        <v>360</v>
      </c>
      <c r="J174" s="211" t="s">
        <v>700</v>
      </c>
      <c r="K174" s="212">
        <f t="shared" si="81"/>
        <v>52.5</v>
      </c>
      <c r="L174" s="213">
        <f t="shared" si="82"/>
        <v>0.17647058823529413</v>
      </c>
      <c r="M174" s="208" t="s">
        <v>613</v>
      </c>
      <c r="N174" s="214">
        <v>42232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36</v>
      </c>
      <c r="B175" s="206">
        <v>42219</v>
      </c>
      <c r="C175" s="206"/>
      <c r="D175" s="207" t="s">
        <v>701</v>
      </c>
      <c r="E175" s="208" t="s">
        <v>645</v>
      </c>
      <c r="F175" s="209">
        <v>115.5</v>
      </c>
      <c r="G175" s="208"/>
      <c r="H175" s="208">
        <v>149</v>
      </c>
      <c r="I175" s="210">
        <v>140</v>
      </c>
      <c r="J175" s="211" t="s">
        <v>702</v>
      </c>
      <c r="K175" s="212">
        <f t="shared" si="81"/>
        <v>33.5</v>
      </c>
      <c r="L175" s="213">
        <f t="shared" si="82"/>
        <v>0.29004329004329005</v>
      </c>
      <c r="M175" s="208" t="s">
        <v>613</v>
      </c>
      <c r="N175" s="214">
        <v>42740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37</v>
      </c>
      <c r="B176" s="206">
        <v>42251</v>
      </c>
      <c r="C176" s="206"/>
      <c r="D176" s="207" t="s">
        <v>695</v>
      </c>
      <c r="E176" s="208" t="s">
        <v>645</v>
      </c>
      <c r="F176" s="209">
        <v>226</v>
      </c>
      <c r="G176" s="208"/>
      <c r="H176" s="208">
        <v>292</v>
      </c>
      <c r="I176" s="210">
        <v>292</v>
      </c>
      <c r="J176" s="211" t="s">
        <v>703</v>
      </c>
      <c r="K176" s="212">
        <f t="shared" si="81"/>
        <v>66</v>
      </c>
      <c r="L176" s="213">
        <f t="shared" si="82"/>
        <v>0.29203539823008851</v>
      </c>
      <c r="M176" s="208" t="s">
        <v>613</v>
      </c>
      <c r="N176" s="214">
        <v>42286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38</v>
      </c>
      <c r="B177" s="206">
        <v>42254</v>
      </c>
      <c r="C177" s="206"/>
      <c r="D177" s="207" t="s">
        <v>690</v>
      </c>
      <c r="E177" s="208" t="s">
        <v>645</v>
      </c>
      <c r="F177" s="209">
        <v>232.5</v>
      </c>
      <c r="G177" s="208"/>
      <c r="H177" s="208">
        <v>312.5</v>
      </c>
      <c r="I177" s="210">
        <v>310</v>
      </c>
      <c r="J177" s="211" t="s">
        <v>647</v>
      </c>
      <c r="K177" s="212">
        <f t="shared" si="81"/>
        <v>80</v>
      </c>
      <c r="L177" s="213">
        <f t="shared" si="82"/>
        <v>0.34408602150537637</v>
      </c>
      <c r="M177" s="208" t="s">
        <v>613</v>
      </c>
      <c r="N177" s="214">
        <v>42823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39</v>
      </c>
      <c r="B178" s="206">
        <v>42268</v>
      </c>
      <c r="C178" s="206"/>
      <c r="D178" s="207" t="s">
        <v>704</v>
      </c>
      <c r="E178" s="208" t="s">
        <v>645</v>
      </c>
      <c r="F178" s="209">
        <v>196.5</v>
      </c>
      <c r="G178" s="208"/>
      <c r="H178" s="208">
        <v>238</v>
      </c>
      <c r="I178" s="210">
        <v>238</v>
      </c>
      <c r="J178" s="211" t="s">
        <v>703</v>
      </c>
      <c r="K178" s="212">
        <f t="shared" si="81"/>
        <v>41.5</v>
      </c>
      <c r="L178" s="213">
        <f t="shared" si="82"/>
        <v>0.21119592875318066</v>
      </c>
      <c r="M178" s="208" t="s">
        <v>613</v>
      </c>
      <c r="N178" s="214">
        <v>42291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40</v>
      </c>
      <c r="B179" s="206">
        <v>42271</v>
      </c>
      <c r="C179" s="206"/>
      <c r="D179" s="207" t="s">
        <v>644</v>
      </c>
      <c r="E179" s="208" t="s">
        <v>645</v>
      </c>
      <c r="F179" s="209">
        <v>65</v>
      </c>
      <c r="G179" s="208"/>
      <c r="H179" s="208">
        <v>82</v>
      </c>
      <c r="I179" s="210">
        <v>82</v>
      </c>
      <c r="J179" s="211" t="s">
        <v>703</v>
      </c>
      <c r="K179" s="212">
        <f t="shared" si="81"/>
        <v>17</v>
      </c>
      <c r="L179" s="213">
        <f t="shared" si="82"/>
        <v>0.26153846153846155</v>
      </c>
      <c r="M179" s="208" t="s">
        <v>613</v>
      </c>
      <c r="N179" s="214">
        <v>42578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41</v>
      </c>
      <c r="B180" s="206">
        <v>42291</v>
      </c>
      <c r="C180" s="206"/>
      <c r="D180" s="207" t="s">
        <v>705</v>
      </c>
      <c r="E180" s="208" t="s">
        <v>645</v>
      </c>
      <c r="F180" s="209">
        <v>144</v>
      </c>
      <c r="G180" s="208"/>
      <c r="H180" s="208">
        <v>182.5</v>
      </c>
      <c r="I180" s="210">
        <v>181</v>
      </c>
      <c r="J180" s="211" t="s">
        <v>703</v>
      </c>
      <c r="K180" s="212">
        <f t="shared" si="81"/>
        <v>38.5</v>
      </c>
      <c r="L180" s="213">
        <f t="shared" si="82"/>
        <v>0.2673611111111111</v>
      </c>
      <c r="M180" s="208" t="s">
        <v>613</v>
      </c>
      <c r="N180" s="214">
        <v>42817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42</v>
      </c>
      <c r="B181" s="206">
        <v>42291</v>
      </c>
      <c r="C181" s="206"/>
      <c r="D181" s="207" t="s">
        <v>706</v>
      </c>
      <c r="E181" s="208" t="s">
        <v>645</v>
      </c>
      <c r="F181" s="209">
        <v>264</v>
      </c>
      <c r="G181" s="208"/>
      <c r="H181" s="208">
        <v>311</v>
      </c>
      <c r="I181" s="210">
        <v>311</v>
      </c>
      <c r="J181" s="211" t="s">
        <v>703</v>
      </c>
      <c r="K181" s="212">
        <f t="shared" si="81"/>
        <v>47</v>
      </c>
      <c r="L181" s="213">
        <f t="shared" si="82"/>
        <v>0.17803030303030304</v>
      </c>
      <c r="M181" s="208" t="s">
        <v>613</v>
      </c>
      <c r="N181" s="214">
        <v>42604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43</v>
      </c>
      <c r="B182" s="206">
        <v>42318</v>
      </c>
      <c r="C182" s="206"/>
      <c r="D182" s="207" t="s">
        <v>707</v>
      </c>
      <c r="E182" s="208" t="s">
        <v>615</v>
      </c>
      <c r="F182" s="209">
        <v>549.5</v>
      </c>
      <c r="G182" s="208"/>
      <c r="H182" s="208">
        <v>630</v>
      </c>
      <c r="I182" s="210">
        <v>630</v>
      </c>
      <c r="J182" s="211" t="s">
        <v>703</v>
      </c>
      <c r="K182" s="212">
        <f t="shared" si="81"/>
        <v>80.5</v>
      </c>
      <c r="L182" s="213">
        <f t="shared" si="82"/>
        <v>0.1464968152866242</v>
      </c>
      <c r="M182" s="208" t="s">
        <v>613</v>
      </c>
      <c r="N182" s="214">
        <v>42419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44</v>
      </c>
      <c r="B183" s="206">
        <v>42342</v>
      </c>
      <c r="C183" s="206"/>
      <c r="D183" s="207" t="s">
        <v>708</v>
      </c>
      <c r="E183" s="208" t="s">
        <v>645</v>
      </c>
      <c r="F183" s="209">
        <v>1027.5</v>
      </c>
      <c r="G183" s="208"/>
      <c r="H183" s="208">
        <v>1315</v>
      </c>
      <c r="I183" s="210">
        <v>1250</v>
      </c>
      <c r="J183" s="211" t="s">
        <v>703</v>
      </c>
      <c r="K183" s="212">
        <f t="shared" si="81"/>
        <v>287.5</v>
      </c>
      <c r="L183" s="213">
        <f t="shared" si="82"/>
        <v>0.27980535279805352</v>
      </c>
      <c r="M183" s="208" t="s">
        <v>613</v>
      </c>
      <c r="N183" s="214">
        <v>43244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45</v>
      </c>
      <c r="B184" s="206">
        <v>42367</v>
      </c>
      <c r="C184" s="206"/>
      <c r="D184" s="207" t="s">
        <v>709</v>
      </c>
      <c r="E184" s="208" t="s">
        <v>645</v>
      </c>
      <c r="F184" s="209">
        <v>465</v>
      </c>
      <c r="G184" s="208"/>
      <c r="H184" s="208">
        <v>540</v>
      </c>
      <c r="I184" s="210">
        <v>540</v>
      </c>
      <c r="J184" s="211" t="s">
        <v>703</v>
      </c>
      <c r="K184" s="212">
        <f t="shared" si="81"/>
        <v>75</v>
      </c>
      <c r="L184" s="213">
        <f t="shared" si="82"/>
        <v>0.16129032258064516</v>
      </c>
      <c r="M184" s="208" t="s">
        <v>613</v>
      </c>
      <c r="N184" s="214">
        <v>42530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46</v>
      </c>
      <c r="B185" s="206">
        <v>42380</v>
      </c>
      <c r="C185" s="206"/>
      <c r="D185" s="207" t="s">
        <v>392</v>
      </c>
      <c r="E185" s="208" t="s">
        <v>615</v>
      </c>
      <c r="F185" s="209">
        <v>81</v>
      </c>
      <c r="G185" s="208"/>
      <c r="H185" s="208">
        <v>110</v>
      </c>
      <c r="I185" s="210">
        <v>110</v>
      </c>
      <c r="J185" s="211" t="s">
        <v>703</v>
      </c>
      <c r="K185" s="212">
        <f t="shared" si="81"/>
        <v>29</v>
      </c>
      <c r="L185" s="213">
        <f t="shared" si="82"/>
        <v>0.35802469135802467</v>
      </c>
      <c r="M185" s="208" t="s">
        <v>613</v>
      </c>
      <c r="N185" s="214">
        <v>42745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47</v>
      </c>
      <c r="B186" s="206">
        <v>42382</v>
      </c>
      <c r="C186" s="206"/>
      <c r="D186" s="207" t="s">
        <v>710</v>
      </c>
      <c r="E186" s="208" t="s">
        <v>615</v>
      </c>
      <c r="F186" s="209">
        <v>417.5</v>
      </c>
      <c r="G186" s="208"/>
      <c r="H186" s="208">
        <v>547</v>
      </c>
      <c r="I186" s="210">
        <v>535</v>
      </c>
      <c r="J186" s="211" t="s">
        <v>703</v>
      </c>
      <c r="K186" s="212">
        <f t="shared" si="81"/>
        <v>129.5</v>
      </c>
      <c r="L186" s="213">
        <f t="shared" si="82"/>
        <v>0.31017964071856285</v>
      </c>
      <c r="M186" s="208" t="s">
        <v>613</v>
      </c>
      <c r="N186" s="214">
        <v>42578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48</v>
      </c>
      <c r="B187" s="206">
        <v>42408</v>
      </c>
      <c r="C187" s="206"/>
      <c r="D187" s="207" t="s">
        <v>711</v>
      </c>
      <c r="E187" s="208" t="s">
        <v>645</v>
      </c>
      <c r="F187" s="209">
        <v>650</v>
      </c>
      <c r="G187" s="208"/>
      <c r="H187" s="208">
        <v>800</v>
      </c>
      <c r="I187" s="210">
        <v>800</v>
      </c>
      <c r="J187" s="211" t="s">
        <v>703</v>
      </c>
      <c r="K187" s="212">
        <f t="shared" si="81"/>
        <v>150</v>
      </c>
      <c r="L187" s="213">
        <f t="shared" si="82"/>
        <v>0.23076923076923078</v>
      </c>
      <c r="M187" s="208" t="s">
        <v>613</v>
      </c>
      <c r="N187" s="214">
        <v>43154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49</v>
      </c>
      <c r="B188" s="206">
        <v>42433</v>
      </c>
      <c r="C188" s="206"/>
      <c r="D188" s="207" t="s">
        <v>212</v>
      </c>
      <c r="E188" s="208" t="s">
        <v>645</v>
      </c>
      <c r="F188" s="209">
        <v>437.5</v>
      </c>
      <c r="G188" s="208"/>
      <c r="H188" s="208">
        <v>504.5</v>
      </c>
      <c r="I188" s="210">
        <v>522</v>
      </c>
      <c r="J188" s="211" t="s">
        <v>712</v>
      </c>
      <c r="K188" s="212">
        <f t="shared" si="81"/>
        <v>67</v>
      </c>
      <c r="L188" s="213">
        <f t="shared" si="82"/>
        <v>0.15314285714285714</v>
      </c>
      <c r="M188" s="208" t="s">
        <v>613</v>
      </c>
      <c r="N188" s="214">
        <v>42480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50</v>
      </c>
      <c r="B189" s="206">
        <v>42438</v>
      </c>
      <c r="C189" s="206"/>
      <c r="D189" s="207" t="s">
        <v>713</v>
      </c>
      <c r="E189" s="208" t="s">
        <v>645</v>
      </c>
      <c r="F189" s="209">
        <v>189.5</v>
      </c>
      <c r="G189" s="208"/>
      <c r="H189" s="208">
        <v>218</v>
      </c>
      <c r="I189" s="210">
        <v>218</v>
      </c>
      <c r="J189" s="211" t="s">
        <v>703</v>
      </c>
      <c r="K189" s="212">
        <f t="shared" si="81"/>
        <v>28.5</v>
      </c>
      <c r="L189" s="213">
        <f t="shared" si="82"/>
        <v>0.15039577836411611</v>
      </c>
      <c r="M189" s="208" t="s">
        <v>613</v>
      </c>
      <c r="N189" s="214">
        <v>43034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5">
        <v>51</v>
      </c>
      <c r="B190" s="216">
        <v>42471</v>
      </c>
      <c r="C190" s="216"/>
      <c r="D190" s="224" t="s">
        <v>714</v>
      </c>
      <c r="E190" s="219" t="s">
        <v>645</v>
      </c>
      <c r="F190" s="219">
        <v>36.5</v>
      </c>
      <c r="G190" s="220"/>
      <c r="H190" s="220">
        <v>15.85</v>
      </c>
      <c r="I190" s="220">
        <v>60</v>
      </c>
      <c r="J190" s="221" t="s">
        <v>715</v>
      </c>
      <c r="K190" s="222">
        <f t="shared" si="81"/>
        <v>-20.65</v>
      </c>
      <c r="L190" s="223">
        <f t="shared" si="82"/>
        <v>-0.5657534246575342</v>
      </c>
      <c r="M190" s="219" t="s">
        <v>626</v>
      </c>
      <c r="N190" s="227">
        <v>43627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52</v>
      </c>
      <c r="B191" s="206">
        <v>42472</v>
      </c>
      <c r="C191" s="206"/>
      <c r="D191" s="207" t="s">
        <v>716</v>
      </c>
      <c r="E191" s="208" t="s">
        <v>645</v>
      </c>
      <c r="F191" s="209">
        <v>93</v>
      </c>
      <c r="G191" s="208"/>
      <c r="H191" s="208">
        <v>149</v>
      </c>
      <c r="I191" s="210">
        <v>140</v>
      </c>
      <c r="J191" s="211" t="s">
        <v>717</v>
      </c>
      <c r="K191" s="212">
        <f t="shared" si="81"/>
        <v>56</v>
      </c>
      <c r="L191" s="213">
        <f t="shared" si="82"/>
        <v>0.60215053763440862</v>
      </c>
      <c r="M191" s="208" t="s">
        <v>613</v>
      </c>
      <c r="N191" s="214">
        <v>42740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53</v>
      </c>
      <c r="B192" s="206">
        <v>42472</v>
      </c>
      <c r="C192" s="206"/>
      <c r="D192" s="207" t="s">
        <v>718</v>
      </c>
      <c r="E192" s="208" t="s">
        <v>645</v>
      </c>
      <c r="F192" s="209">
        <v>130</v>
      </c>
      <c r="G192" s="208"/>
      <c r="H192" s="208">
        <v>150</v>
      </c>
      <c r="I192" s="210" t="s">
        <v>719</v>
      </c>
      <c r="J192" s="211" t="s">
        <v>703</v>
      </c>
      <c r="K192" s="212">
        <f t="shared" si="81"/>
        <v>20</v>
      </c>
      <c r="L192" s="213">
        <f t="shared" si="82"/>
        <v>0.15384615384615385</v>
      </c>
      <c r="M192" s="208" t="s">
        <v>613</v>
      </c>
      <c r="N192" s="214">
        <v>42564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54</v>
      </c>
      <c r="B193" s="206">
        <v>42473</v>
      </c>
      <c r="C193" s="206"/>
      <c r="D193" s="207" t="s">
        <v>720</v>
      </c>
      <c r="E193" s="208" t="s">
        <v>645</v>
      </c>
      <c r="F193" s="209">
        <v>196</v>
      </c>
      <c r="G193" s="208"/>
      <c r="H193" s="208">
        <v>299</v>
      </c>
      <c r="I193" s="210">
        <v>299</v>
      </c>
      <c r="J193" s="211" t="s">
        <v>703</v>
      </c>
      <c r="K193" s="212">
        <v>103</v>
      </c>
      <c r="L193" s="213">
        <v>0.52551020408163296</v>
      </c>
      <c r="M193" s="208" t="s">
        <v>613</v>
      </c>
      <c r="N193" s="214">
        <v>42620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55</v>
      </c>
      <c r="B194" s="206">
        <v>42473</v>
      </c>
      <c r="C194" s="206"/>
      <c r="D194" s="207" t="s">
        <v>721</v>
      </c>
      <c r="E194" s="208" t="s">
        <v>645</v>
      </c>
      <c r="F194" s="209">
        <v>88</v>
      </c>
      <c r="G194" s="208"/>
      <c r="H194" s="208">
        <v>103</v>
      </c>
      <c r="I194" s="210">
        <v>103</v>
      </c>
      <c r="J194" s="211" t="s">
        <v>703</v>
      </c>
      <c r="K194" s="212">
        <v>15</v>
      </c>
      <c r="L194" s="213">
        <v>0.170454545454545</v>
      </c>
      <c r="M194" s="208" t="s">
        <v>613</v>
      </c>
      <c r="N194" s="214">
        <v>42530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56</v>
      </c>
      <c r="B195" s="206">
        <v>42492</v>
      </c>
      <c r="C195" s="206"/>
      <c r="D195" s="207" t="s">
        <v>722</v>
      </c>
      <c r="E195" s="208" t="s">
        <v>645</v>
      </c>
      <c r="F195" s="209">
        <v>127.5</v>
      </c>
      <c r="G195" s="208"/>
      <c r="H195" s="208">
        <v>148</v>
      </c>
      <c r="I195" s="210" t="s">
        <v>723</v>
      </c>
      <c r="J195" s="211" t="s">
        <v>703</v>
      </c>
      <c r="K195" s="212">
        <f t="shared" ref="K195:K199" si="83">H195-F195</f>
        <v>20.5</v>
      </c>
      <c r="L195" s="213">
        <f t="shared" ref="L195:L199" si="84">K195/F195</f>
        <v>0.16078431372549021</v>
      </c>
      <c r="M195" s="208" t="s">
        <v>613</v>
      </c>
      <c r="N195" s="214">
        <v>42564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57</v>
      </c>
      <c r="B196" s="206">
        <v>42493</v>
      </c>
      <c r="C196" s="206"/>
      <c r="D196" s="207" t="s">
        <v>724</v>
      </c>
      <c r="E196" s="208" t="s">
        <v>645</v>
      </c>
      <c r="F196" s="209">
        <v>675</v>
      </c>
      <c r="G196" s="208"/>
      <c r="H196" s="208">
        <v>815</v>
      </c>
      <c r="I196" s="210" t="s">
        <v>725</v>
      </c>
      <c r="J196" s="211" t="s">
        <v>703</v>
      </c>
      <c r="K196" s="212">
        <f t="shared" si="83"/>
        <v>140</v>
      </c>
      <c r="L196" s="213">
        <f t="shared" si="84"/>
        <v>0.2074074074074074</v>
      </c>
      <c r="M196" s="208" t="s">
        <v>613</v>
      </c>
      <c r="N196" s="214">
        <v>43154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5">
        <v>58</v>
      </c>
      <c r="B197" s="216">
        <v>42522</v>
      </c>
      <c r="C197" s="216"/>
      <c r="D197" s="217" t="s">
        <v>726</v>
      </c>
      <c r="E197" s="218" t="s">
        <v>645</v>
      </c>
      <c r="F197" s="219">
        <v>500</v>
      </c>
      <c r="G197" s="219"/>
      <c r="H197" s="220">
        <v>232.5</v>
      </c>
      <c r="I197" s="220" t="s">
        <v>727</v>
      </c>
      <c r="J197" s="221" t="s">
        <v>728</v>
      </c>
      <c r="K197" s="222">
        <f t="shared" si="83"/>
        <v>-267.5</v>
      </c>
      <c r="L197" s="223">
        <f t="shared" si="84"/>
        <v>-0.53500000000000003</v>
      </c>
      <c r="M197" s="219" t="s">
        <v>626</v>
      </c>
      <c r="N197" s="216">
        <v>43735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59</v>
      </c>
      <c r="B198" s="206">
        <v>42527</v>
      </c>
      <c r="C198" s="206"/>
      <c r="D198" s="207" t="s">
        <v>562</v>
      </c>
      <c r="E198" s="208" t="s">
        <v>645</v>
      </c>
      <c r="F198" s="209">
        <v>110</v>
      </c>
      <c r="G198" s="208"/>
      <c r="H198" s="208">
        <v>126.5</v>
      </c>
      <c r="I198" s="210">
        <v>125</v>
      </c>
      <c r="J198" s="211" t="s">
        <v>654</v>
      </c>
      <c r="K198" s="212">
        <f t="shared" si="83"/>
        <v>16.5</v>
      </c>
      <c r="L198" s="213">
        <f t="shared" si="84"/>
        <v>0.15</v>
      </c>
      <c r="M198" s="208" t="s">
        <v>613</v>
      </c>
      <c r="N198" s="214">
        <v>42552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5">
        <v>60</v>
      </c>
      <c r="B199" s="206">
        <v>42538</v>
      </c>
      <c r="C199" s="206"/>
      <c r="D199" s="207" t="s">
        <v>729</v>
      </c>
      <c r="E199" s="208" t="s">
        <v>645</v>
      </c>
      <c r="F199" s="209">
        <v>44</v>
      </c>
      <c r="G199" s="208"/>
      <c r="H199" s="208">
        <v>69.5</v>
      </c>
      <c r="I199" s="210">
        <v>69.5</v>
      </c>
      <c r="J199" s="211" t="s">
        <v>730</v>
      </c>
      <c r="K199" s="212">
        <f t="shared" si="83"/>
        <v>25.5</v>
      </c>
      <c r="L199" s="213">
        <f t="shared" si="84"/>
        <v>0.57954545454545459</v>
      </c>
      <c r="M199" s="208" t="s">
        <v>613</v>
      </c>
      <c r="N199" s="214">
        <v>42977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61</v>
      </c>
      <c r="B200" s="206">
        <v>42549</v>
      </c>
      <c r="C200" s="206"/>
      <c r="D200" s="207" t="s">
        <v>731</v>
      </c>
      <c r="E200" s="208" t="s">
        <v>645</v>
      </c>
      <c r="F200" s="209">
        <v>262.5</v>
      </c>
      <c r="G200" s="208"/>
      <c r="H200" s="208">
        <v>340</v>
      </c>
      <c r="I200" s="210">
        <v>333</v>
      </c>
      <c r="J200" s="211" t="s">
        <v>732</v>
      </c>
      <c r="K200" s="212">
        <v>77.5</v>
      </c>
      <c r="L200" s="213">
        <v>0.29523809523809502</v>
      </c>
      <c r="M200" s="208" t="s">
        <v>613</v>
      </c>
      <c r="N200" s="214">
        <v>43017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62</v>
      </c>
      <c r="B201" s="206">
        <v>42549</v>
      </c>
      <c r="C201" s="206"/>
      <c r="D201" s="207" t="s">
        <v>733</v>
      </c>
      <c r="E201" s="208" t="s">
        <v>645</v>
      </c>
      <c r="F201" s="209">
        <v>840</v>
      </c>
      <c r="G201" s="208"/>
      <c r="H201" s="208">
        <v>1230</v>
      </c>
      <c r="I201" s="210">
        <v>1230</v>
      </c>
      <c r="J201" s="211" t="s">
        <v>703</v>
      </c>
      <c r="K201" s="212">
        <v>390</v>
      </c>
      <c r="L201" s="213">
        <v>0.46428571428571402</v>
      </c>
      <c r="M201" s="208" t="s">
        <v>613</v>
      </c>
      <c r="N201" s="214">
        <v>42649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8">
        <v>63</v>
      </c>
      <c r="B202" s="229">
        <v>42556</v>
      </c>
      <c r="C202" s="229"/>
      <c r="D202" s="230" t="s">
        <v>734</v>
      </c>
      <c r="E202" s="231" t="s">
        <v>645</v>
      </c>
      <c r="F202" s="231">
        <v>395</v>
      </c>
      <c r="G202" s="232"/>
      <c r="H202" s="232">
        <f>(468.5+342.5)/2</f>
        <v>405.5</v>
      </c>
      <c r="I202" s="232">
        <v>510</v>
      </c>
      <c r="J202" s="233" t="s">
        <v>735</v>
      </c>
      <c r="K202" s="234">
        <f t="shared" ref="K202:K208" si="85">H202-F202</f>
        <v>10.5</v>
      </c>
      <c r="L202" s="235">
        <f t="shared" ref="L202:L208" si="86">K202/F202</f>
        <v>2.6582278481012658E-2</v>
      </c>
      <c r="M202" s="231" t="s">
        <v>736</v>
      </c>
      <c r="N202" s="229">
        <v>43606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5">
        <v>64</v>
      </c>
      <c r="B203" s="216">
        <v>42584</v>
      </c>
      <c r="C203" s="216"/>
      <c r="D203" s="217" t="s">
        <v>737</v>
      </c>
      <c r="E203" s="218" t="s">
        <v>615</v>
      </c>
      <c r="F203" s="219">
        <f>169.5-12.8</f>
        <v>156.69999999999999</v>
      </c>
      <c r="G203" s="219"/>
      <c r="H203" s="220">
        <v>77</v>
      </c>
      <c r="I203" s="220" t="s">
        <v>738</v>
      </c>
      <c r="J203" s="221" t="s">
        <v>739</v>
      </c>
      <c r="K203" s="222">
        <f t="shared" si="85"/>
        <v>-79.699999999999989</v>
      </c>
      <c r="L203" s="223">
        <f t="shared" si="86"/>
        <v>-0.50861518825781749</v>
      </c>
      <c r="M203" s="219" t="s">
        <v>626</v>
      </c>
      <c r="N203" s="216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15">
        <v>65</v>
      </c>
      <c r="B204" s="216">
        <v>42586</v>
      </c>
      <c r="C204" s="216"/>
      <c r="D204" s="217" t="s">
        <v>740</v>
      </c>
      <c r="E204" s="218" t="s">
        <v>645</v>
      </c>
      <c r="F204" s="219">
        <v>400</v>
      </c>
      <c r="G204" s="219"/>
      <c r="H204" s="220">
        <v>305</v>
      </c>
      <c r="I204" s="220">
        <v>475</v>
      </c>
      <c r="J204" s="221" t="s">
        <v>741</v>
      </c>
      <c r="K204" s="222">
        <f t="shared" si="85"/>
        <v>-95</v>
      </c>
      <c r="L204" s="223">
        <f t="shared" si="86"/>
        <v>-0.23749999999999999</v>
      </c>
      <c r="M204" s="219" t="s">
        <v>626</v>
      </c>
      <c r="N204" s="216">
        <v>43606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66</v>
      </c>
      <c r="B205" s="206">
        <v>42593</v>
      </c>
      <c r="C205" s="206"/>
      <c r="D205" s="207" t="s">
        <v>742</v>
      </c>
      <c r="E205" s="208" t="s">
        <v>645</v>
      </c>
      <c r="F205" s="209">
        <v>86.5</v>
      </c>
      <c r="G205" s="208"/>
      <c r="H205" s="208">
        <v>130</v>
      </c>
      <c r="I205" s="210">
        <v>130</v>
      </c>
      <c r="J205" s="211" t="s">
        <v>743</v>
      </c>
      <c r="K205" s="212">
        <f t="shared" si="85"/>
        <v>43.5</v>
      </c>
      <c r="L205" s="213">
        <f t="shared" si="86"/>
        <v>0.50289017341040465</v>
      </c>
      <c r="M205" s="208" t="s">
        <v>613</v>
      </c>
      <c r="N205" s="214">
        <v>43091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5">
        <v>67</v>
      </c>
      <c r="B206" s="216">
        <v>42600</v>
      </c>
      <c r="C206" s="216"/>
      <c r="D206" s="217" t="s">
        <v>111</v>
      </c>
      <c r="E206" s="218" t="s">
        <v>645</v>
      </c>
      <c r="F206" s="219">
        <v>133.5</v>
      </c>
      <c r="G206" s="219"/>
      <c r="H206" s="220">
        <v>126.5</v>
      </c>
      <c r="I206" s="220">
        <v>178</v>
      </c>
      <c r="J206" s="221" t="s">
        <v>744</v>
      </c>
      <c r="K206" s="222">
        <f t="shared" si="85"/>
        <v>-7</v>
      </c>
      <c r="L206" s="223">
        <f t="shared" si="86"/>
        <v>-5.2434456928838954E-2</v>
      </c>
      <c r="M206" s="219" t="s">
        <v>626</v>
      </c>
      <c r="N206" s="216">
        <v>42615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68</v>
      </c>
      <c r="B207" s="206">
        <v>42613</v>
      </c>
      <c r="C207" s="206"/>
      <c r="D207" s="207" t="s">
        <v>745</v>
      </c>
      <c r="E207" s="208" t="s">
        <v>645</v>
      </c>
      <c r="F207" s="209">
        <v>560</v>
      </c>
      <c r="G207" s="208"/>
      <c r="H207" s="208">
        <v>725</v>
      </c>
      <c r="I207" s="210">
        <v>725</v>
      </c>
      <c r="J207" s="211" t="s">
        <v>647</v>
      </c>
      <c r="K207" s="212">
        <f t="shared" si="85"/>
        <v>165</v>
      </c>
      <c r="L207" s="213">
        <f t="shared" si="86"/>
        <v>0.29464285714285715</v>
      </c>
      <c r="M207" s="208" t="s">
        <v>613</v>
      </c>
      <c r="N207" s="214">
        <v>42456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69</v>
      </c>
      <c r="B208" s="206">
        <v>42614</v>
      </c>
      <c r="C208" s="206"/>
      <c r="D208" s="207" t="s">
        <v>746</v>
      </c>
      <c r="E208" s="208" t="s">
        <v>645</v>
      </c>
      <c r="F208" s="209">
        <v>160.5</v>
      </c>
      <c r="G208" s="208"/>
      <c r="H208" s="208">
        <v>210</v>
      </c>
      <c r="I208" s="210">
        <v>210</v>
      </c>
      <c r="J208" s="211" t="s">
        <v>647</v>
      </c>
      <c r="K208" s="212">
        <f t="shared" si="85"/>
        <v>49.5</v>
      </c>
      <c r="L208" s="213">
        <f t="shared" si="86"/>
        <v>0.30841121495327101</v>
      </c>
      <c r="M208" s="208" t="s">
        <v>613</v>
      </c>
      <c r="N208" s="214">
        <v>42871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70</v>
      </c>
      <c r="B209" s="206">
        <v>42646</v>
      </c>
      <c r="C209" s="206"/>
      <c r="D209" s="207" t="s">
        <v>407</v>
      </c>
      <c r="E209" s="208" t="s">
        <v>645</v>
      </c>
      <c r="F209" s="209">
        <v>430</v>
      </c>
      <c r="G209" s="208"/>
      <c r="H209" s="208">
        <v>596</v>
      </c>
      <c r="I209" s="210">
        <v>575</v>
      </c>
      <c r="J209" s="211" t="s">
        <v>747</v>
      </c>
      <c r="K209" s="212">
        <v>166</v>
      </c>
      <c r="L209" s="213">
        <v>0.38604651162790699</v>
      </c>
      <c r="M209" s="208" t="s">
        <v>613</v>
      </c>
      <c r="N209" s="214">
        <v>42769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71</v>
      </c>
      <c r="B210" s="206">
        <v>42657</v>
      </c>
      <c r="C210" s="206"/>
      <c r="D210" s="207" t="s">
        <v>748</v>
      </c>
      <c r="E210" s="208" t="s">
        <v>645</v>
      </c>
      <c r="F210" s="209">
        <v>280</v>
      </c>
      <c r="G210" s="208"/>
      <c r="H210" s="208">
        <v>345</v>
      </c>
      <c r="I210" s="210">
        <v>345</v>
      </c>
      <c r="J210" s="211" t="s">
        <v>647</v>
      </c>
      <c r="K210" s="212">
        <f t="shared" ref="K210:K215" si="87">H210-F210</f>
        <v>65</v>
      </c>
      <c r="L210" s="213">
        <f t="shared" ref="L210:L211" si="88">K210/F210</f>
        <v>0.23214285714285715</v>
      </c>
      <c r="M210" s="208" t="s">
        <v>613</v>
      </c>
      <c r="N210" s="214">
        <v>42814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72</v>
      </c>
      <c r="B211" s="206">
        <v>42657</v>
      </c>
      <c r="C211" s="206"/>
      <c r="D211" s="207" t="s">
        <v>749</v>
      </c>
      <c r="E211" s="208" t="s">
        <v>645</v>
      </c>
      <c r="F211" s="209">
        <v>245</v>
      </c>
      <c r="G211" s="208"/>
      <c r="H211" s="208">
        <v>325.5</v>
      </c>
      <c r="I211" s="210">
        <v>330</v>
      </c>
      <c r="J211" s="211" t="s">
        <v>750</v>
      </c>
      <c r="K211" s="212">
        <f t="shared" si="87"/>
        <v>80.5</v>
      </c>
      <c r="L211" s="213">
        <f t="shared" si="88"/>
        <v>0.32857142857142857</v>
      </c>
      <c r="M211" s="208" t="s">
        <v>613</v>
      </c>
      <c r="N211" s="214">
        <v>42769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5">
        <v>73</v>
      </c>
      <c r="B212" s="206">
        <v>42660</v>
      </c>
      <c r="C212" s="206"/>
      <c r="D212" s="207" t="s">
        <v>352</v>
      </c>
      <c r="E212" s="208" t="s">
        <v>645</v>
      </c>
      <c r="F212" s="209">
        <v>125</v>
      </c>
      <c r="G212" s="208"/>
      <c r="H212" s="208">
        <v>160</v>
      </c>
      <c r="I212" s="210">
        <v>160</v>
      </c>
      <c r="J212" s="211" t="s">
        <v>703</v>
      </c>
      <c r="K212" s="212">
        <f t="shared" si="87"/>
        <v>35</v>
      </c>
      <c r="L212" s="213">
        <v>0.28000000000000003</v>
      </c>
      <c r="M212" s="208" t="s">
        <v>613</v>
      </c>
      <c r="N212" s="214">
        <v>42803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74</v>
      </c>
      <c r="B213" s="206">
        <v>42660</v>
      </c>
      <c r="C213" s="206"/>
      <c r="D213" s="207" t="s">
        <v>484</v>
      </c>
      <c r="E213" s="208" t="s">
        <v>645</v>
      </c>
      <c r="F213" s="209">
        <v>114</v>
      </c>
      <c r="G213" s="208"/>
      <c r="H213" s="208">
        <v>145</v>
      </c>
      <c r="I213" s="210">
        <v>145</v>
      </c>
      <c r="J213" s="211" t="s">
        <v>703</v>
      </c>
      <c r="K213" s="212">
        <f t="shared" si="87"/>
        <v>31</v>
      </c>
      <c r="L213" s="213">
        <f t="shared" ref="L213:L215" si="89">K213/F213</f>
        <v>0.27192982456140352</v>
      </c>
      <c r="M213" s="208" t="s">
        <v>613</v>
      </c>
      <c r="N213" s="214">
        <v>42859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75</v>
      </c>
      <c r="B214" s="206">
        <v>42660</v>
      </c>
      <c r="C214" s="206"/>
      <c r="D214" s="207" t="s">
        <v>751</v>
      </c>
      <c r="E214" s="208" t="s">
        <v>645</v>
      </c>
      <c r="F214" s="209">
        <v>212</v>
      </c>
      <c r="G214" s="208"/>
      <c r="H214" s="208">
        <v>280</v>
      </c>
      <c r="I214" s="210">
        <v>276</v>
      </c>
      <c r="J214" s="211" t="s">
        <v>752</v>
      </c>
      <c r="K214" s="212">
        <f t="shared" si="87"/>
        <v>68</v>
      </c>
      <c r="L214" s="213">
        <f t="shared" si="89"/>
        <v>0.32075471698113206</v>
      </c>
      <c r="M214" s="208" t="s">
        <v>613</v>
      </c>
      <c r="N214" s="214">
        <v>42858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5">
        <v>76</v>
      </c>
      <c r="B215" s="206">
        <v>42678</v>
      </c>
      <c r="C215" s="206"/>
      <c r="D215" s="207" t="s">
        <v>472</v>
      </c>
      <c r="E215" s="208" t="s">
        <v>645</v>
      </c>
      <c r="F215" s="209">
        <v>155</v>
      </c>
      <c r="G215" s="208"/>
      <c r="H215" s="208">
        <v>210</v>
      </c>
      <c r="I215" s="210">
        <v>210</v>
      </c>
      <c r="J215" s="211" t="s">
        <v>753</v>
      </c>
      <c r="K215" s="212">
        <f t="shared" si="87"/>
        <v>55</v>
      </c>
      <c r="L215" s="213">
        <f t="shared" si="89"/>
        <v>0.35483870967741937</v>
      </c>
      <c r="M215" s="208" t="s">
        <v>613</v>
      </c>
      <c r="N215" s="214">
        <v>42944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5">
        <v>77</v>
      </c>
      <c r="B216" s="216">
        <v>42710</v>
      </c>
      <c r="C216" s="216"/>
      <c r="D216" s="217" t="s">
        <v>754</v>
      </c>
      <c r="E216" s="218" t="s">
        <v>645</v>
      </c>
      <c r="F216" s="219">
        <v>150.5</v>
      </c>
      <c r="G216" s="219"/>
      <c r="H216" s="220">
        <v>72.5</v>
      </c>
      <c r="I216" s="220">
        <v>174</v>
      </c>
      <c r="J216" s="221" t="s">
        <v>755</v>
      </c>
      <c r="K216" s="222">
        <v>-78</v>
      </c>
      <c r="L216" s="223">
        <v>-0.51827242524916906</v>
      </c>
      <c r="M216" s="219" t="s">
        <v>626</v>
      </c>
      <c r="N216" s="216">
        <v>43333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78</v>
      </c>
      <c r="B217" s="206">
        <v>42712</v>
      </c>
      <c r="C217" s="206"/>
      <c r="D217" s="207" t="s">
        <v>756</v>
      </c>
      <c r="E217" s="208" t="s">
        <v>645</v>
      </c>
      <c r="F217" s="209">
        <v>380</v>
      </c>
      <c r="G217" s="208"/>
      <c r="H217" s="208">
        <v>478</v>
      </c>
      <c r="I217" s="210">
        <v>468</v>
      </c>
      <c r="J217" s="211" t="s">
        <v>703</v>
      </c>
      <c r="K217" s="212">
        <f t="shared" ref="K217:K219" si="90">H217-F217</f>
        <v>98</v>
      </c>
      <c r="L217" s="213">
        <f t="shared" ref="L217:L219" si="91">K217/F217</f>
        <v>0.25789473684210529</v>
      </c>
      <c r="M217" s="208" t="s">
        <v>613</v>
      </c>
      <c r="N217" s="214">
        <v>43025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79</v>
      </c>
      <c r="B218" s="206">
        <v>42734</v>
      </c>
      <c r="C218" s="206"/>
      <c r="D218" s="207" t="s">
        <v>110</v>
      </c>
      <c r="E218" s="208" t="s">
        <v>645</v>
      </c>
      <c r="F218" s="209">
        <v>305</v>
      </c>
      <c r="G218" s="208"/>
      <c r="H218" s="208">
        <v>375</v>
      </c>
      <c r="I218" s="210">
        <v>375</v>
      </c>
      <c r="J218" s="211" t="s">
        <v>703</v>
      </c>
      <c r="K218" s="212">
        <f t="shared" si="90"/>
        <v>70</v>
      </c>
      <c r="L218" s="213">
        <f t="shared" si="91"/>
        <v>0.22950819672131148</v>
      </c>
      <c r="M218" s="208" t="s">
        <v>613</v>
      </c>
      <c r="N218" s="214">
        <v>42768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80</v>
      </c>
      <c r="B219" s="206">
        <v>42739</v>
      </c>
      <c r="C219" s="206"/>
      <c r="D219" s="207" t="s">
        <v>96</v>
      </c>
      <c r="E219" s="208" t="s">
        <v>645</v>
      </c>
      <c r="F219" s="209">
        <v>99.5</v>
      </c>
      <c r="G219" s="208"/>
      <c r="H219" s="208">
        <v>158</v>
      </c>
      <c r="I219" s="210">
        <v>158</v>
      </c>
      <c r="J219" s="211" t="s">
        <v>703</v>
      </c>
      <c r="K219" s="212">
        <f t="shared" si="90"/>
        <v>58.5</v>
      </c>
      <c r="L219" s="213">
        <f t="shared" si="91"/>
        <v>0.5879396984924623</v>
      </c>
      <c r="M219" s="208" t="s">
        <v>613</v>
      </c>
      <c r="N219" s="214">
        <v>42898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5">
        <v>81</v>
      </c>
      <c r="B220" s="206">
        <v>42739</v>
      </c>
      <c r="C220" s="206"/>
      <c r="D220" s="207" t="s">
        <v>96</v>
      </c>
      <c r="E220" s="208" t="s">
        <v>645</v>
      </c>
      <c r="F220" s="209">
        <v>99.5</v>
      </c>
      <c r="G220" s="208"/>
      <c r="H220" s="208">
        <v>158</v>
      </c>
      <c r="I220" s="210">
        <v>158</v>
      </c>
      <c r="J220" s="211" t="s">
        <v>703</v>
      </c>
      <c r="K220" s="212">
        <v>58.5</v>
      </c>
      <c r="L220" s="213">
        <v>0.58793969849246197</v>
      </c>
      <c r="M220" s="208" t="s">
        <v>613</v>
      </c>
      <c r="N220" s="214">
        <v>42898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82</v>
      </c>
      <c r="B221" s="206">
        <v>42786</v>
      </c>
      <c r="C221" s="206"/>
      <c r="D221" s="207" t="s">
        <v>187</v>
      </c>
      <c r="E221" s="208" t="s">
        <v>645</v>
      </c>
      <c r="F221" s="209">
        <v>140.5</v>
      </c>
      <c r="G221" s="208"/>
      <c r="H221" s="208">
        <v>220</v>
      </c>
      <c r="I221" s="210">
        <v>220</v>
      </c>
      <c r="J221" s="211" t="s">
        <v>703</v>
      </c>
      <c r="K221" s="212">
        <f>H221-F221</f>
        <v>79.5</v>
      </c>
      <c r="L221" s="213">
        <f>K221/F221</f>
        <v>0.5658362989323843</v>
      </c>
      <c r="M221" s="208" t="s">
        <v>613</v>
      </c>
      <c r="N221" s="214">
        <v>42864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83</v>
      </c>
      <c r="B222" s="206">
        <v>42786</v>
      </c>
      <c r="C222" s="206"/>
      <c r="D222" s="207" t="s">
        <v>757</v>
      </c>
      <c r="E222" s="208" t="s">
        <v>645</v>
      </c>
      <c r="F222" s="209">
        <v>202.5</v>
      </c>
      <c r="G222" s="208"/>
      <c r="H222" s="208">
        <v>234</v>
      </c>
      <c r="I222" s="210">
        <v>234</v>
      </c>
      <c r="J222" s="211" t="s">
        <v>703</v>
      </c>
      <c r="K222" s="212">
        <v>31.5</v>
      </c>
      <c r="L222" s="213">
        <v>0.155555555555556</v>
      </c>
      <c r="M222" s="208" t="s">
        <v>613</v>
      </c>
      <c r="N222" s="214">
        <v>42836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84</v>
      </c>
      <c r="B223" s="206">
        <v>42818</v>
      </c>
      <c r="C223" s="206"/>
      <c r="D223" s="207" t="s">
        <v>758</v>
      </c>
      <c r="E223" s="208" t="s">
        <v>645</v>
      </c>
      <c r="F223" s="209">
        <v>300.5</v>
      </c>
      <c r="G223" s="208"/>
      <c r="H223" s="208">
        <v>417.5</v>
      </c>
      <c r="I223" s="210">
        <v>420</v>
      </c>
      <c r="J223" s="211" t="s">
        <v>759</v>
      </c>
      <c r="K223" s="212">
        <f>H223-F223</f>
        <v>117</v>
      </c>
      <c r="L223" s="213">
        <f>K223/F223</f>
        <v>0.38935108153078202</v>
      </c>
      <c r="M223" s="208" t="s">
        <v>613</v>
      </c>
      <c r="N223" s="214">
        <v>43070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85</v>
      </c>
      <c r="B224" s="206">
        <v>42818</v>
      </c>
      <c r="C224" s="206"/>
      <c r="D224" s="207" t="s">
        <v>733</v>
      </c>
      <c r="E224" s="208" t="s">
        <v>645</v>
      </c>
      <c r="F224" s="209">
        <v>850</v>
      </c>
      <c r="G224" s="208"/>
      <c r="H224" s="208">
        <v>1042.5</v>
      </c>
      <c r="I224" s="210">
        <v>1023</v>
      </c>
      <c r="J224" s="211" t="s">
        <v>760</v>
      </c>
      <c r="K224" s="212">
        <v>192.5</v>
      </c>
      <c r="L224" s="213">
        <v>0.22647058823529401</v>
      </c>
      <c r="M224" s="208" t="s">
        <v>613</v>
      </c>
      <c r="N224" s="214">
        <v>42830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5">
        <v>86</v>
      </c>
      <c r="B225" s="206">
        <v>42830</v>
      </c>
      <c r="C225" s="206"/>
      <c r="D225" s="207" t="s">
        <v>503</v>
      </c>
      <c r="E225" s="208" t="s">
        <v>645</v>
      </c>
      <c r="F225" s="209">
        <v>785</v>
      </c>
      <c r="G225" s="208"/>
      <c r="H225" s="208">
        <v>930</v>
      </c>
      <c r="I225" s="210">
        <v>920</v>
      </c>
      <c r="J225" s="211" t="s">
        <v>761</v>
      </c>
      <c r="K225" s="212">
        <f>H225-F225</f>
        <v>145</v>
      </c>
      <c r="L225" s="213">
        <f>K225/F225</f>
        <v>0.18471337579617833</v>
      </c>
      <c r="M225" s="208" t="s">
        <v>613</v>
      </c>
      <c r="N225" s="214">
        <v>42976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15">
        <v>87</v>
      </c>
      <c r="B226" s="216">
        <v>42831</v>
      </c>
      <c r="C226" s="216"/>
      <c r="D226" s="217" t="s">
        <v>762</v>
      </c>
      <c r="E226" s="218" t="s">
        <v>645</v>
      </c>
      <c r="F226" s="219">
        <v>40</v>
      </c>
      <c r="G226" s="219"/>
      <c r="H226" s="220">
        <v>13.1</v>
      </c>
      <c r="I226" s="220">
        <v>60</v>
      </c>
      <c r="J226" s="221" t="s">
        <v>763</v>
      </c>
      <c r="K226" s="222">
        <v>-26.9</v>
      </c>
      <c r="L226" s="223">
        <v>-0.67249999999999999</v>
      </c>
      <c r="M226" s="219" t="s">
        <v>626</v>
      </c>
      <c r="N226" s="216">
        <v>43138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88</v>
      </c>
      <c r="B227" s="206">
        <v>42837</v>
      </c>
      <c r="C227" s="206"/>
      <c r="D227" s="207" t="s">
        <v>95</v>
      </c>
      <c r="E227" s="208" t="s">
        <v>645</v>
      </c>
      <c r="F227" s="209">
        <v>289.5</v>
      </c>
      <c r="G227" s="208"/>
      <c r="H227" s="208">
        <v>354</v>
      </c>
      <c r="I227" s="210">
        <v>360</v>
      </c>
      <c r="J227" s="211" t="s">
        <v>764</v>
      </c>
      <c r="K227" s="212">
        <f t="shared" ref="K227:K235" si="92">H227-F227</f>
        <v>64.5</v>
      </c>
      <c r="L227" s="213">
        <f t="shared" ref="L227:L235" si="93">K227/F227</f>
        <v>0.22279792746113988</v>
      </c>
      <c r="M227" s="208" t="s">
        <v>613</v>
      </c>
      <c r="N227" s="214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5">
        <v>89</v>
      </c>
      <c r="B228" s="206">
        <v>42845</v>
      </c>
      <c r="C228" s="206"/>
      <c r="D228" s="207" t="s">
        <v>439</v>
      </c>
      <c r="E228" s="208" t="s">
        <v>645</v>
      </c>
      <c r="F228" s="209">
        <v>700</v>
      </c>
      <c r="G228" s="208"/>
      <c r="H228" s="208">
        <v>840</v>
      </c>
      <c r="I228" s="210">
        <v>840</v>
      </c>
      <c r="J228" s="211" t="s">
        <v>765</v>
      </c>
      <c r="K228" s="212">
        <f t="shared" si="92"/>
        <v>140</v>
      </c>
      <c r="L228" s="213">
        <f t="shared" si="93"/>
        <v>0.2</v>
      </c>
      <c r="M228" s="208" t="s">
        <v>613</v>
      </c>
      <c r="N228" s="214">
        <v>42893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5">
        <v>90</v>
      </c>
      <c r="B229" s="206">
        <v>42887</v>
      </c>
      <c r="C229" s="206"/>
      <c r="D229" s="207" t="s">
        <v>766</v>
      </c>
      <c r="E229" s="208" t="s">
        <v>645</v>
      </c>
      <c r="F229" s="209">
        <v>130</v>
      </c>
      <c r="G229" s="208"/>
      <c r="H229" s="208">
        <v>144.25</v>
      </c>
      <c r="I229" s="210">
        <v>170</v>
      </c>
      <c r="J229" s="211" t="s">
        <v>767</v>
      </c>
      <c r="K229" s="212">
        <f t="shared" si="92"/>
        <v>14.25</v>
      </c>
      <c r="L229" s="213">
        <f t="shared" si="93"/>
        <v>0.10961538461538461</v>
      </c>
      <c r="M229" s="208" t="s">
        <v>613</v>
      </c>
      <c r="N229" s="214">
        <v>43675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5">
        <v>91</v>
      </c>
      <c r="B230" s="206">
        <v>42901</v>
      </c>
      <c r="C230" s="206"/>
      <c r="D230" s="207" t="s">
        <v>768</v>
      </c>
      <c r="E230" s="208" t="s">
        <v>645</v>
      </c>
      <c r="F230" s="209">
        <v>214.5</v>
      </c>
      <c r="G230" s="208"/>
      <c r="H230" s="208">
        <v>262</v>
      </c>
      <c r="I230" s="210">
        <v>262</v>
      </c>
      <c r="J230" s="211" t="s">
        <v>769</v>
      </c>
      <c r="K230" s="212">
        <f t="shared" si="92"/>
        <v>47.5</v>
      </c>
      <c r="L230" s="213">
        <f t="shared" si="93"/>
        <v>0.22144522144522144</v>
      </c>
      <c r="M230" s="208" t="s">
        <v>613</v>
      </c>
      <c r="N230" s="214">
        <v>42977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6">
        <v>92</v>
      </c>
      <c r="B231" s="237">
        <v>42933</v>
      </c>
      <c r="C231" s="237"/>
      <c r="D231" s="238" t="s">
        <v>770</v>
      </c>
      <c r="E231" s="239" t="s">
        <v>645</v>
      </c>
      <c r="F231" s="240">
        <v>370</v>
      </c>
      <c r="G231" s="239"/>
      <c r="H231" s="239">
        <v>447.5</v>
      </c>
      <c r="I231" s="241">
        <v>450</v>
      </c>
      <c r="J231" s="242" t="s">
        <v>703</v>
      </c>
      <c r="K231" s="212">
        <f t="shared" si="92"/>
        <v>77.5</v>
      </c>
      <c r="L231" s="243">
        <f t="shared" si="93"/>
        <v>0.20945945945945946</v>
      </c>
      <c r="M231" s="239" t="s">
        <v>613</v>
      </c>
      <c r="N231" s="244">
        <v>43035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36">
        <v>93</v>
      </c>
      <c r="B232" s="237">
        <v>42943</v>
      </c>
      <c r="C232" s="237"/>
      <c r="D232" s="238" t="s">
        <v>185</v>
      </c>
      <c r="E232" s="239" t="s">
        <v>645</v>
      </c>
      <c r="F232" s="240">
        <v>657.5</v>
      </c>
      <c r="G232" s="239"/>
      <c r="H232" s="239">
        <v>825</v>
      </c>
      <c r="I232" s="241">
        <v>820</v>
      </c>
      <c r="J232" s="242" t="s">
        <v>703</v>
      </c>
      <c r="K232" s="212">
        <f t="shared" si="92"/>
        <v>167.5</v>
      </c>
      <c r="L232" s="243">
        <f t="shared" si="93"/>
        <v>0.25475285171102663</v>
      </c>
      <c r="M232" s="239" t="s">
        <v>613</v>
      </c>
      <c r="N232" s="244">
        <v>43090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94</v>
      </c>
      <c r="B233" s="206">
        <v>42964</v>
      </c>
      <c r="C233" s="206"/>
      <c r="D233" s="207" t="s">
        <v>370</v>
      </c>
      <c r="E233" s="208" t="s">
        <v>645</v>
      </c>
      <c r="F233" s="209">
        <v>605</v>
      </c>
      <c r="G233" s="208"/>
      <c r="H233" s="208">
        <v>750</v>
      </c>
      <c r="I233" s="210">
        <v>750</v>
      </c>
      <c r="J233" s="211" t="s">
        <v>761</v>
      </c>
      <c r="K233" s="212">
        <f t="shared" si="92"/>
        <v>145</v>
      </c>
      <c r="L233" s="213">
        <f t="shared" si="93"/>
        <v>0.23966942148760331</v>
      </c>
      <c r="M233" s="208" t="s">
        <v>613</v>
      </c>
      <c r="N233" s="214">
        <v>43027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5">
        <v>95</v>
      </c>
      <c r="B234" s="216">
        <v>42979</v>
      </c>
      <c r="C234" s="216"/>
      <c r="D234" s="224" t="s">
        <v>771</v>
      </c>
      <c r="E234" s="219" t="s">
        <v>645</v>
      </c>
      <c r="F234" s="219">
        <v>255</v>
      </c>
      <c r="G234" s="220"/>
      <c r="H234" s="220">
        <v>217.25</v>
      </c>
      <c r="I234" s="220">
        <v>320</v>
      </c>
      <c r="J234" s="221" t="s">
        <v>772</v>
      </c>
      <c r="K234" s="222">
        <f t="shared" si="92"/>
        <v>-37.75</v>
      </c>
      <c r="L234" s="225">
        <f t="shared" si="93"/>
        <v>-0.14803921568627451</v>
      </c>
      <c r="M234" s="219" t="s">
        <v>626</v>
      </c>
      <c r="N234" s="216">
        <v>43661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5">
        <v>96</v>
      </c>
      <c r="B235" s="206">
        <v>42997</v>
      </c>
      <c r="C235" s="206"/>
      <c r="D235" s="207" t="s">
        <v>773</v>
      </c>
      <c r="E235" s="208" t="s">
        <v>645</v>
      </c>
      <c r="F235" s="209">
        <v>215</v>
      </c>
      <c r="G235" s="208"/>
      <c r="H235" s="208">
        <v>258</v>
      </c>
      <c r="I235" s="210">
        <v>258</v>
      </c>
      <c r="J235" s="211" t="s">
        <v>703</v>
      </c>
      <c r="K235" s="212">
        <f t="shared" si="92"/>
        <v>43</v>
      </c>
      <c r="L235" s="213">
        <f t="shared" si="93"/>
        <v>0.2</v>
      </c>
      <c r="M235" s="208" t="s">
        <v>613</v>
      </c>
      <c r="N235" s="214">
        <v>43040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5">
        <v>97</v>
      </c>
      <c r="B236" s="206">
        <v>42997</v>
      </c>
      <c r="C236" s="206"/>
      <c r="D236" s="207" t="s">
        <v>773</v>
      </c>
      <c r="E236" s="208" t="s">
        <v>645</v>
      </c>
      <c r="F236" s="209">
        <v>215</v>
      </c>
      <c r="G236" s="208"/>
      <c r="H236" s="208">
        <v>258</v>
      </c>
      <c r="I236" s="210">
        <v>258</v>
      </c>
      <c r="J236" s="242" t="s">
        <v>703</v>
      </c>
      <c r="K236" s="212">
        <v>43</v>
      </c>
      <c r="L236" s="213">
        <v>0.2</v>
      </c>
      <c r="M236" s="208" t="s">
        <v>613</v>
      </c>
      <c r="N236" s="214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6">
        <v>98</v>
      </c>
      <c r="B237" s="237">
        <v>42998</v>
      </c>
      <c r="C237" s="237"/>
      <c r="D237" s="238" t="s">
        <v>774</v>
      </c>
      <c r="E237" s="239" t="s">
        <v>645</v>
      </c>
      <c r="F237" s="209">
        <v>75</v>
      </c>
      <c r="G237" s="239"/>
      <c r="H237" s="239">
        <v>90</v>
      </c>
      <c r="I237" s="241">
        <v>90</v>
      </c>
      <c r="J237" s="211" t="s">
        <v>775</v>
      </c>
      <c r="K237" s="212">
        <f t="shared" ref="K237:K242" si="94">H237-F237</f>
        <v>15</v>
      </c>
      <c r="L237" s="213">
        <f t="shared" ref="L237:L242" si="95">K237/F237</f>
        <v>0.2</v>
      </c>
      <c r="M237" s="208" t="s">
        <v>613</v>
      </c>
      <c r="N237" s="214">
        <v>43019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36">
        <v>99</v>
      </c>
      <c r="B238" s="237">
        <v>43011</v>
      </c>
      <c r="C238" s="237"/>
      <c r="D238" s="238" t="s">
        <v>628</v>
      </c>
      <c r="E238" s="239" t="s">
        <v>645</v>
      </c>
      <c r="F238" s="240">
        <v>315</v>
      </c>
      <c r="G238" s="239"/>
      <c r="H238" s="239">
        <v>392</v>
      </c>
      <c r="I238" s="241">
        <v>384</v>
      </c>
      <c r="J238" s="242" t="s">
        <v>776</v>
      </c>
      <c r="K238" s="212">
        <f t="shared" si="94"/>
        <v>77</v>
      </c>
      <c r="L238" s="243">
        <f t="shared" si="95"/>
        <v>0.24444444444444444</v>
      </c>
      <c r="M238" s="239" t="s">
        <v>613</v>
      </c>
      <c r="N238" s="244">
        <v>43017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6">
        <v>100</v>
      </c>
      <c r="B239" s="237">
        <v>43013</v>
      </c>
      <c r="C239" s="237"/>
      <c r="D239" s="238" t="s">
        <v>477</v>
      </c>
      <c r="E239" s="239" t="s">
        <v>645</v>
      </c>
      <c r="F239" s="240">
        <v>145</v>
      </c>
      <c r="G239" s="239"/>
      <c r="H239" s="239">
        <v>179</v>
      </c>
      <c r="I239" s="241">
        <v>180</v>
      </c>
      <c r="J239" s="242" t="s">
        <v>777</v>
      </c>
      <c r="K239" s="212">
        <f t="shared" si="94"/>
        <v>34</v>
      </c>
      <c r="L239" s="243">
        <f t="shared" si="95"/>
        <v>0.23448275862068965</v>
      </c>
      <c r="M239" s="239" t="s">
        <v>613</v>
      </c>
      <c r="N239" s="244">
        <v>43025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101</v>
      </c>
      <c r="B240" s="237">
        <v>43014</v>
      </c>
      <c r="C240" s="237"/>
      <c r="D240" s="238" t="s">
        <v>342</v>
      </c>
      <c r="E240" s="239" t="s">
        <v>645</v>
      </c>
      <c r="F240" s="240">
        <v>256</v>
      </c>
      <c r="G240" s="239"/>
      <c r="H240" s="239">
        <v>323</v>
      </c>
      <c r="I240" s="241">
        <v>320</v>
      </c>
      <c r="J240" s="242" t="s">
        <v>703</v>
      </c>
      <c r="K240" s="212">
        <f t="shared" si="94"/>
        <v>67</v>
      </c>
      <c r="L240" s="243">
        <f t="shared" si="95"/>
        <v>0.26171875</v>
      </c>
      <c r="M240" s="239" t="s">
        <v>613</v>
      </c>
      <c r="N240" s="244">
        <v>43067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102</v>
      </c>
      <c r="B241" s="237">
        <v>43017</v>
      </c>
      <c r="C241" s="237"/>
      <c r="D241" s="238" t="s">
        <v>360</v>
      </c>
      <c r="E241" s="239" t="s">
        <v>645</v>
      </c>
      <c r="F241" s="240">
        <v>137.5</v>
      </c>
      <c r="G241" s="239"/>
      <c r="H241" s="239">
        <v>184</v>
      </c>
      <c r="I241" s="241">
        <v>183</v>
      </c>
      <c r="J241" s="242" t="s">
        <v>778</v>
      </c>
      <c r="K241" s="212">
        <f t="shared" si="94"/>
        <v>46.5</v>
      </c>
      <c r="L241" s="243">
        <f t="shared" si="95"/>
        <v>0.33818181818181819</v>
      </c>
      <c r="M241" s="239" t="s">
        <v>613</v>
      </c>
      <c r="N241" s="244">
        <v>43108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6">
        <v>103</v>
      </c>
      <c r="B242" s="237">
        <v>43018</v>
      </c>
      <c r="C242" s="237"/>
      <c r="D242" s="238" t="s">
        <v>779</v>
      </c>
      <c r="E242" s="239" t="s">
        <v>645</v>
      </c>
      <c r="F242" s="240">
        <v>125.5</v>
      </c>
      <c r="G242" s="239"/>
      <c r="H242" s="239">
        <v>158</v>
      </c>
      <c r="I242" s="241">
        <v>155</v>
      </c>
      <c r="J242" s="242" t="s">
        <v>780</v>
      </c>
      <c r="K242" s="212">
        <f t="shared" si="94"/>
        <v>32.5</v>
      </c>
      <c r="L242" s="243">
        <f t="shared" si="95"/>
        <v>0.25896414342629481</v>
      </c>
      <c r="M242" s="239" t="s">
        <v>613</v>
      </c>
      <c r="N242" s="244">
        <v>43067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6">
        <v>104</v>
      </c>
      <c r="B243" s="237">
        <v>43018</v>
      </c>
      <c r="C243" s="237"/>
      <c r="D243" s="238" t="s">
        <v>781</v>
      </c>
      <c r="E243" s="239" t="s">
        <v>645</v>
      </c>
      <c r="F243" s="240">
        <v>895</v>
      </c>
      <c r="G243" s="239"/>
      <c r="H243" s="239">
        <v>1122.5</v>
      </c>
      <c r="I243" s="241">
        <v>1078</v>
      </c>
      <c r="J243" s="242" t="s">
        <v>782</v>
      </c>
      <c r="K243" s="212">
        <v>227.5</v>
      </c>
      <c r="L243" s="243">
        <v>0.25418994413407803</v>
      </c>
      <c r="M243" s="239" t="s">
        <v>613</v>
      </c>
      <c r="N243" s="244">
        <v>43117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6">
        <v>105</v>
      </c>
      <c r="B244" s="237">
        <v>43020</v>
      </c>
      <c r="C244" s="237"/>
      <c r="D244" s="238" t="s">
        <v>351</v>
      </c>
      <c r="E244" s="239" t="s">
        <v>645</v>
      </c>
      <c r="F244" s="240">
        <v>525</v>
      </c>
      <c r="G244" s="239"/>
      <c r="H244" s="239">
        <v>629</v>
      </c>
      <c r="I244" s="241">
        <v>629</v>
      </c>
      <c r="J244" s="242" t="s">
        <v>703</v>
      </c>
      <c r="K244" s="212">
        <v>104</v>
      </c>
      <c r="L244" s="243">
        <v>0.19809523809523799</v>
      </c>
      <c r="M244" s="239" t="s">
        <v>613</v>
      </c>
      <c r="N244" s="244">
        <v>43119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6">
        <v>106</v>
      </c>
      <c r="B245" s="237">
        <v>43046</v>
      </c>
      <c r="C245" s="237"/>
      <c r="D245" s="238" t="s">
        <v>397</v>
      </c>
      <c r="E245" s="239" t="s">
        <v>645</v>
      </c>
      <c r="F245" s="240">
        <v>740</v>
      </c>
      <c r="G245" s="239"/>
      <c r="H245" s="239">
        <v>892.5</v>
      </c>
      <c r="I245" s="241">
        <v>900</v>
      </c>
      <c r="J245" s="242" t="s">
        <v>783</v>
      </c>
      <c r="K245" s="212">
        <f t="shared" ref="K245:K247" si="96">H245-F245</f>
        <v>152.5</v>
      </c>
      <c r="L245" s="243">
        <f t="shared" ref="L245:L247" si="97">K245/F245</f>
        <v>0.20608108108108109</v>
      </c>
      <c r="M245" s="239" t="s">
        <v>613</v>
      </c>
      <c r="N245" s="244">
        <v>43052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5">
        <v>107</v>
      </c>
      <c r="B246" s="206">
        <v>43073</v>
      </c>
      <c r="C246" s="206"/>
      <c r="D246" s="207" t="s">
        <v>784</v>
      </c>
      <c r="E246" s="208" t="s">
        <v>645</v>
      </c>
      <c r="F246" s="209">
        <v>118.5</v>
      </c>
      <c r="G246" s="208"/>
      <c r="H246" s="208">
        <v>143.5</v>
      </c>
      <c r="I246" s="210">
        <v>145</v>
      </c>
      <c r="J246" s="211" t="s">
        <v>635</v>
      </c>
      <c r="K246" s="212">
        <f t="shared" si="96"/>
        <v>25</v>
      </c>
      <c r="L246" s="213">
        <f t="shared" si="97"/>
        <v>0.2109704641350211</v>
      </c>
      <c r="M246" s="208" t="s">
        <v>613</v>
      </c>
      <c r="N246" s="214">
        <v>43097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5">
        <v>108</v>
      </c>
      <c r="B247" s="216">
        <v>43090</v>
      </c>
      <c r="C247" s="216"/>
      <c r="D247" s="217" t="s">
        <v>445</v>
      </c>
      <c r="E247" s="218" t="s">
        <v>645</v>
      </c>
      <c r="F247" s="219">
        <v>715</v>
      </c>
      <c r="G247" s="219"/>
      <c r="H247" s="220">
        <v>500</v>
      </c>
      <c r="I247" s="220">
        <v>872</v>
      </c>
      <c r="J247" s="221" t="s">
        <v>785</v>
      </c>
      <c r="K247" s="222">
        <f t="shared" si="96"/>
        <v>-215</v>
      </c>
      <c r="L247" s="223">
        <f t="shared" si="97"/>
        <v>-0.30069930069930068</v>
      </c>
      <c r="M247" s="219" t="s">
        <v>626</v>
      </c>
      <c r="N247" s="216">
        <v>43670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5">
        <v>109</v>
      </c>
      <c r="B248" s="206">
        <v>43098</v>
      </c>
      <c r="C248" s="206"/>
      <c r="D248" s="207" t="s">
        <v>628</v>
      </c>
      <c r="E248" s="208" t="s">
        <v>645</v>
      </c>
      <c r="F248" s="209">
        <v>435</v>
      </c>
      <c r="G248" s="208"/>
      <c r="H248" s="208">
        <v>542.5</v>
      </c>
      <c r="I248" s="210">
        <v>539</v>
      </c>
      <c r="J248" s="211" t="s">
        <v>703</v>
      </c>
      <c r="K248" s="212">
        <v>107.5</v>
      </c>
      <c r="L248" s="213">
        <v>0.247126436781609</v>
      </c>
      <c r="M248" s="208" t="s">
        <v>613</v>
      </c>
      <c r="N248" s="214">
        <v>43206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5">
        <v>110</v>
      </c>
      <c r="B249" s="206">
        <v>43098</v>
      </c>
      <c r="C249" s="206"/>
      <c r="D249" s="207" t="s">
        <v>584</v>
      </c>
      <c r="E249" s="208" t="s">
        <v>645</v>
      </c>
      <c r="F249" s="209">
        <v>885</v>
      </c>
      <c r="G249" s="208"/>
      <c r="H249" s="208">
        <v>1090</v>
      </c>
      <c r="I249" s="210">
        <v>1084</v>
      </c>
      <c r="J249" s="211" t="s">
        <v>703</v>
      </c>
      <c r="K249" s="212">
        <v>205</v>
      </c>
      <c r="L249" s="213">
        <v>0.23163841807909599</v>
      </c>
      <c r="M249" s="208" t="s">
        <v>613</v>
      </c>
      <c r="N249" s="214">
        <v>43213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5">
        <v>111</v>
      </c>
      <c r="B250" s="246">
        <v>43192</v>
      </c>
      <c r="C250" s="246"/>
      <c r="D250" s="224" t="s">
        <v>786</v>
      </c>
      <c r="E250" s="219" t="s">
        <v>645</v>
      </c>
      <c r="F250" s="247">
        <v>478.5</v>
      </c>
      <c r="G250" s="219"/>
      <c r="H250" s="219">
        <v>442</v>
      </c>
      <c r="I250" s="220">
        <v>613</v>
      </c>
      <c r="J250" s="221" t="s">
        <v>787</v>
      </c>
      <c r="K250" s="222">
        <f t="shared" ref="K250:K253" si="98">H250-F250</f>
        <v>-36.5</v>
      </c>
      <c r="L250" s="223">
        <f t="shared" ref="L250:L253" si="99">K250/F250</f>
        <v>-7.6280041797283177E-2</v>
      </c>
      <c r="M250" s="219" t="s">
        <v>626</v>
      </c>
      <c r="N250" s="216">
        <v>43762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5">
        <v>112</v>
      </c>
      <c r="B251" s="216">
        <v>43194</v>
      </c>
      <c r="C251" s="216"/>
      <c r="D251" s="217" t="s">
        <v>788</v>
      </c>
      <c r="E251" s="218" t="s">
        <v>645</v>
      </c>
      <c r="F251" s="219">
        <f>141.5-7.3</f>
        <v>134.19999999999999</v>
      </c>
      <c r="G251" s="219"/>
      <c r="H251" s="220">
        <v>77</v>
      </c>
      <c r="I251" s="220">
        <v>180</v>
      </c>
      <c r="J251" s="221" t="s">
        <v>789</v>
      </c>
      <c r="K251" s="222">
        <f t="shared" si="98"/>
        <v>-57.199999999999989</v>
      </c>
      <c r="L251" s="223">
        <f t="shared" si="99"/>
        <v>-0.42622950819672129</v>
      </c>
      <c r="M251" s="219" t="s">
        <v>626</v>
      </c>
      <c r="N251" s="216">
        <v>43522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5">
        <v>113</v>
      </c>
      <c r="B252" s="216">
        <v>43209</v>
      </c>
      <c r="C252" s="216"/>
      <c r="D252" s="217" t="s">
        <v>790</v>
      </c>
      <c r="E252" s="218" t="s">
        <v>645</v>
      </c>
      <c r="F252" s="219">
        <v>430</v>
      </c>
      <c r="G252" s="219"/>
      <c r="H252" s="220">
        <v>220</v>
      </c>
      <c r="I252" s="220">
        <v>537</v>
      </c>
      <c r="J252" s="221" t="s">
        <v>791</v>
      </c>
      <c r="K252" s="222">
        <f t="shared" si="98"/>
        <v>-210</v>
      </c>
      <c r="L252" s="223">
        <f t="shared" si="99"/>
        <v>-0.48837209302325579</v>
      </c>
      <c r="M252" s="219" t="s">
        <v>626</v>
      </c>
      <c r="N252" s="216">
        <v>43252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114</v>
      </c>
      <c r="B253" s="237">
        <v>43220</v>
      </c>
      <c r="C253" s="237"/>
      <c r="D253" s="238" t="s">
        <v>398</v>
      </c>
      <c r="E253" s="239" t="s">
        <v>645</v>
      </c>
      <c r="F253" s="239">
        <v>153.5</v>
      </c>
      <c r="G253" s="239"/>
      <c r="H253" s="239">
        <v>196</v>
      </c>
      <c r="I253" s="241">
        <v>196</v>
      </c>
      <c r="J253" s="211" t="s">
        <v>792</v>
      </c>
      <c r="K253" s="212">
        <f t="shared" si="98"/>
        <v>42.5</v>
      </c>
      <c r="L253" s="213">
        <f t="shared" si="99"/>
        <v>0.27687296416938112</v>
      </c>
      <c r="M253" s="208" t="s">
        <v>613</v>
      </c>
      <c r="N253" s="214">
        <v>43605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5">
        <v>115</v>
      </c>
      <c r="B254" s="216">
        <v>43306</v>
      </c>
      <c r="C254" s="216"/>
      <c r="D254" s="217" t="s">
        <v>762</v>
      </c>
      <c r="E254" s="218" t="s">
        <v>645</v>
      </c>
      <c r="F254" s="219">
        <v>27.5</v>
      </c>
      <c r="G254" s="219"/>
      <c r="H254" s="220">
        <v>13.1</v>
      </c>
      <c r="I254" s="220">
        <v>60</v>
      </c>
      <c r="J254" s="221" t="s">
        <v>793</v>
      </c>
      <c r="K254" s="222">
        <v>-14.4</v>
      </c>
      <c r="L254" s="223">
        <v>-0.52363636363636401</v>
      </c>
      <c r="M254" s="219" t="s">
        <v>626</v>
      </c>
      <c r="N254" s="216">
        <v>43138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45">
        <v>116</v>
      </c>
      <c r="B255" s="246">
        <v>43318</v>
      </c>
      <c r="C255" s="246"/>
      <c r="D255" s="224" t="s">
        <v>794</v>
      </c>
      <c r="E255" s="219" t="s">
        <v>645</v>
      </c>
      <c r="F255" s="219">
        <v>148.5</v>
      </c>
      <c r="G255" s="219"/>
      <c r="H255" s="219">
        <v>102</v>
      </c>
      <c r="I255" s="220">
        <v>182</v>
      </c>
      <c r="J255" s="221" t="s">
        <v>795</v>
      </c>
      <c r="K255" s="222">
        <f>H255-F255</f>
        <v>-46.5</v>
      </c>
      <c r="L255" s="223">
        <f>K255/F255</f>
        <v>-0.31313131313131315</v>
      </c>
      <c r="M255" s="219" t="s">
        <v>626</v>
      </c>
      <c r="N255" s="216">
        <v>43661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5">
        <v>117</v>
      </c>
      <c r="B256" s="206">
        <v>43335</v>
      </c>
      <c r="C256" s="206"/>
      <c r="D256" s="207" t="s">
        <v>796</v>
      </c>
      <c r="E256" s="208" t="s">
        <v>645</v>
      </c>
      <c r="F256" s="239">
        <v>285</v>
      </c>
      <c r="G256" s="208"/>
      <c r="H256" s="208">
        <v>355</v>
      </c>
      <c r="I256" s="210">
        <v>364</v>
      </c>
      <c r="J256" s="211" t="s">
        <v>797</v>
      </c>
      <c r="K256" s="212">
        <v>70</v>
      </c>
      <c r="L256" s="213">
        <v>0.24561403508771901</v>
      </c>
      <c r="M256" s="208" t="s">
        <v>613</v>
      </c>
      <c r="N256" s="214">
        <v>43455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5">
        <v>118</v>
      </c>
      <c r="B257" s="206">
        <v>43341</v>
      </c>
      <c r="C257" s="206"/>
      <c r="D257" s="207" t="s">
        <v>386</v>
      </c>
      <c r="E257" s="208" t="s">
        <v>645</v>
      </c>
      <c r="F257" s="239">
        <v>525</v>
      </c>
      <c r="G257" s="208"/>
      <c r="H257" s="208">
        <v>585</v>
      </c>
      <c r="I257" s="210">
        <v>635</v>
      </c>
      <c r="J257" s="211" t="s">
        <v>798</v>
      </c>
      <c r="K257" s="212">
        <f t="shared" ref="K257:K274" si="100">H257-F257</f>
        <v>60</v>
      </c>
      <c r="L257" s="213">
        <f t="shared" ref="L257:L274" si="101">K257/F257</f>
        <v>0.11428571428571428</v>
      </c>
      <c r="M257" s="208" t="s">
        <v>613</v>
      </c>
      <c r="N257" s="214">
        <v>43662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5">
        <v>119</v>
      </c>
      <c r="B258" s="206">
        <v>43395</v>
      </c>
      <c r="C258" s="206"/>
      <c r="D258" s="207" t="s">
        <v>370</v>
      </c>
      <c r="E258" s="208" t="s">
        <v>645</v>
      </c>
      <c r="F258" s="239">
        <v>475</v>
      </c>
      <c r="G258" s="208"/>
      <c r="H258" s="208">
        <v>574</v>
      </c>
      <c r="I258" s="210">
        <v>570</v>
      </c>
      <c r="J258" s="211" t="s">
        <v>703</v>
      </c>
      <c r="K258" s="212">
        <f t="shared" si="100"/>
        <v>99</v>
      </c>
      <c r="L258" s="213">
        <f t="shared" si="101"/>
        <v>0.20842105263157895</v>
      </c>
      <c r="M258" s="208" t="s">
        <v>613</v>
      </c>
      <c r="N258" s="214">
        <v>43403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6">
        <v>120</v>
      </c>
      <c r="B259" s="237">
        <v>43397</v>
      </c>
      <c r="C259" s="237"/>
      <c r="D259" s="238" t="s">
        <v>393</v>
      </c>
      <c r="E259" s="239" t="s">
        <v>645</v>
      </c>
      <c r="F259" s="239">
        <v>707.5</v>
      </c>
      <c r="G259" s="239"/>
      <c r="H259" s="239">
        <v>872</v>
      </c>
      <c r="I259" s="241">
        <v>872</v>
      </c>
      <c r="J259" s="242" t="s">
        <v>703</v>
      </c>
      <c r="K259" s="212">
        <f t="shared" si="100"/>
        <v>164.5</v>
      </c>
      <c r="L259" s="243">
        <f t="shared" si="101"/>
        <v>0.23250883392226149</v>
      </c>
      <c r="M259" s="239" t="s">
        <v>613</v>
      </c>
      <c r="N259" s="244">
        <v>43482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6">
        <v>121</v>
      </c>
      <c r="B260" s="237">
        <v>43398</v>
      </c>
      <c r="C260" s="237"/>
      <c r="D260" s="238" t="s">
        <v>799</v>
      </c>
      <c r="E260" s="239" t="s">
        <v>645</v>
      </c>
      <c r="F260" s="239">
        <v>162</v>
      </c>
      <c r="G260" s="239"/>
      <c r="H260" s="239">
        <v>204</v>
      </c>
      <c r="I260" s="241">
        <v>209</v>
      </c>
      <c r="J260" s="242" t="s">
        <v>800</v>
      </c>
      <c r="K260" s="212">
        <f t="shared" si="100"/>
        <v>42</v>
      </c>
      <c r="L260" s="243">
        <f t="shared" si="101"/>
        <v>0.25925925925925924</v>
      </c>
      <c r="M260" s="239" t="s">
        <v>613</v>
      </c>
      <c r="N260" s="244">
        <v>43539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6">
        <v>122</v>
      </c>
      <c r="B261" s="237">
        <v>43399</v>
      </c>
      <c r="C261" s="237"/>
      <c r="D261" s="238" t="s">
        <v>496</v>
      </c>
      <c r="E261" s="239" t="s">
        <v>645</v>
      </c>
      <c r="F261" s="239">
        <v>240</v>
      </c>
      <c r="G261" s="239"/>
      <c r="H261" s="239">
        <v>297</v>
      </c>
      <c r="I261" s="241">
        <v>297</v>
      </c>
      <c r="J261" s="242" t="s">
        <v>703</v>
      </c>
      <c r="K261" s="248">
        <f t="shared" si="100"/>
        <v>57</v>
      </c>
      <c r="L261" s="243">
        <f t="shared" si="101"/>
        <v>0.23749999999999999</v>
      </c>
      <c r="M261" s="239" t="s">
        <v>613</v>
      </c>
      <c r="N261" s="244">
        <v>43417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5">
        <v>123</v>
      </c>
      <c r="B262" s="206">
        <v>43439</v>
      </c>
      <c r="C262" s="206"/>
      <c r="D262" s="207" t="s">
        <v>801</v>
      </c>
      <c r="E262" s="208" t="s">
        <v>645</v>
      </c>
      <c r="F262" s="208">
        <v>202.5</v>
      </c>
      <c r="G262" s="208"/>
      <c r="H262" s="208">
        <v>255</v>
      </c>
      <c r="I262" s="210">
        <v>252</v>
      </c>
      <c r="J262" s="211" t="s">
        <v>703</v>
      </c>
      <c r="K262" s="212">
        <f t="shared" si="100"/>
        <v>52.5</v>
      </c>
      <c r="L262" s="213">
        <f t="shared" si="101"/>
        <v>0.25925925925925924</v>
      </c>
      <c r="M262" s="208" t="s">
        <v>613</v>
      </c>
      <c r="N262" s="214">
        <v>43542</v>
      </c>
      <c r="O262" s="1"/>
      <c r="P262" s="1"/>
      <c r="Q262" s="1"/>
      <c r="R262" s="6" t="s">
        <v>802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6">
        <v>124</v>
      </c>
      <c r="B263" s="237">
        <v>43465</v>
      </c>
      <c r="C263" s="206"/>
      <c r="D263" s="238" t="s">
        <v>426</v>
      </c>
      <c r="E263" s="239" t="s">
        <v>645</v>
      </c>
      <c r="F263" s="239">
        <v>710</v>
      </c>
      <c r="G263" s="239"/>
      <c r="H263" s="239">
        <v>866</v>
      </c>
      <c r="I263" s="241">
        <v>866</v>
      </c>
      <c r="J263" s="242" t="s">
        <v>703</v>
      </c>
      <c r="K263" s="212">
        <f t="shared" si="100"/>
        <v>156</v>
      </c>
      <c r="L263" s="213">
        <f t="shared" si="101"/>
        <v>0.21971830985915494</v>
      </c>
      <c r="M263" s="208" t="s">
        <v>613</v>
      </c>
      <c r="N263" s="214">
        <v>43553</v>
      </c>
      <c r="O263" s="1"/>
      <c r="P263" s="1"/>
      <c r="Q263" s="1"/>
      <c r="R263" s="6" t="s">
        <v>802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6">
        <v>125</v>
      </c>
      <c r="B264" s="237">
        <v>43522</v>
      </c>
      <c r="C264" s="237"/>
      <c r="D264" s="238" t="s">
        <v>154</v>
      </c>
      <c r="E264" s="239" t="s">
        <v>645</v>
      </c>
      <c r="F264" s="239">
        <v>337.25</v>
      </c>
      <c r="G264" s="239"/>
      <c r="H264" s="239">
        <v>398.5</v>
      </c>
      <c r="I264" s="241">
        <v>411</v>
      </c>
      <c r="J264" s="211" t="s">
        <v>803</v>
      </c>
      <c r="K264" s="212">
        <f t="shared" si="100"/>
        <v>61.25</v>
      </c>
      <c r="L264" s="213">
        <f t="shared" si="101"/>
        <v>0.1816160118606375</v>
      </c>
      <c r="M264" s="208" t="s">
        <v>613</v>
      </c>
      <c r="N264" s="214">
        <v>43760</v>
      </c>
      <c r="O264" s="1"/>
      <c r="P264" s="1"/>
      <c r="Q264" s="1"/>
      <c r="R264" s="6" t="s">
        <v>802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49">
        <v>126</v>
      </c>
      <c r="B265" s="250">
        <v>43559</v>
      </c>
      <c r="C265" s="250"/>
      <c r="D265" s="251" t="s">
        <v>804</v>
      </c>
      <c r="E265" s="252" t="s">
        <v>645</v>
      </c>
      <c r="F265" s="252">
        <v>130</v>
      </c>
      <c r="G265" s="252"/>
      <c r="H265" s="252">
        <v>65</v>
      </c>
      <c r="I265" s="253">
        <v>158</v>
      </c>
      <c r="J265" s="221" t="s">
        <v>805</v>
      </c>
      <c r="K265" s="222">
        <f t="shared" si="100"/>
        <v>-65</v>
      </c>
      <c r="L265" s="223">
        <f t="shared" si="101"/>
        <v>-0.5</v>
      </c>
      <c r="M265" s="219" t="s">
        <v>626</v>
      </c>
      <c r="N265" s="216">
        <v>43726</v>
      </c>
      <c r="O265" s="1"/>
      <c r="P265" s="1"/>
      <c r="Q265" s="1"/>
      <c r="R265" s="6" t="s">
        <v>806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6">
        <v>127</v>
      </c>
      <c r="B266" s="237">
        <v>43017</v>
      </c>
      <c r="C266" s="237"/>
      <c r="D266" s="238" t="s">
        <v>187</v>
      </c>
      <c r="E266" s="239" t="s">
        <v>645</v>
      </c>
      <c r="F266" s="239">
        <v>141.5</v>
      </c>
      <c r="G266" s="239"/>
      <c r="H266" s="239">
        <v>183.5</v>
      </c>
      <c r="I266" s="241">
        <v>210</v>
      </c>
      <c r="J266" s="211" t="s">
        <v>800</v>
      </c>
      <c r="K266" s="212">
        <f t="shared" si="100"/>
        <v>42</v>
      </c>
      <c r="L266" s="213">
        <f t="shared" si="101"/>
        <v>0.29681978798586572</v>
      </c>
      <c r="M266" s="208" t="s">
        <v>613</v>
      </c>
      <c r="N266" s="214">
        <v>43042</v>
      </c>
      <c r="O266" s="1"/>
      <c r="P266" s="1"/>
      <c r="Q266" s="1"/>
      <c r="R266" s="6" t="s">
        <v>806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9">
        <v>128</v>
      </c>
      <c r="B267" s="250">
        <v>43074</v>
      </c>
      <c r="C267" s="250"/>
      <c r="D267" s="251" t="s">
        <v>807</v>
      </c>
      <c r="E267" s="252" t="s">
        <v>645</v>
      </c>
      <c r="F267" s="247">
        <v>172</v>
      </c>
      <c r="G267" s="252"/>
      <c r="H267" s="252">
        <v>155.25</v>
      </c>
      <c r="I267" s="253">
        <v>230</v>
      </c>
      <c r="J267" s="221" t="s">
        <v>808</v>
      </c>
      <c r="K267" s="222">
        <f t="shared" si="100"/>
        <v>-16.75</v>
      </c>
      <c r="L267" s="223">
        <f t="shared" si="101"/>
        <v>-9.7383720930232565E-2</v>
      </c>
      <c r="M267" s="219" t="s">
        <v>626</v>
      </c>
      <c r="N267" s="216">
        <v>43787</v>
      </c>
      <c r="O267" s="1"/>
      <c r="P267" s="1"/>
      <c r="Q267" s="1"/>
      <c r="R267" s="6" t="s">
        <v>806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129</v>
      </c>
      <c r="B268" s="237">
        <v>43398</v>
      </c>
      <c r="C268" s="237"/>
      <c r="D268" s="238" t="s">
        <v>109</v>
      </c>
      <c r="E268" s="239" t="s">
        <v>645</v>
      </c>
      <c r="F268" s="239">
        <v>698.5</v>
      </c>
      <c r="G268" s="239"/>
      <c r="H268" s="239">
        <v>890</v>
      </c>
      <c r="I268" s="241">
        <v>890</v>
      </c>
      <c r="J268" s="211" t="s">
        <v>809</v>
      </c>
      <c r="K268" s="212">
        <f t="shared" si="100"/>
        <v>191.5</v>
      </c>
      <c r="L268" s="213">
        <f t="shared" si="101"/>
        <v>0.27415891195418757</v>
      </c>
      <c r="M268" s="208" t="s">
        <v>613</v>
      </c>
      <c r="N268" s="214">
        <v>44328</v>
      </c>
      <c r="O268" s="1"/>
      <c r="P268" s="1"/>
      <c r="Q268" s="1"/>
      <c r="R268" s="6" t="s">
        <v>802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130</v>
      </c>
      <c r="B269" s="237">
        <v>42877</v>
      </c>
      <c r="C269" s="237"/>
      <c r="D269" s="238" t="s">
        <v>385</v>
      </c>
      <c r="E269" s="239" t="s">
        <v>645</v>
      </c>
      <c r="F269" s="239">
        <v>127.6</v>
      </c>
      <c r="G269" s="239"/>
      <c r="H269" s="239">
        <v>138</v>
      </c>
      <c r="I269" s="241">
        <v>190</v>
      </c>
      <c r="J269" s="211" t="s">
        <v>810</v>
      </c>
      <c r="K269" s="212">
        <f t="shared" si="100"/>
        <v>10.400000000000006</v>
      </c>
      <c r="L269" s="213">
        <f t="shared" si="101"/>
        <v>8.1504702194357417E-2</v>
      </c>
      <c r="M269" s="208" t="s">
        <v>613</v>
      </c>
      <c r="N269" s="214">
        <v>43774</v>
      </c>
      <c r="O269" s="1"/>
      <c r="P269" s="1"/>
      <c r="Q269" s="1"/>
      <c r="R269" s="6" t="s">
        <v>806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6">
        <v>131</v>
      </c>
      <c r="B270" s="237">
        <v>43158</v>
      </c>
      <c r="C270" s="237"/>
      <c r="D270" s="238" t="s">
        <v>811</v>
      </c>
      <c r="E270" s="239" t="s">
        <v>645</v>
      </c>
      <c r="F270" s="239">
        <v>317</v>
      </c>
      <c r="G270" s="239"/>
      <c r="H270" s="239">
        <v>382.5</v>
      </c>
      <c r="I270" s="241">
        <v>398</v>
      </c>
      <c r="J270" s="211" t="s">
        <v>812</v>
      </c>
      <c r="K270" s="212">
        <f t="shared" si="100"/>
        <v>65.5</v>
      </c>
      <c r="L270" s="213">
        <f t="shared" si="101"/>
        <v>0.20662460567823343</v>
      </c>
      <c r="M270" s="208" t="s">
        <v>613</v>
      </c>
      <c r="N270" s="214">
        <v>44238</v>
      </c>
      <c r="O270" s="1"/>
      <c r="P270" s="1"/>
      <c r="Q270" s="1"/>
      <c r="R270" s="6" t="s">
        <v>806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49">
        <v>132</v>
      </c>
      <c r="B271" s="250">
        <v>43164</v>
      </c>
      <c r="C271" s="250"/>
      <c r="D271" s="251" t="s">
        <v>146</v>
      </c>
      <c r="E271" s="252" t="s">
        <v>645</v>
      </c>
      <c r="F271" s="247">
        <f>510-14.4</f>
        <v>495.6</v>
      </c>
      <c r="G271" s="252"/>
      <c r="H271" s="252">
        <v>350</v>
      </c>
      <c r="I271" s="253">
        <v>672</v>
      </c>
      <c r="J271" s="221" t="s">
        <v>813</v>
      </c>
      <c r="K271" s="222">
        <f t="shared" si="100"/>
        <v>-145.60000000000002</v>
      </c>
      <c r="L271" s="223">
        <f t="shared" si="101"/>
        <v>-0.29378531073446329</v>
      </c>
      <c r="M271" s="219" t="s">
        <v>626</v>
      </c>
      <c r="N271" s="216">
        <v>43887</v>
      </c>
      <c r="O271" s="1"/>
      <c r="P271" s="1"/>
      <c r="Q271" s="1"/>
      <c r="R271" s="6" t="s">
        <v>802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49">
        <v>133</v>
      </c>
      <c r="B272" s="250">
        <v>43237</v>
      </c>
      <c r="C272" s="250"/>
      <c r="D272" s="251" t="s">
        <v>488</v>
      </c>
      <c r="E272" s="252" t="s">
        <v>645</v>
      </c>
      <c r="F272" s="247">
        <v>230.3</v>
      </c>
      <c r="G272" s="252"/>
      <c r="H272" s="252">
        <v>102.5</v>
      </c>
      <c r="I272" s="253">
        <v>348</v>
      </c>
      <c r="J272" s="221" t="s">
        <v>814</v>
      </c>
      <c r="K272" s="222">
        <f t="shared" si="100"/>
        <v>-127.80000000000001</v>
      </c>
      <c r="L272" s="223">
        <f t="shared" si="101"/>
        <v>-0.55492835432045162</v>
      </c>
      <c r="M272" s="219" t="s">
        <v>626</v>
      </c>
      <c r="N272" s="216">
        <v>43896</v>
      </c>
      <c r="O272" s="1"/>
      <c r="P272" s="1"/>
      <c r="Q272" s="1"/>
      <c r="R272" s="6" t="s">
        <v>802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134</v>
      </c>
      <c r="B273" s="237">
        <v>43258</v>
      </c>
      <c r="C273" s="237"/>
      <c r="D273" s="238" t="s">
        <v>450</v>
      </c>
      <c r="E273" s="239" t="s">
        <v>645</v>
      </c>
      <c r="F273" s="239">
        <f>342.5-5.1</f>
        <v>337.4</v>
      </c>
      <c r="G273" s="239"/>
      <c r="H273" s="239">
        <v>412.5</v>
      </c>
      <c r="I273" s="241">
        <v>439</v>
      </c>
      <c r="J273" s="211" t="s">
        <v>815</v>
      </c>
      <c r="K273" s="212">
        <f t="shared" si="100"/>
        <v>75.100000000000023</v>
      </c>
      <c r="L273" s="213">
        <f t="shared" si="101"/>
        <v>0.22258446947243635</v>
      </c>
      <c r="M273" s="208" t="s">
        <v>613</v>
      </c>
      <c r="N273" s="214">
        <v>44230</v>
      </c>
      <c r="O273" s="1"/>
      <c r="P273" s="1"/>
      <c r="Q273" s="1"/>
      <c r="R273" s="6" t="s">
        <v>806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0">
        <v>135</v>
      </c>
      <c r="B274" s="229">
        <v>43285</v>
      </c>
      <c r="C274" s="229"/>
      <c r="D274" s="230" t="s">
        <v>56</v>
      </c>
      <c r="E274" s="231" t="s">
        <v>645</v>
      </c>
      <c r="F274" s="231">
        <f>127.5-5.53</f>
        <v>121.97</v>
      </c>
      <c r="G274" s="232"/>
      <c r="H274" s="232">
        <v>122.5</v>
      </c>
      <c r="I274" s="232">
        <v>170</v>
      </c>
      <c r="J274" s="233" t="s">
        <v>849</v>
      </c>
      <c r="K274" s="234">
        <f t="shared" si="100"/>
        <v>0.53000000000000114</v>
      </c>
      <c r="L274" s="235">
        <f t="shared" si="101"/>
        <v>4.3453308190538747E-3</v>
      </c>
      <c r="M274" s="231" t="s">
        <v>736</v>
      </c>
      <c r="N274" s="229">
        <v>44431</v>
      </c>
      <c r="O274" s="1"/>
      <c r="P274" s="1"/>
      <c r="Q274" s="1"/>
      <c r="R274" s="6" t="s">
        <v>802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49">
        <v>136</v>
      </c>
      <c r="B275" s="250">
        <v>43294</v>
      </c>
      <c r="C275" s="250"/>
      <c r="D275" s="251" t="s">
        <v>372</v>
      </c>
      <c r="E275" s="252" t="s">
        <v>645</v>
      </c>
      <c r="F275" s="247">
        <v>46.5</v>
      </c>
      <c r="G275" s="252"/>
      <c r="H275" s="252">
        <v>17</v>
      </c>
      <c r="I275" s="253">
        <v>59</v>
      </c>
      <c r="J275" s="221" t="s">
        <v>816</v>
      </c>
      <c r="K275" s="222">
        <f t="shared" ref="K275:K283" si="102">H275-F275</f>
        <v>-29.5</v>
      </c>
      <c r="L275" s="223">
        <f t="shared" ref="L275:L283" si="103">K275/F275</f>
        <v>-0.63440860215053763</v>
      </c>
      <c r="M275" s="219" t="s">
        <v>626</v>
      </c>
      <c r="N275" s="216">
        <v>43887</v>
      </c>
      <c r="O275" s="1"/>
      <c r="P275" s="1"/>
      <c r="Q275" s="1"/>
      <c r="R275" s="6" t="s">
        <v>802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6">
        <v>137</v>
      </c>
      <c r="B276" s="237">
        <v>43396</v>
      </c>
      <c r="C276" s="237"/>
      <c r="D276" s="238" t="s">
        <v>428</v>
      </c>
      <c r="E276" s="239" t="s">
        <v>645</v>
      </c>
      <c r="F276" s="239">
        <v>156.5</v>
      </c>
      <c r="G276" s="239"/>
      <c r="H276" s="239">
        <v>207.5</v>
      </c>
      <c r="I276" s="241">
        <v>191</v>
      </c>
      <c r="J276" s="211" t="s">
        <v>703</v>
      </c>
      <c r="K276" s="212">
        <f t="shared" si="102"/>
        <v>51</v>
      </c>
      <c r="L276" s="213">
        <f t="shared" si="103"/>
        <v>0.32587859424920129</v>
      </c>
      <c r="M276" s="208" t="s">
        <v>613</v>
      </c>
      <c r="N276" s="214">
        <v>44369</v>
      </c>
      <c r="O276" s="1"/>
      <c r="P276" s="1"/>
      <c r="Q276" s="1"/>
      <c r="R276" s="6" t="s">
        <v>802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6">
        <v>138</v>
      </c>
      <c r="B277" s="237">
        <v>43439</v>
      </c>
      <c r="C277" s="237"/>
      <c r="D277" s="238" t="s">
        <v>332</v>
      </c>
      <c r="E277" s="239" t="s">
        <v>645</v>
      </c>
      <c r="F277" s="239">
        <v>259.5</v>
      </c>
      <c r="G277" s="239"/>
      <c r="H277" s="239">
        <v>320</v>
      </c>
      <c r="I277" s="241">
        <v>320</v>
      </c>
      <c r="J277" s="211" t="s">
        <v>703</v>
      </c>
      <c r="K277" s="212">
        <f t="shared" si="102"/>
        <v>60.5</v>
      </c>
      <c r="L277" s="213">
        <f t="shared" si="103"/>
        <v>0.23314065510597304</v>
      </c>
      <c r="M277" s="208" t="s">
        <v>613</v>
      </c>
      <c r="N277" s="214">
        <v>44323</v>
      </c>
      <c r="O277" s="1"/>
      <c r="P277" s="1"/>
      <c r="Q277" s="1"/>
      <c r="R277" s="6" t="s">
        <v>802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49">
        <v>139</v>
      </c>
      <c r="B278" s="250">
        <v>43439</v>
      </c>
      <c r="C278" s="250"/>
      <c r="D278" s="251" t="s">
        <v>817</v>
      </c>
      <c r="E278" s="252" t="s">
        <v>645</v>
      </c>
      <c r="F278" s="252">
        <v>715</v>
      </c>
      <c r="G278" s="252"/>
      <c r="H278" s="252">
        <v>445</v>
      </c>
      <c r="I278" s="253">
        <v>840</v>
      </c>
      <c r="J278" s="221" t="s">
        <v>818</v>
      </c>
      <c r="K278" s="222">
        <f t="shared" si="102"/>
        <v>-270</v>
      </c>
      <c r="L278" s="223">
        <f t="shared" si="103"/>
        <v>-0.3776223776223776</v>
      </c>
      <c r="M278" s="219" t="s">
        <v>626</v>
      </c>
      <c r="N278" s="216">
        <v>43800</v>
      </c>
      <c r="O278" s="1"/>
      <c r="P278" s="1"/>
      <c r="Q278" s="1"/>
      <c r="R278" s="6" t="s">
        <v>802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6">
        <v>140</v>
      </c>
      <c r="B279" s="237">
        <v>43469</v>
      </c>
      <c r="C279" s="237"/>
      <c r="D279" s="238" t="s">
        <v>159</v>
      </c>
      <c r="E279" s="239" t="s">
        <v>645</v>
      </c>
      <c r="F279" s="239">
        <v>875</v>
      </c>
      <c r="G279" s="239"/>
      <c r="H279" s="239">
        <v>1165</v>
      </c>
      <c r="I279" s="241">
        <v>1185</v>
      </c>
      <c r="J279" s="211" t="s">
        <v>819</v>
      </c>
      <c r="K279" s="212">
        <f t="shared" si="102"/>
        <v>290</v>
      </c>
      <c r="L279" s="213">
        <f t="shared" si="103"/>
        <v>0.33142857142857141</v>
      </c>
      <c r="M279" s="208" t="s">
        <v>613</v>
      </c>
      <c r="N279" s="214">
        <v>43847</v>
      </c>
      <c r="O279" s="1"/>
      <c r="P279" s="1"/>
      <c r="Q279" s="1"/>
      <c r="R279" s="6" t="s">
        <v>802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6">
        <v>141</v>
      </c>
      <c r="B280" s="237">
        <v>43559</v>
      </c>
      <c r="C280" s="237"/>
      <c r="D280" s="238" t="s">
        <v>348</v>
      </c>
      <c r="E280" s="239" t="s">
        <v>645</v>
      </c>
      <c r="F280" s="239">
        <f>387-14.63</f>
        <v>372.37</v>
      </c>
      <c r="G280" s="239"/>
      <c r="H280" s="239">
        <v>490</v>
      </c>
      <c r="I280" s="241">
        <v>490</v>
      </c>
      <c r="J280" s="211" t="s">
        <v>703</v>
      </c>
      <c r="K280" s="212">
        <f t="shared" si="102"/>
        <v>117.63</v>
      </c>
      <c r="L280" s="213">
        <f t="shared" si="103"/>
        <v>0.31589548030185027</v>
      </c>
      <c r="M280" s="208" t="s">
        <v>613</v>
      </c>
      <c r="N280" s="214">
        <v>43850</v>
      </c>
      <c r="O280" s="1"/>
      <c r="P280" s="1"/>
      <c r="Q280" s="1"/>
      <c r="R280" s="6" t="s">
        <v>802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9">
        <v>142</v>
      </c>
      <c r="B281" s="250">
        <v>43578</v>
      </c>
      <c r="C281" s="250"/>
      <c r="D281" s="251" t="s">
        <v>820</v>
      </c>
      <c r="E281" s="252" t="s">
        <v>615</v>
      </c>
      <c r="F281" s="252">
        <v>220</v>
      </c>
      <c r="G281" s="252"/>
      <c r="H281" s="252">
        <v>127.5</v>
      </c>
      <c r="I281" s="253">
        <v>284</v>
      </c>
      <c r="J281" s="221" t="s">
        <v>821</v>
      </c>
      <c r="K281" s="222">
        <f t="shared" si="102"/>
        <v>-92.5</v>
      </c>
      <c r="L281" s="223">
        <f t="shared" si="103"/>
        <v>-0.42045454545454547</v>
      </c>
      <c r="M281" s="219" t="s">
        <v>626</v>
      </c>
      <c r="N281" s="216">
        <v>43896</v>
      </c>
      <c r="O281" s="1"/>
      <c r="P281" s="1"/>
      <c r="Q281" s="1"/>
      <c r="R281" s="6" t="s">
        <v>802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143</v>
      </c>
      <c r="B282" s="237">
        <v>43622</v>
      </c>
      <c r="C282" s="237"/>
      <c r="D282" s="238" t="s">
        <v>497</v>
      </c>
      <c r="E282" s="239" t="s">
        <v>615</v>
      </c>
      <c r="F282" s="239">
        <v>332.8</v>
      </c>
      <c r="G282" s="239"/>
      <c r="H282" s="239">
        <v>405</v>
      </c>
      <c r="I282" s="241">
        <v>419</v>
      </c>
      <c r="J282" s="211" t="s">
        <v>822</v>
      </c>
      <c r="K282" s="212">
        <f t="shared" si="102"/>
        <v>72.199999999999989</v>
      </c>
      <c r="L282" s="213">
        <f t="shared" si="103"/>
        <v>0.21694711538461534</v>
      </c>
      <c r="M282" s="208" t="s">
        <v>613</v>
      </c>
      <c r="N282" s="214">
        <v>43860</v>
      </c>
      <c r="O282" s="1"/>
      <c r="P282" s="1"/>
      <c r="Q282" s="1"/>
      <c r="R282" s="6" t="s">
        <v>806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0">
        <v>144</v>
      </c>
      <c r="B283" s="229">
        <v>43641</v>
      </c>
      <c r="C283" s="229"/>
      <c r="D283" s="230" t="s">
        <v>152</v>
      </c>
      <c r="E283" s="231" t="s">
        <v>645</v>
      </c>
      <c r="F283" s="231">
        <v>386</v>
      </c>
      <c r="G283" s="232"/>
      <c r="H283" s="232">
        <v>395</v>
      </c>
      <c r="I283" s="232">
        <v>452</v>
      </c>
      <c r="J283" s="233" t="s">
        <v>823</v>
      </c>
      <c r="K283" s="234">
        <f t="shared" si="102"/>
        <v>9</v>
      </c>
      <c r="L283" s="235">
        <f t="shared" si="103"/>
        <v>2.3316062176165803E-2</v>
      </c>
      <c r="M283" s="231" t="s">
        <v>736</v>
      </c>
      <c r="N283" s="229">
        <v>43868</v>
      </c>
      <c r="O283" s="1"/>
      <c r="P283" s="1"/>
      <c r="Q283" s="1"/>
      <c r="R283" s="6" t="s">
        <v>806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0">
        <v>145</v>
      </c>
      <c r="B284" s="229">
        <v>43707</v>
      </c>
      <c r="C284" s="229"/>
      <c r="D284" s="230" t="s">
        <v>132</v>
      </c>
      <c r="E284" s="231" t="s">
        <v>645</v>
      </c>
      <c r="F284" s="231">
        <v>137.5</v>
      </c>
      <c r="G284" s="232"/>
      <c r="H284" s="232">
        <v>138.5</v>
      </c>
      <c r="I284" s="232">
        <v>190</v>
      </c>
      <c r="J284" s="233" t="s">
        <v>848</v>
      </c>
      <c r="K284" s="234">
        <f t="shared" ref="K284" si="104">H284-F284</f>
        <v>1</v>
      </c>
      <c r="L284" s="235">
        <f t="shared" ref="L284" si="105">K284/F284</f>
        <v>7.2727272727272727E-3</v>
      </c>
      <c r="M284" s="231" t="s">
        <v>736</v>
      </c>
      <c r="N284" s="229">
        <v>44432</v>
      </c>
      <c r="O284" s="1"/>
      <c r="P284" s="1"/>
      <c r="Q284" s="1"/>
      <c r="R284" s="6" t="s">
        <v>802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146</v>
      </c>
      <c r="B285" s="237">
        <v>43731</v>
      </c>
      <c r="C285" s="237"/>
      <c r="D285" s="238" t="s">
        <v>441</v>
      </c>
      <c r="E285" s="239" t="s">
        <v>645</v>
      </c>
      <c r="F285" s="239">
        <v>235</v>
      </c>
      <c r="G285" s="239"/>
      <c r="H285" s="239">
        <v>295</v>
      </c>
      <c r="I285" s="241">
        <v>296</v>
      </c>
      <c r="J285" s="211" t="s">
        <v>824</v>
      </c>
      <c r="K285" s="212">
        <f t="shared" ref="K285:K290" si="106">H285-F285</f>
        <v>60</v>
      </c>
      <c r="L285" s="213">
        <f t="shared" ref="L285:L290" si="107">K285/F285</f>
        <v>0.25531914893617019</v>
      </c>
      <c r="M285" s="208" t="s">
        <v>613</v>
      </c>
      <c r="N285" s="214">
        <v>43844</v>
      </c>
      <c r="O285" s="1"/>
      <c r="P285" s="1"/>
      <c r="Q285" s="1"/>
      <c r="R285" s="6" t="s">
        <v>806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147</v>
      </c>
      <c r="B286" s="237">
        <v>43752</v>
      </c>
      <c r="C286" s="237"/>
      <c r="D286" s="238" t="s">
        <v>825</v>
      </c>
      <c r="E286" s="239" t="s">
        <v>645</v>
      </c>
      <c r="F286" s="239">
        <v>277.5</v>
      </c>
      <c r="G286" s="239"/>
      <c r="H286" s="239">
        <v>333</v>
      </c>
      <c r="I286" s="241">
        <v>333</v>
      </c>
      <c r="J286" s="211" t="s">
        <v>826</v>
      </c>
      <c r="K286" s="212">
        <f t="shared" si="106"/>
        <v>55.5</v>
      </c>
      <c r="L286" s="213">
        <f t="shared" si="107"/>
        <v>0.2</v>
      </c>
      <c r="M286" s="208" t="s">
        <v>613</v>
      </c>
      <c r="N286" s="214">
        <v>43846</v>
      </c>
      <c r="O286" s="1"/>
      <c r="P286" s="1"/>
      <c r="Q286" s="1"/>
      <c r="R286" s="6" t="s">
        <v>802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36">
        <v>148</v>
      </c>
      <c r="B287" s="237">
        <v>43752</v>
      </c>
      <c r="C287" s="237"/>
      <c r="D287" s="238" t="s">
        <v>827</v>
      </c>
      <c r="E287" s="239" t="s">
        <v>645</v>
      </c>
      <c r="F287" s="239">
        <v>930</v>
      </c>
      <c r="G287" s="239"/>
      <c r="H287" s="239">
        <v>1165</v>
      </c>
      <c r="I287" s="241">
        <v>1200</v>
      </c>
      <c r="J287" s="211" t="s">
        <v>828</v>
      </c>
      <c r="K287" s="212">
        <f t="shared" si="106"/>
        <v>235</v>
      </c>
      <c r="L287" s="213">
        <f t="shared" si="107"/>
        <v>0.25268817204301075</v>
      </c>
      <c r="M287" s="208" t="s">
        <v>613</v>
      </c>
      <c r="N287" s="214">
        <v>43847</v>
      </c>
      <c r="O287" s="1"/>
      <c r="P287" s="1"/>
      <c r="Q287" s="1"/>
      <c r="R287" s="6" t="s">
        <v>806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6">
        <v>149</v>
      </c>
      <c r="B288" s="237">
        <v>43753</v>
      </c>
      <c r="C288" s="237"/>
      <c r="D288" s="238" t="s">
        <v>829</v>
      </c>
      <c r="E288" s="239" t="s">
        <v>645</v>
      </c>
      <c r="F288" s="209">
        <v>111</v>
      </c>
      <c r="G288" s="239"/>
      <c r="H288" s="239">
        <v>141</v>
      </c>
      <c r="I288" s="241">
        <v>141</v>
      </c>
      <c r="J288" s="211" t="s">
        <v>629</v>
      </c>
      <c r="K288" s="212">
        <f t="shared" si="106"/>
        <v>30</v>
      </c>
      <c r="L288" s="213">
        <f t="shared" si="107"/>
        <v>0.27027027027027029</v>
      </c>
      <c r="M288" s="208" t="s">
        <v>613</v>
      </c>
      <c r="N288" s="214">
        <v>44328</v>
      </c>
      <c r="O288" s="1"/>
      <c r="P288" s="1"/>
      <c r="Q288" s="1"/>
      <c r="R288" s="6" t="s">
        <v>806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6">
        <v>150</v>
      </c>
      <c r="B289" s="237">
        <v>43753</v>
      </c>
      <c r="C289" s="237"/>
      <c r="D289" s="238" t="s">
        <v>830</v>
      </c>
      <c r="E289" s="239" t="s">
        <v>645</v>
      </c>
      <c r="F289" s="209">
        <v>296</v>
      </c>
      <c r="G289" s="239"/>
      <c r="H289" s="239">
        <v>370</v>
      </c>
      <c r="I289" s="241">
        <v>370</v>
      </c>
      <c r="J289" s="211" t="s">
        <v>703</v>
      </c>
      <c r="K289" s="212">
        <f t="shared" si="106"/>
        <v>74</v>
      </c>
      <c r="L289" s="213">
        <f t="shared" si="107"/>
        <v>0.25</v>
      </c>
      <c r="M289" s="208" t="s">
        <v>613</v>
      </c>
      <c r="N289" s="214">
        <v>43853</v>
      </c>
      <c r="O289" s="1"/>
      <c r="P289" s="1"/>
      <c r="Q289" s="1"/>
      <c r="R289" s="6" t="s">
        <v>806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6">
        <v>151</v>
      </c>
      <c r="B290" s="237">
        <v>43754</v>
      </c>
      <c r="C290" s="237"/>
      <c r="D290" s="238" t="s">
        <v>831</v>
      </c>
      <c r="E290" s="239" t="s">
        <v>645</v>
      </c>
      <c r="F290" s="209">
        <v>300</v>
      </c>
      <c r="G290" s="239"/>
      <c r="H290" s="239">
        <v>382.5</v>
      </c>
      <c r="I290" s="241">
        <v>344</v>
      </c>
      <c r="J290" s="211" t="s">
        <v>832</v>
      </c>
      <c r="K290" s="212">
        <f t="shared" si="106"/>
        <v>82.5</v>
      </c>
      <c r="L290" s="213">
        <f t="shared" si="107"/>
        <v>0.27500000000000002</v>
      </c>
      <c r="M290" s="208" t="s">
        <v>613</v>
      </c>
      <c r="N290" s="214">
        <v>44238</v>
      </c>
      <c r="O290" s="1"/>
      <c r="P290" s="1"/>
      <c r="Q290" s="1"/>
      <c r="R290" s="6" t="s">
        <v>806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55">
        <v>152</v>
      </c>
      <c r="B291" s="256">
        <v>43832</v>
      </c>
      <c r="C291" s="256"/>
      <c r="D291" s="257" t="s">
        <v>833</v>
      </c>
      <c r="E291" s="56" t="s">
        <v>645</v>
      </c>
      <c r="F291" s="258" t="s">
        <v>834</v>
      </c>
      <c r="G291" s="56"/>
      <c r="H291" s="56"/>
      <c r="I291" s="259">
        <v>590</v>
      </c>
      <c r="J291" s="254" t="s">
        <v>616</v>
      </c>
      <c r="K291" s="254"/>
      <c r="L291" s="260"/>
      <c r="M291" s="261" t="s">
        <v>616</v>
      </c>
      <c r="N291" s="262"/>
      <c r="O291" s="1"/>
      <c r="P291" s="1"/>
      <c r="Q291" s="1"/>
      <c r="R291" s="6" t="s">
        <v>806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6">
        <v>153</v>
      </c>
      <c r="B292" s="237">
        <v>43966</v>
      </c>
      <c r="C292" s="237"/>
      <c r="D292" s="238" t="s">
        <v>72</v>
      </c>
      <c r="E292" s="239" t="s">
        <v>645</v>
      </c>
      <c r="F292" s="209">
        <v>67.5</v>
      </c>
      <c r="G292" s="239"/>
      <c r="H292" s="239">
        <v>86</v>
      </c>
      <c r="I292" s="241">
        <v>86</v>
      </c>
      <c r="J292" s="211" t="s">
        <v>835</v>
      </c>
      <c r="K292" s="212">
        <f t="shared" ref="K292:K299" si="108">H292-F292</f>
        <v>18.5</v>
      </c>
      <c r="L292" s="213">
        <f t="shared" ref="L292:L299" si="109">K292/F292</f>
        <v>0.27407407407407408</v>
      </c>
      <c r="M292" s="208" t="s">
        <v>613</v>
      </c>
      <c r="N292" s="214">
        <v>44008</v>
      </c>
      <c r="O292" s="1"/>
      <c r="P292" s="1"/>
      <c r="Q292" s="1"/>
      <c r="R292" s="6" t="s">
        <v>806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6">
        <v>154</v>
      </c>
      <c r="B293" s="237">
        <v>44035</v>
      </c>
      <c r="C293" s="237"/>
      <c r="D293" s="238" t="s">
        <v>496</v>
      </c>
      <c r="E293" s="239" t="s">
        <v>645</v>
      </c>
      <c r="F293" s="209">
        <v>231</v>
      </c>
      <c r="G293" s="239"/>
      <c r="H293" s="239">
        <v>281</v>
      </c>
      <c r="I293" s="241">
        <v>281</v>
      </c>
      <c r="J293" s="211" t="s">
        <v>703</v>
      </c>
      <c r="K293" s="212">
        <f t="shared" si="108"/>
        <v>50</v>
      </c>
      <c r="L293" s="213">
        <f t="shared" si="109"/>
        <v>0.21645021645021645</v>
      </c>
      <c r="M293" s="208" t="s">
        <v>613</v>
      </c>
      <c r="N293" s="214">
        <v>44358</v>
      </c>
      <c r="O293" s="1"/>
      <c r="P293" s="1"/>
      <c r="Q293" s="1"/>
      <c r="R293" s="6" t="s">
        <v>806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155</v>
      </c>
      <c r="B294" s="237">
        <v>44092</v>
      </c>
      <c r="C294" s="237"/>
      <c r="D294" s="238" t="s">
        <v>417</v>
      </c>
      <c r="E294" s="239" t="s">
        <v>645</v>
      </c>
      <c r="F294" s="239">
        <v>206</v>
      </c>
      <c r="G294" s="239"/>
      <c r="H294" s="239">
        <v>248</v>
      </c>
      <c r="I294" s="241">
        <v>248</v>
      </c>
      <c r="J294" s="211" t="s">
        <v>703</v>
      </c>
      <c r="K294" s="212">
        <f t="shared" si="108"/>
        <v>42</v>
      </c>
      <c r="L294" s="213">
        <f t="shared" si="109"/>
        <v>0.20388349514563106</v>
      </c>
      <c r="M294" s="208" t="s">
        <v>613</v>
      </c>
      <c r="N294" s="214">
        <v>44214</v>
      </c>
      <c r="O294" s="1"/>
      <c r="P294" s="1"/>
      <c r="Q294" s="1"/>
      <c r="R294" s="6" t="s">
        <v>806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6">
        <v>156</v>
      </c>
      <c r="B295" s="237">
        <v>44140</v>
      </c>
      <c r="C295" s="237"/>
      <c r="D295" s="238" t="s">
        <v>417</v>
      </c>
      <c r="E295" s="239" t="s">
        <v>645</v>
      </c>
      <c r="F295" s="239">
        <v>182.5</v>
      </c>
      <c r="G295" s="239"/>
      <c r="H295" s="239">
        <v>248</v>
      </c>
      <c r="I295" s="241">
        <v>248</v>
      </c>
      <c r="J295" s="211" t="s">
        <v>703</v>
      </c>
      <c r="K295" s="212">
        <f t="shared" si="108"/>
        <v>65.5</v>
      </c>
      <c r="L295" s="213">
        <f t="shared" si="109"/>
        <v>0.35890410958904112</v>
      </c>
      <c r="M295" s="208" t="s">
        <v>613</v>
      </c>
      <c r="N295" s="214">
        <v>44214</v>
      </c>
      <c r="O295" s="1"/>
      <c r="P295" s="1"/>
      <c r="Q295" s="1"/>
      <c r="R295" s="6" t="s">
        <v>806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6">
        <v>157</v>
      </c>
      <c r="B296" s="237">
        <v>44140</v>
      </c>
      <c r="C296" s="237"/>
      <c r="D296" s="238" t="s">
        <v>332</v>
      </c>
      <c r="E296" s="239" t="s">
        <v>645</v>
      </c>
      <c r="F296" s="239">
        <v>247.5</v>
      </c>
      <c r="G296" s="239"/>
      <c r="H296" s="239">
        <v>320</v>
      </c>
      <c r="I296" s="241">
        <v>320</v>
      </c>
      <c r="J296" s="211" t="s">
        <v>703</v>
      </c>
      <c r="K296" s="212">
        <f t="shared" si="108"/>
        <v>72.5</v>
      </c>
      <c r="L296" s="213">
        <f t="shared" si="109"/>
        <v>0.29292929292929293</v>
      </c>
      <c r="M296" s="208" t="s">
        <v>613</v>
      </c>
      <c r="N296" s="214">
        <v>44323</v>
      </c>
      <c r="O296" s="1"/>
      <c r="P296" s="1"/>
      <c r="Q296" s="1"/>
      <c r="R296" s="6" t="s">
        <v>806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6">
        <v>158</v>
      </c>
      <c r="B297" s="237">
        <v>44140</v>
      </c>
      <c r="C297" s="237"/>
      <c r="D297" s="238" t="s">
        <v>273</v>
      </c>
      <c r="E297" s="239" t="s">
        <v>645</v>
      </c>
      <c r="F297" s="209">
        <v>925</v>
      </c>
      <c r="G297" s="239"/>
      <c r="H297" s="239">
        <v>1095</v>
      </c>
      <c r="I297" s="241">
        <v>1093</v>
      </c>
      <c r="J297" s="211" t="s">
        <v>836</v>
      </c>
      <c r="K297" s="212">
        <f t="shared" si="108"/>
        <v>170</v>
      </c>
      <c r="L297" s="213">
        <f t="shared" si="109"/>
        <v>0.18378378378378379</v>
      </c>
      <c r="M297" s="208" t="s">
        <v>613</v>
      </c>
      <c r="N297" s="214">
        <v>44201</v>
      </c>
      <c r="O297" s="1"/>
      <c r="P297" s="1"/>
      <c r="Q297" s="1"/>
      <c r="R297" s="6" t="s">
        <v>806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6">
        <v>159</v>
      </c>
      <c r="B298" s="237">
        <v>44140</v>
      </c>
      <c r="C298" s="237"/>
      <c r="D298" s="238" t="s">
        <v>348</v>
      </c>
      <c r="E298" s="239" t="s">
        <v>645</v>
      </c>
      <c r="F298" s="209">
        <v>332.5</v>
      </c>
      <c r="G298" s="239"/>
      <c r="H298" s="239">
        <v>393</v>
      </c>
      <c r="I298" s="241">
        <v>406</v>
      </c>
      <c r="J298" s="211" t="s">
        <v>837</v>
      </c>
      <c r="K298" s="212">
        <f t="shared" si="108"/>
        <v>60.5</v>
      </c>
      <c r="L298" s="213">
        <f t="shared" si="109"/>
        <v>0.18195488721804512</v>
      </c>
      <c r="M298" s="208" t="s">
        <v>613</v>
      </c>
      <c r="N298" s="214">
        <v>44256</v>
      </c>
      <c r="O298" s="1"/>
      <c r="P298" s="1"/>
      <c r="Q298" s="1"/>
      <c r="R298" s="6" t="s">
        <v>806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6">
        <v>160</v>
      </c>
      <c r="B299" s="237">
        <v>44141</v>
      </c>
      <c r="C299" s="237"/>
      <c r="D299" s="238" t="s">
        <v>496</v>
      </c>
      <c r="E299" s="239" t="s">
        <v>645</v>
      </c>
      <c r="F299" s="209">
        <v>231</v>
      </c>
      <c r="G299" s="239"/>
      <c r="H299" s="239">
        <v>281</v>
      </c>
      <c r="I299" s="241">
        <v>281</v>
      </c>
      <c r="J299" s="211" t="s">
        <v>703</v>
      </c>
      <c r="K299" s="212">
        <f t="shared" si="108"/>
        <v>50</v>
      </c>
      <c r="L299" s="213">
        <f t="shared" si="109"/>
        <v>0.21645021645021645</v>
      </c>
      <c r="M299" s="208" t="s">
        <v>613</v>
      </c>
      <c r="N299" s="214">
        <v>44358</v>
      </c>
      <c r="O299" s="1"/>
      <c r="P299" s="1"/>
      <c r="Q299" s="1"/>
      <c r="R299" s="6" t="s">
        <v>806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63">
        <v>161</v>
      </c>
      <c r="B300" s="256">
        <v>44187</v>
      </c>
      <c r="C300" s="256"/>
      <c r="D300" s="257" t="s">
        <v>469</v>
      </c>
      <c r="E300" s="56" t="s">
        <v>645</v>
      </c>
      <c r="F300" s="258" t="s">
        <v>838</v>
      </c>
      <c r="G300" s="56"/>
      <c r="H300" s="56"/>
      <c r="I300" s="259">
        <v>239</v>
      </c>
      <c r="J300" s="254" t="s">
        <v>616</v>
      </c>
      <c r="K300" s="254"/>
      <c r="L300" s="260"/>
      <c r="M300" s="261"/>
      <c r="N300" s="262"/>
      <c r="O300" s="1"/>
      <c r="P300" s="1"/>
      <c r="Q300" s="1"/>
      <c r="R300" s="6" t="s">
        <v>806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63">
        <v>162</v>
      </c>
      <c r="B301" s="256">
        <v>44258</v>
      </c>
      <c r="C301" s="256"/>
      <c r="D301" s="257" t="s">
        <v>833</v>
      </c>
      <c r="E301" s="56" t="s">
        <v>645</v>
      </c>
      <c r="F301" s="258" t="s">
        <v>834</v>
      </c>
      <c r="G301" s="56"/>
      <c r="H301" s="56"/>
      <c r="I301" s="259">
        <v>590</v>
      </c>
      <c r="J301" s="254" t="s">
        <v>616</v>
      </c>
      <c r="K301" s="254"/>
      <c r="L301" s="260"/>
      <c r="M301" s="261"/>
      <c r="N301" s="262"/>
      <c r="O301" s="1"/>
      <c r="P301" s="1"/>
      <c r="R301" s="6" t="s">
        <v>806</v>
      </c>
    </row>
    <row r="302" spans="1:26" ht="12.75" customHeight="1">
      <c r="A302" s="236">
        <v>163</v>
      </c>
      <c r="B302" s="237">
        <v>44274</v>
      </c>
      <c r="C302" s="237"/>
      <c r="D302" s="238" t="s">
        <v>348</v>
      </c>
      <c r="E302" s="239" t="s">
        <v>645</v>
      </c>
      <c r="F302" s="209">
        <v>355</v>
      </c>
      <c r="G302" s="239"/>
      <c r="H302" s="239">
        <v>422.5</v>
      </c>
      <c r="I302" s="241">
        <v>420</v>
      </c>
      <c r="J302" s="211" t="s">
        <v>839</v>
      </c>
      <c r="K302" s="212">
        <f t="shared" ref="K302:K304" si="110">H302-F302</f>
        <v>67.5</v>
      </c>
      <c r="L302" s="213">
        <f t="shared" ref="L302:L304" si="111">K302/F302</f>
        <v>0.19014084507042253</v>
      </c>
      <c r="M302" s="208" t="s">
        <v>613</v>
      </c>
      <c r="N302" s="214">
        <v>44361</v>
      </c>
      <c r="O302" s="1"/>
      <c r="R302" s="264" t="s">
        <v>806</v>
      </c>
    </row>
    <row r="303" spans="1:26" ht="12.75" customHeight="1">
      <c r="A303" s="236">
        <v>164</v>
      </c>
      <c r="B303" s="237">
        <v>44295</v>
      </c>
      <c r="C303" s="237"/>
      <c r="D303" s="238" t="s">
        <v>840</v>
      </c>
      <c r="E303" s="239" t="s">
        <v>645</v>
      </c>
      <c r="F303" s="209">
        <v>555</v>
      </c>
      <c r="G303" s="239"/>
      <c r="H303" s="239">
        <v>663</v>
      </c>
      <c r="I303" s="241">
        <v>663</v>
      </c>
      <c r="J303" s="211" t="s">
        <v>841</v>
      </c>
      <c r="K303" s="212">
        <f t="shared" si="110"/>
        <v>108</v>
      </c>
      <c r="L303" s="213">
        <f t="shared" si="111"/>
        <v>0.19459459459459461</v>
      </c>
      <c r="M303" s="208" t="s">
        <v>613</v>
      </c>
      <c r="N303" s="214">
        <v>44321</v>
      </c>
      <c r="O303" s="1"/>
      <c r="P303" s="1"/>
      <c r="Q303" s="1"/>
      <c r="R303" s="264" t="s">
        <v>806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6">
        <v>165</v>
      </c>
      <c r="B304" s="237">
        <v>44308</v>
      </c>
      <c r="C304" s="237"/>
      <c r="D304" s="238" t="s">
        <v>385</v>
      </c>
      <c r="E304" s="239" t="s">
        <v>645</v>
      </c>
      <c r="F304" s="209">
        <v>126.5</v>
      </c>
      <c r="G304" s="239"/>
      <c r="H304" s="239">
        <v>155</v>
      </c>
      <c r="I304" s="241">
        <v>155</v>
      </c>
      <c r="J304" s="211" t="s">
        <v>703</v>
      </c>
      <c r="K304" s="212">
        <f t="shared" si="110"/>
        <v>28.5</v>
      </c>
      <c r="L304" s="213">
        <f t="shared" si="111"/>
        <v>0.22529644268774704</v>
      </c>
      <c r="M304" s="208" t="s">
        <v>613</v>
      </c>
      <c r="N304" s="214">
        <v>44362</v>
      </c>
      <c r="O304" s="1"/>
      <c r="R304" s="264" t="s">
        <v>806</v>
      </c>
    </row>
    <row r="305" spans="1:18" ht="12.75" customHeight="1">
      <c r="A305" s="263">
        <v>166</v>
      </c>
      <c r="B305" s="256">
        <v>44368</v>
      </c>
      <c r="C305" s="256"/>
      <c r="D305" s="257" t="s">
        <v>404</v>
      </c>
      <c r="E305" s="56" t="s">
        <v>645</v>
      </c>
      <c r="F305" s="258" t="s">
        <v>842</v>
      </c>
      <c r="G305" s="56"/>
      <c r="H305" s="56"/>
      <c r="I305" s="259">
        <v>344</v>
      </c>
      <c r="J305" s="254" t="s">
        <v>616</v>
      </c>
      <c r="K305" s="263"/>
      <c r="L305" s="256"/>
      <c r="M305" s="256"/>
      <c r="N305" s="257"/>
      <c r="O305" s="1"/>
      <c r="R305" s="264" t="s">
        <v>806</v>
      </c>
    </row>
    <row r="306" spans="1:18" ht="12.75" customHeight="1">
      <c r="A306" s="263">
        <v>167</v>
      </c>
      <c r="B306" s="256">
        <v>44368</v>
      </c>
      <c r="C306" s="256"/>
      <c r="D306" s="257" t="s">
        <v>496</v>
      </c>
      <c r="E306" s="56" t="s">
        <v>645</v>
      </c>
      <c r="F306" s="258" t="s">
        <v>843</v>
      </c>
      <c r="G306" s="56"/>
      <c r="H306" s="56"/>
      <c r="I306" s="259">
        <v>320</v>
      </c>
      <c r="J306" s="254" t="s">
        <v>616</v>
      </c>
      <c r="K306" s="263"/>
      <c r="L306" s="256"/>
      <c r="M306" s="256"/>
      <c r="N306" s="257"/>
      <c r="O306" s="44"/>
      <c r="R306" s="264" t="s">
        <v>806</v>
      </c>
    </row>
    <row r="307" spans="1:18" ht="12.75" customHeight="1">
      <c r="A307" s="263">
        <v>168</v>
      </c>
      <c r="B307" s="256">
        <v>44406</v>
      </c>
      <c r="C307" s="256"/>
      <c r="D307" s="257" t="s">
        <v>385</v>
      </c>
      <c r="E307" s="56" t="s">
        <v>645</v>
      </c>
      <c r="F307" s="258" t="s">
        <v>846</v>
      </c>
      <c r="G307" s="56"/>
      <c r="H307" s="56"/>
      <c r="I307" s="56">
        <v>200</v>
      </c>
      <c r="J307" s="254" t="s">
        <v>616</v>
      </c>
      <c r="K307" s="263"/>
      <c r="L307" s="256"/>
      <c r="M307" s="256"/>
      <c r="N307" s="257"/>
      <c r="O307" s="44"/>
      <c r="R307" s="264" t="s">
        <v>806</v>
      </c>
    </row>
    <row r="308" spans="1:18" ht="12.75" customHeight="1">
      <c r="A308" s="263">
        <v>169</v>
      </c>
      <c r="B308" s="256">
        <v>44462</v>
      </c>
      <c r="C308" s="256"/>
      <c r="D308" s="257" t="s">
        <v>859</v>
      </c>
      <c r="E308" s="56" t="s">
        <v>645</v>
      </c>
      <c r="F308" s="258" t="s">
        <v>860</v>
      </c>
      <c r="G308" s="56"/>
      <c r="H308" s="56"/>
      <c r="I308" s="56">
        <v>1500</v>
      </c>
      <c r="J308" s="254" t="s">
        <v>616</v>
      </c>
      <c r="K308" s="263"/>
      <c r="L308" s="256"/>
      <c r="M308" s="256"/>
      <c r="N308" s="257"/>
      <c r="O308" s="44"/>
      <c r="R308" s="264"/>
    </row>
    <row r="309" spans="1:18" ht="12.75" customHeight="1">
      <c r="A309" s="431">
        <v>170</v>
      </c>
      <c r="B309" s="432">
        <v>44480</v>
      </c>
      <c r="C309" s="432"/>
      <c r="D309" s="433" t="s">
        <v>955</v>
      </c>
      <c r="E309" s="434" t="s">
        <v>645</v>
      </c>
      <c r="F309" s="435" t="s">
        <v>963</v>
      </c>
      <c r="G309" s="434"/>
      <c r="H309" s="434"/>
      <c r="I309" s="434">
        <v>245</v>
      </c>
      <c r="J309" s="436" t="s">
        <v>616</v>
      </c>
      <c r="K309" s="431"/>
      <c r="L309" s="432"/>
      <c r="M309" s="432"/>
      <c r="N309" s="433"/>
      <c r="O309" s="44"/>
      <c r="R309" s="264"/>
    </row>
    <row r="310" spans="1:18" ht="12.75" customHeight="1">
      <c r="A310" s="437">
        <v>171</v>
      </c>
      <c r="B310" s="438">
        <v>44481</v>
      </c>
      <c r="C310" s="438"/>
      <c r="D310" s="439" t="s">
        <v>262</v>
      </c>
      <c r="E310" s="440" t="s">
        <v>645</v>
      </c>
      <c r="F310" s="441" t="s">
        <v>980</v>
      </c>
      <c r="G310" s="440"/>
      <c r="H310" s="440"/>
      <c r="I310" s="440">
        <v>380</v>
      </c>
      <c r="J310" s="442" t="s">
        <v>616</v>
      </c>
      <c r="K310" s="437"/>
      <c r="L310" s="438"/>
      <c r="M310" s="438"/>
      <c r="N310" s="439"/>
      <c r="O310" s="44"/>
      <c r="R310" s="264"/>
    </row>
    <row r="311" spans="1:18" ht="12.75" customHeight="1">
      <c r="A311" s="437">
        <v>172</v>
      </c>
      <c r="B311" s="438">
        <v>44481</v>
      </c>
      <c r="C311" s="438"/>
      <c r="D311" s="439" t="s">
        <v>412</v>
      </c>
      <c r="E311" s="440" t="s">
        <v>645</v>
      </c>
      <c r="F311" s="441" t="s">
        <v>981</v>
      </c>
      <c r="G311" s="440"/>
      <c r="H311" s="440"/>
      <c r="I311" s="440">
        <v>56</v>
      </c>
      <c r="J311" s="442" t="s">
        <v>616</v>
      </c>
      <c r="K311" s="437"/>
      <c r="L311" s="438"/>
      <c r="M311" s="438"/>
      <c r="N311" s="439"/>
      <c r="O311" s="44"/>
      <c r="R311" s="264"/>
    </row>
    <row r="312" spans="1:18" ht="12.75" customHeight="1">
      <c r="A312" s="443"/>
      <c r="B312" s="443"/>
      <c r="C312" s="443"/>
      <c r="D312" s="443"/>
      <c r="E312" s="443"/>
      <c r="F312" s="440"/>
      <c r="G312" s="440"/>
      <c r="H312" s="440"/>
      <c r="I312" s="440"/>
      <c r="J312" s="444"/>
      <c r="K312" s="440"/>
      <c r="L312" s="440"/>
      <c r="M312" s="440"/>
      <c r="N312" s="443"/>
      <c r="O312" s="44"/>
      <c r="R312" s="264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264"/>
    </row>
    <row r="314" spans="1:18" ht="12.75" customHeight="1">
      <c r="A314" s="263"/>
      <c r="B314" s="265" t="s">
        <v>844</v>
      </c>
      <c r="F314" s="59"/>
      <c r="G314" s="59"/>
      <c r="H314" s="59"/>
      <c r="I314" s="59"/>
      <c r="J314" s="44"/>
      <c r="K314" s="59"/>
      <c r="L314" s="59"/>
      <c r="M314" s="59"/>
      <c r="O314" s="44"/>
      <c r="R314" s="264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1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1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1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1:18" ht="12.75" customHeight="1">
      <c r="A324" s="266"/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A325" s="266"/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A326" s="56"/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</sheetData>
  <autoFilter ref="R1:R322"/>
  <mergeCells count="13">
    <mergeCell ref="O92:O93"/>
    <mergeCell ref="P92:P93"/>
    <mergeCell ref="M92:M93"/>
    <mergeCell ref="N92:N93"/>
    <mergeCell ref="A92:A93"/>
    <mergeCell ref="B92:B93"/>
    <mergeCell ref="J92:J93"/>
    <mergeCell ref="O83:O84"/>
    <mergeCell ref="P83:P84"/>
    <mergeCell ref="A83:A84"/>
    <mergeCell ref="B83:B84"/>
    <mergeCell ref="M83:M84"/>
    <mergeCell ref="N83:N84"/>
  </mergeCells>
  <pageMargins left="0.7" right="0.7" top="0.75" bottom="0.75" header="0.3" footer="0.3"/>
  <pageSetup orientation="portrait" r:id="rId1"/>
  <ignoredErrors>
    <ignoredError sqref="K93 L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2021-10-14T02:38:19Z</dcterms:modified>
</cp:coreProperties>
</file>