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480" yWindow="570" windowWidth="20730" windowHeight="8640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F&amp;O)'!$R$1:$R$329</definedName>
  </definedNames>
  <calcPr calcId="124519"/>
</workbook>
</file>

<file path=xl/calcChain.xml><?xml version="1.0" encoding="utf-8"?>
<calcChain xmlns="http://schemas.openxmlformats.org/spreadsheetml/2006/main">
  <c r="L90" i="6"/>
  <c r="K90"/>
  <c r="L89"/>
  <c r="K89"/>
  <c r="L17"/>
  <c r="K17"/>
  <c r="M17" s="1"/>
  <c r="L13"/>
  <c r="K13"/>
  <c r="M13" s="1"/>
  <c r="K111"/>
  <c r="M111" s="1"/>
  <c r="K114"/>
  <c r="M114" s="1"/>
  <c r="K113"/>
  <c r="M113" s="1"/>
  <c r="K112"/>
  <c r="M112" s="1"/>
  <c r="K108"/>
  <c r="M108" s="1"/>
  <c r="K107"/>
  <c r="M107" s="1"/>
  <c r="L86"/>
  <c r="K86"/>
  <c r="M86" s="1"/>
  <c r="K105"/>
  <c r="M105" s="1"/>
  <c r="K103"/>
  <c r="M103" s="1"/>
  <c r="K100"/>
  <c r="M100" s="1"/>
  <c r="K110"/>
  <c r="M110" s="1"/>
  <c r="L46"/>
  <c r="K46"/>
  <c r="M46" s="1"/>
  <c r="K109"/>
  <c r="M109" s="1"/>
  <c r="L80"/>
  <c r="K80"/>
  <c r="L84"/>
  <c r="K84"/>
  <c r="L127"/>
  <c r="L85"/>
  <c r="K85"/>
  <c r="M85" s="1"/>
  <c r="L83"/>
  <c r="K83"/>
  <c r="L48"/>
  <c r="K48"/>
  <c r="M48" s="1"/>
  <c r="L47"/>
  <c r="K47"/>
  <c r="M47" s="1"/>
  <c r="K127"/>
  <c r="K106"/>
  <c r="M106" s="1"/>
  <c r="L79"/>
  <c r="K79"/>
  <c r="L82"/>
  <c r="K82"/>
  <c r="M82" s="1"/>
  <c r="L45"/>
  <c r="K45"/>
  <c r="M45" s="1"/>
  <c r="L44"/>
  <c r="K44"/>
  <c r="L18"/>
  <c r="K18"/>
  <c r="M18" s="1"/>
  <c r="L81"/>
  <c r="K81"/>
  <c r="L78"/>
  <c r="K78"/>
  <c r="K74"/>
  <c r="M74"/>
  <c r="L74"/>
  <c r="L73"/>
  <c r="K73"/>
  <c r="L76"/>
  <c r="K76"/>
  <c r="L77"/>
  <c r="K77"/>
  <c r="L75"/>
  <c r="K75"/>
  <c r="L68"/>
  <c r="K68"/>
  <c r="L42"/>
  <c r="K42"/>
  <c r="M42" s="1"/>
  <c r="L40"/>
  <c r="K40"/>
  <c r="M40" s="1"/>
  <c r="L36"/>
  <c r="K36"/>
  <c r="K104"/>
  <c r="M104" s="1"/>
  <c r="L11"/>
  <c r="K11"/>
  <c r="L41"/>
  <c r="K41"/>
  <c r="L39"/>
  <c r="K39"/>
  <c r="L72"/>
  <c r="K72"/>
  <c r="L70"/>
  <c r="K70"/>
  <c r="L71"/>
  <c r="K71"/>
  <c r="K102"/>
  <c r="M102" s="1"/>
  <c r="L69"/>
  <c r="K69"/>
  <c r="L37"/>
  <c r="K37"/>
  <c r="L31"/>
  <c r="M31" s="1"/>
  <c r="K31"/>
  <c r="L34"/>
  <c r="K34"/>
  <c r="L16"/>
  <c r="K16"/>
  <c r="K101"/>
  <c r="M101" s="1"/>
  <c r="M90" l="1"/>
  <c r="M89"/>
  <c r="M80"/>
  <c r="M84"/>
  <c r="M127"/>
  <c r="M83"/>
  <c r="M79"/>
  <c r="M44"/>
  <c r="M81"/>
  <c r="M78"/>
  <c r="M73"/>
  <c r="M76"/>
  <c r="M77"/>
  <c r="M75"/>
  <c r="M68"/>
  <c r="M36"/>
  <c r="M11"/>
  <c r="M39"/>
  <c r="M41"/>
  <c r="M71"/>
  <c r="M72"/>
  <c r="M70"/>
  <c r="M69"/>
  <c r="M37"/>
  <c r="M34"/>
  <c r="M16"/>
  <c r="L66"/>
  <c r="K66"/>
  <c r="L64"/>
  <c r="K64"/>
  <c r="L67"/>
  <c r="K67"/>
  <c r="L38"/>
  <c r="K38"/>
  <c r="L63"/>
  <c r="K63"/>
  <c r="L65"/>
  <c r="K65"/>
  <c r="M65" l="1"/>
  <c r="M38"/>
  <c r="M67"/>
  <c r="M66"/>
  <c r="M64"/>
  <c r="M63"/>
  <c r="L35" l="1"/>
  <c r="M35" s="1"/>
  <c r="K35"/>
  <c r="L33"/>
  <c r="K33"/>
  <c r="L32"/>
  <c r="K32"/>
  <c r="M33" l="1"/>
  <c r="M32"/>
  <c r="K313" l="1"/>
  <c r="L313" s="1"/>
  <c r="K312"/>
  <c r="L312" s="1"/>
  <c r="K311"/>
  <c r="L311" s="1"/>
  <c r="K308"/>
  <c r="L308" s="1"/>
  <c r="K307"/>
  <c r="L307" s="1"/>
  <c r="K306"/>
  <c r="L306" s="1"/>
  <c r="K305"/>
  <c r="L305" s="1"/>
  <c r="K304"/>
  <c r="L304" s="1"/>
  <c r="K303"/>
  <c r="L303" s="1"/>
  <c r="K302"/>
  <c r="L302" s="1"/>
  <c r="K301"/>
  <c r="L301" s="1"/>
  <c r="K299"/>
  <c r="L299" s="1"/>
  <c r="K298"/>
  <c r="L298" s="1"/>
  <c r="K297"/>
  <c r="L297" s="1"/>
  <c r="K296"/>
  <c r="L296" s="1"/>
  <c r="K295"/>
  <c r="L295" s="1"/>
  <c r="K294"/>
  <c r="L294" s="1"/>
  <c r="K292"/>
  <c r="L292" s="1"/>
  <c r="K291"/>
  <c r="L291" s="1"/>
  <c r="K290"/>
  <c r="L290" s="1"/>
  <c r="F289"/>
  <c r="K289" s="1"/>
  <c r="L289" s="1"/>
  <c r="K288"/>
  <c r="L288" s="1"/>
  <c r="K287"/>
  <c r="L287" s="1"/>
  <c r="K286"/>
  <c r="L286" s="1"/>
  <c r="K285"/>
  <c r="L285" s="1"/>
  <c r="K284"/>
  <c r="L284" s="1"/>
  <c r="F283"/>
  <c r="F282"/>
  <c r="K282" s="1"/>
  <c r="L282" s="1"/>
  <c r="K281"/>
  <c r="L281" s="1"/>
  <c r="F280"/>
  <c r="K280" s="1"/>
  <c r="L280" s="1"/>
  <c r="K279"/>
  <c r="L279" s="1"/>
  <c r="K278"/>
  <c r="L278" s="1"/>
  <c r="K277"/>
  <c r="L277" s="1"/>
  <c r="K276"/>
  <c r="L276" s="1"/>
  <c r="K275"/>
  <c r="L275" s="1"/>
  <c r="K274"/>
  <c r="L274" s="1"/>
  <c r="K273"/>
  <c r="L273" s="1"/>
  <c r="K272"/>
  <c r="L272" s="1"/>
  <c r="K271"/>
  <c r="L271" s="1"/>
  <c r="K270"/>
  <c r="L270" s="1"/>
  <c r="K269"/>
  <c r="L269" s="1"/>
  <c r="K268"/>
  <c r="L268" s="1"/>
  <c r="K267"/>
  <c r="L267" s="1"/>
  <c r="K266"/>
  <c r="L266" s="1"/>
  <c r="K264"/>
  <c r="L264" s="1"/>
  <c r="K262"/>
  <c r="L262" s="1"/>
  <c r="K261"/>
  <c r="L261" s="1"/>
  <c r="F260"/>
  <c r="K260" s="1"/>
  <c r="L260" s="1"/>
  <c r="K259"/>
  <c r="L259" s="1"/>
  <c r="K256"/>
  <c r="L256" s="1"/>
  <c r="K255"/>
  <c r="L255" s="1"/>
  <c r="K254"/>
  <c r="L254" s="1"/>
  <c r="K251"/>
  <c r="L251" s="1"/>
  <c r="K250"/>
  <c r="L250" s="1"/>
  <c r="K249"/>
  <c r="L249" s="1"/>
  <c r="K248"/>
  <c r="L248" s="1"/>
  <c r="K247"/>
  <c r="L247" s="1"/>
  <c r="K246"/>
  <c r="L246" s="1"/>
  <c r="K244"/>
  <c r="L244" s="1"/>
  <c r="K243"/>
  <c r="L243" s="1"/>
  <c r="K242"/>
  <c r="L242" s="1"/>
  <c r="K241"/>
  <c r="L241" s="1"/>
  <c r="K240"/>
  <c r="L240" s="1"/>
  <c r="K239"/>
  <c r="L239" s="1"/>
  <c r="K238"/>
  <c r="L238" s="1"/>
  <c r="K237"/>
  <c r="L237" s="1"/>
  <c r="K236"/>
  <c r="L236" s="1"/>
  <c r="K234"/>
  <c r="L234" s="1"/>
  <c r="K232"/>
  <c r="L232" s="1"/>
  <c r="K230"/>
  <c r="L230" s="1"/>
  <c r="K228"/>
  <c r="L228" s="1"/>
  <c r="K227"/>
  <c r="L227" s="1"/>
  <c r="K226"/>
  <c r="L226" s="1"/>
  <c r="K224"/>
  <c r="L224" s="1"/>
  <c r="K223"/>
  <c r="L223" s="1"/>
  <c r="K222"/>
  <c r="L222" s="1"/>
  <c r="K221"/>
  <c r="K220"/>
  <c r="L220" s="1"/>
  <c r="K219"/>
  <c r="L219" s="1"/>
  <c r="K217"/>
  <c r="L217" s="1"/>
  <c r="K216"/>
  <c r="L216" s="1"/>
  <c r="K215"/>
  <c r="L215" s="1"/>
  <c r="K214"/>
  <c r="L214" s="1"/>
  <c r="K213"/>
  <c r="L213" s="1"/>
  <c r="F212"/>
  <c r="K212" s="1"/>
  <c r="L212" s="1"/>
  <c r="H211"/>
  <c r="K211" s="1"/>
  <c r="L211" s="1"/>
  <c r="K208"/>
  <c r="L208" s="1"/>
  <c r="K207"/>
  <c r="L207" s="1"/>
  <c r="K206"/>
  <c r="L206" s="1"/>
  <c r="K205"/>
  <c r="L205" s="1"/>
  <c r="K204"/>
  <c r="L204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K192"/>
  <c r="L192" s="1"/>
  <c r="K19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H177"/>
  <c r="K177" s="1"/>
  <c r="L177" s="1"/>
  <c r="F176"/>
  <c r="K176" s="1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M7"/>
  <c r="D7" i="5"/>
  <c r="K6" i="4"/>
  <c r="K6" i="3"/>
  <c r="L6" i="2"/>
</calcChain>
</file>

<file path=xl/sharedStrings.xml><?xml version="1.0" encoding="utf-8"?>
<sst xmlns="http://schemas.openxmlformats.org/spreadsheetml/2006/main" count="2883" uniqueCount="1130">
  <si>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</si>
  <si>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</si>
  <si>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</si>
  <si>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</si>
  <si>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</si>
  <si>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</si>
  <si>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</si>
  <si>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</si>
  <si>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</si>
  <si>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</si>
  <si>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</si>
  <si>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</si>
  <si>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</si>
  <si>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</si>
  <si>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</si>
  <si>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</si>
  <si>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</si>
  <si>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</si>
  <si>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</si>
  <si>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</si>
  <si>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</si>
  <si>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</si>
  <si>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</si>
  <si>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</si>
  <si>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</si>
  <si>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</si>
  <si>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</si>
  <si>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</si>
  <si>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</si>
  <si>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</si>
  <si>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</si>
  <si>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</si>
  <si>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</si>
  <si>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</si>
  <si>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</si>
  <si>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</si>
  <si>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</si>
  <si>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</si>
  <si>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FINNIFTY</t>
  </si>
  <si>
    <t>Chemical</t>
  </si>
  <si>
    <t>AARTIIND</t>
  </si>
  <si>
    <t>Textile</t>
  </si>
  <si>
    <t>ABFRL</t>
  </si>
  <si>
    <t>Cement</t>
  </si>
  <si>
    <t>ACC</t>
  </si>
  <si>
    <t>Others</t>
  </si>
  <si>
    <t>ADANIENT</t>
  </si>
  <si>
    <t>ADANIPORTS</t>
  </si>
  <si>
    <t>Pharma</t>
  </si>
  <si>
    <t>ALKEM</t>
  </si>
  <si>
    <t>Automobile</t>
  </si>
  <si>
    <t>AMARAJABAT</t>
  </si>
  <si>
    <t>AMBUJACEM</t>
  </si>
  <si>
    <t>APLLTD</t>
  </si>
  <si>
    <t>APOLLOHOSP</t>
  </si>
  <si>
    <t>APOLLOTYRE</t>
  </si>
  <si>
    <t>ASHOKLEY</t>
  </si>
  <si>
    <t>FMCG</t>
  </si>
  <si>
    <t>ASIANPAINT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</si>
  <si>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</si>
  <si>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</si>
  <si>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</si>
  <si>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</si>
  <si>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</si>
  <si>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</si>
  <si>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</si>
  <si>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</si>
  <si>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</si>
  <si>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BANDHANBNK</t>
  </si>
  <si>
    <t>BANKBARODA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</si>
  <si>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</si>
  <si>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</si>
  <si>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</si>
  <si>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</si>
  <si>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</si>
  <si>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</si>
  <si>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</si>
  <si>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</si>
  <si>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</si>
  <si>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</si>
  <si>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</si>
  <si>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</si>
  <si>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</si>
  <si>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</si>
  <si>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</si>
  <si>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CHOLAFIN</t>
  </si>
  <si>
    <t>CIPLA</t>
  </si>
  <si>
    <t>COALINDIA</t>
  </si>
  <si>
    <t>Technology</t>
  </si>
  <si>
    <t>COFORGE</t>
  </si>
  <si>
    <t>COLPAL</t>
  </si>
  <si>
    <t>CONCOR</t>
  </si>
  <si>
    <t>COROMANDEL</t>
  </si>
  <si>
    <t>CUB</t>
  </si>
  <si>
    <t>CUMMINSIND</t>
  </si>
  <si>
    <t>DABUR</t>
  </si>
  <si>
    <t>DEEPAKNTR</t>
  </si>
  <si>
    <t>DIVISLAB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</si>
  <si>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</si>
  <si>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</si>
  <si>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</si>
  <si>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</si>
  <si>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</si>
  <si>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</si>
  <si>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</si>
  <si>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</si>
  <si>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</si>
  <si>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</si>
  <si>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</si>
  <si>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</si>
  <si>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GODREJPROP</t>
  </si>
  <si>
    <t>GRANULES</t>
  </si>
  <si>
    <t>GRASIM</t>
  </si>
  <si>
    <t>GUJGASLTD</t>
  </si>
  <si>
    <t>HAVELLS</t>
  </si>
  <si>
    <t>HCLTECH</t>
  </si>
  <si>
    <t>HDFC</t>
  </si>
  <si>
    <t>HDFCAMC</t>
  </si>
  <si>
    <t>HDFCBANK</t>
  </si>
  <si>
    <t>HDFCLIFE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</si>
  <si>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</si>
  <si>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</si>
  <si>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</si>
  <si>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</si>
  <si>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</si>
  <si>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</si>
  <si>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</si>
  <si>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ICICIGI</t>
  </si>
  <si>
    <t>ICICIPRULI</t>
  </si>
  <si>
    <t>IDEA</t>
  </si>
  <si>
    <t>IDFCFIRSTB</t>
  </si>
  <si>
    <t>IGL</t>
  </si>
  <si>
    <t>INDHOTEL</t>
  </si>
  <si>
    <t>INDIGO</t>
  </si>
  <si>
    <t>INDUSINDBK</t>
  </si>
  <si>
    <t>INDUSTOWER</t>
  </si>
  <si>
    <t>INFY</t>
  </si>
  <si>
    <t>IOC</t>
  </si>
  <si>
    <t>IRCTC</t>
  </si>
  <si>
    <t>ITC</t>
  </si>
  <si>
    <t>JINDALSTEL</t>
  </si>
  <si>
    <t>JSWSTEEL</t>
  </si>
  <si>
    <t>JUBLFOOD</t>
  </si>
  <si>
    <t>KOTAKBANK</t>
  </si>
  <si>
    <t>L&amp;TFH</t>
  </si>
  <si>
    <t>LALPATHLAB</t>
  </si>
  <si>
    <t>LICHSGFIN</t>
  </si>
  <si>
    <t>LT</t>
  </si>
  <si>
    <t>LTI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</si>
  <si>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</si>
  <si>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</si>
  <si>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</si>
  <si>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</si>
  <si>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</si>
  <si>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</si>
  <si>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</si>
  <si>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</si>
  <si>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METROPOLIS</t>
  </si>
  <si>
    <t>MFSL</t>
  </si>
  <si>
    <t>MGL</t>
  </si>
  <si>
    <t>MINDTREE</t>
  </si>
  <si>
    <t>MOTHERSUMI</t>
  </si>
  <si>
    <t>MPHASIS</t>
  </si>
  <si>
    <t>MRF</t>
  </si>
  <si>
    <t>MUTHOOTFIN</t>
  </si>
  <si>
    <t>NAM-INDIA</t>
  </si>
  <si>
    <t>NATIONALUM</t>
  </si>
  <si>
    <t>NAUKRI</t>
  </si>
  <si>
    <t>NAVINFLUOR</t>
  </si>
  <si>
    <t>NESTLEIND</t>
  </si>
  <si>
    <t>NMDC</t>
  </si>
  <si>
    <t>Power</t>
  </si>
  <si>
    <t>NTPC</t>
  </si>
  <si>
    <t>ONGC</t>
  </si>
  <si>
    <t>PAGEIND</t>
  </si>
  <si>
    <t>PEL</t>
  </si>
  <si>
    <t>PETRONET</t>
  </si>
  <si>
    <t>PFC</t>
  </si>
  <si>
    <t>PFIZER</t>
  </si>
  <si>
    <t>PIDILITIND</t>
  </si>
  <si>
    <t>PIIND</t>
  </si>
  <si>
    <t>PNB</t>
  </si>
  <si>
    <t>POWERGRID</t>
  </si>
  <si>
    <t>Media</t>
  </si>
  <si>
    <t>PVR</t>
  </si>
  <si>
    <t>RAMCOCEM</t>
  </si>
  <si>
    <t>RBLBANK</t>
  </si>
  <si>
    <t>RECLTD</t>
  </si>
  <si>
    <t>RELIANCE</t>
  </si>
  <si>
    <t>SAIL</t>
  </si>
  <si>
    <t>SBILIFE</t>
  </si>
  <si>
    <t>SBIN</t>
  </si>
  <si>
    <t>SHREECEM</t>
  </si>
  <si>
    <t>SIEMENS</t>
  </si>
  <si>
    <t>SRF</t>
  </si>
  <si>
    <t>SRTRANSFIN</t>
  </si>
  <si>
    <t>SUNPHARMA</t>
  </si>
  <si>
    <t>SUNTV</t>
  </si>
  <si>
    <t>TATACHEM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</si>
  <si>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</si>
  <si>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</si>
  <si>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</si>
  <si>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</si>
  <si>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</si>
  <si>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</si>
  <si>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</si>
  <si>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</si>
  <si>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TORNTPOWER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</si>
  <si>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</si>
  <si>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</si>
  <si>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</si>
  <si>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</si>
  <si>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</si>
  <si>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</si>
  <si>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</si>
  <si>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</si>
  <si>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</si>
  <si>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</si>
  <si>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</si>
  <si>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</si>
  <si>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</si>
  <si>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</si>
  <si>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</si>
  <si>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</si>
  <si>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</si>
  <si>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</si>
  <si>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</si>
  <si>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</si>
  <si>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</si>
  <si>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</si>
  <si>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</si>
  <si>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</si>
  <si>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</si>
  <si>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</si>
  <si>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</si>
  <si>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</si>
  <si>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</si>
  <si>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</si>
  <si>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</si>
  <si>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</si>
  <si>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ABBOTINDIA</t>
  </si>
  <si>
    <t>ADANIGREEN</t>
  </si>
  <si>
    <t>ATGL</t>
  </si>
  <si>
    <t>ADANITRANS</t>
  </si>
  <si>
    <t>ABCAPITAL</t>
  </si>
  <si>
    <t>AJANTPHARM</t>
  </si>
  <si>
    <t>DMART</t>
  </si>
  <si>
    <t>BAJAJHLDNG</t>
  </si>
  <si>
    <t>BANKINDIA</t>
  </si>
  <si>
    <t>BBTC</t>
  </si>
  <si>
    <t>CESC</t>
  </si>
  <si>
    <t>CASTROLIND</t>
  </si>
  <si>
    <t>CROMPTON</t>
  </si>
  <si>
    <t>DALBHARAT</t>
  </si>
  <si>
    <t>DHANI</t>
  </si>
  <si>
    <t>DIXON</t>
  </si>
  <si>
    <t>EMAMILTD</t>
  </si>
  <si>
    <t>ENDURANCE</t>
  </si>
  <si>
    <t>FORTIS</t>
  </si>
  <si>
    <t>GLAND</t>
  </si>
  <si>
    <t>GODREJAGRO</t>
  </si>
  <si>
    <t>GODREJIND</t>
  </si>
  <si>
    <t>GSPL</t>
  </si>
  <si>
    <t>HAL</t>
  </si>
  <si>
    <t>HINDZINC</t>
  </si>
  <si>
    <t>ISEC</t>
  </si>
  <si>
    <t>INDIAMART</t>
  </si>
  <si>
    <t>IPCALAB</t>
  </si>
  <si>
    <t>JSWENERGY</t>
  </si>
  <si>
    <t>LAURUSLABS</t>
  </si>
  <si>
    <t>NATCOPHARM</t>
  </si>
  <si>
    <t>OBEROIRLTY</t>
  </si>
  <si>
    <t>OIL</t>
  </si>
  <si>
    <t>POLYCAB</t>
  </si>
  <si>
    <t>PRESTIGE</t>
  </si>
  <si>
    <t>PGHH</t>
  </si>
  <si>
    <t>SBICARD</t>
  </si>
  <si>
    <t>SANOFI</t>
  </si>
  <si>
    <t>SYNGENE</t>
  </si>
  <si>
    <t>TATAELXSI</t>
  </si>
  <si>
    <t>UNIONBANK</t>
  </si>
  <si>
    <t>VGUARD</t>
  </si>
  <si>
    <t>VBL</t>
  </si>
  <si>
    <t>WHIRLPOOL</t>
  </si>
  <si>
    <t>YESBANK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</si>
  <si>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</si>
  <si>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</si>
  <si>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</si>
  <si>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</si>
  <si>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</si>
  <si>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</si>
  <si>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ABB</t>
  </si>
  <si>
    <t>POWERINDIA</t>
  </si>
  <si>
    <t>AIAENG</t>
  </si>
  <si>
    <t>APLAPOLLO</t>
  </si>
  <si>
    <t>AARTIDRUGS</t>
  </si>
  <si>
    <t>AAVAS</t>
  </si>
  <si>
    <t>ADVENZYMES</t>
  </si>
  <si>
    <t>AEGISCHEM</t>
  </si>
  <si>
    <t>AFFLE</t>
  </si>
  <si>
    <t>AKZOINDIA</t>
  </si>
  <si>
    <t>ALEMBICLTD</t>
  </si>
  <si>
    <t>ALKYLAMINE</t>
  </si>
  <si>
    <t>ALOKINDS</t>
  </si>
  <si>
    <t>AMBER</t>
  </si>
  <si>
    <t>ANGELBRKG</t>
  </si>
  <si>
    <t>ASAHIINDIA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</si>
  <si>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</si>
  <si>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</si>
  <si>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</si>
  <si>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</si>
  <si>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</si>
  <si>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</si>
  <si>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</si>
  <si>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</si>
  <si>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</si>
  <si>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</si>
  <si>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</si>
  <si>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BALAMINES</t>
  </si>
  <si>
    <t>BALMLAWRIE</t>
  </si>
  <si>
    <t>BALRAMCHIN</t>
  </si>
  <si>
    <t>MAHABANK</t>
  </si>
  <si>
    <t>BAYERCROP</t>
  </si>
  <si>
    <t>BDL</t>
  </si>
  <si>
    <t>BHARATRAS</t>
  </si>
  <si>
    <t>BIRLACORPN</t>
  </si>
  <si>
    <t>BSOFT</t>
  </si>
  <si>
    <t>BLISSGVS</t>
  </si>
  <si>
    <t>BLUEDART</t>
  </si>
  <si>
    <t>BLUESTARCO</t>
  </si>
  <si>
    <t>BRIGADE</t>
  </si>
  <si>
    <t>BURGERKING</t>
  </si>
  <si>
    <t>CCL</t>
  </si>
  <si>
    <t>CRISIL</t>
  </si>
  <si>
    <t>CSBBANK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</si>
  <si>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</si>
  <si>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</si>
  <si>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</si>
  <si>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</si>
  <si>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</si>
  <si>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</si>
  <si>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</si>
  <si>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</si>
  <si>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CENTURYTEX</t>
  </si>
  <si>
    <t>CERA</t>
  </si>
  <si>
    <t>CHALET</t>
  </si>
  <si>
    <t>CHAMBLFERT</t>
  </si>
  <si>
    <t>CHOLAHLDNG</t>
  </si>
  <si>
    <t>COCHINSHIP</t>
  </si>
  <si>
    <t>CAMS</t>
  </si>
  <si>
    <t>CREDITACC</t>
  </si>
  <si>
    <t>CYIENT</t>
  </si>
  <si>
    <t>DCBBANK</t>
  </si>
  <si>
    <t>DCMSHRIRAM</t>
  </si>
  <si>
    <t>DELTACORP</t>
  </si>
  <si>
    <t>DHANUKA</t>
  </si>
  <si>
    <t>DBL</t>
  </si>
  <si>
    <t>DISHTV</t>
  </si>
  <si>
    <t>DCAL</t>
  </si>
  <si>
    <t>EIDPARRY</t>
  </si>
  <si>
    <t>EIHOTEL</t>
  </si>
  <si>
    <t>EPL</t>
  </si>
  <si>
    <t>EDELWEISS</t>
  </si>
  <si>
    <t>ELGIEQUIP</t>
  </si>
  <si>
    <t>ENGINERSIN</t>
  </si>
  <si>
    <t>EQUITAS</t>
  </si>
  <si>
    <t>ERIS</t>
  </si>
  <si>
    <t>FDC</t>
  </si>
  <si>
    <t>FINEORG</t>
  </si>
  <si>
    <t>FINCABLES</t>
  </si>
  <si>
    <t>FINPIPE</t>
  </si>
  <si>
    <t>FSL</t>
  </si>
  <si>
    <t>FCONSUMER</t>
  </si>
  <si>
    <t>FRETAIL</t>
  </si>
  <si>
    <t>GEPIL</t>
  </si>
  <si>
    <t>GMMPFAUDLR</t>
  </si>
  <si>
    <t>GALAXYSURF</t>
  </si>
  <si>
    <t>GRSE</t>
  </si>
  <si>
    <t>GARFIBRES</t>
  </si>
  <si>
    <t>GICRE</t>
  </si>
  <si>
    <t>GILLETTE</t>
  </si>
  <si>
    <t>GLAXO</t>
  </si>
  <si>
    <t>GODFRYPHLP</t>
  </si>
  <si>
    <t>GRAPHITE</t>
  </si>
  <si>
    <t>GESHIP</t>
  </si>
  <si>
    <t>GREAVESCOT</t>
  </si>
  <si>
    <t>GRINDWELL</t>
  </si>
  <si>
    <t>GUJALKALI</t>
  </si>
  <si>
    <t>GAEL</t>
  </si>
  <si>
    <t>FLUOROCHEM</t>
  </si>
  <si>
    <t>GNFC</t>
  </si>
  <si>
    <t>GPPL</t>
  </si>
  <si>
    <t>GSFC</t>
  </si>
  <si>
    <t>GULFOILLUB</t>
  </si>
  <si>
    <t>HEG</t>
  </si>
  <si>
    <t>HFCL</t>
  </si>
  <si>
    <t>HAPPSTMNDS</t>
  </si>
  <si>
    <t>HATSUN</t>
  </si>
  <si>
    <t>HEIDELBERG</t>
  </si>
  <si>
    <t>HEMIPROP</t>
  </si>
  <si>
    <t>HSCL</t>
  </si>
  <si>
    <t>HINDCOPPER</t>
  </si>
  <si>
    <t>HONAUT</t>
  </si>
  <si>
    <t>HUDCO</t>
  </si>
  <si>
    <t>HUHTAMAKI</t>
  </si>
  <si>
    <t>IDBI</t>
  </si>
  <si>
    <t>IDFC</t>
  </si>
  <si>
    <t>IFBIND</t>
  </si>
  <si>
    <t>IIFL</t>
  </si>
  <si>
    <t>IIFLWAM</t>
  </si>
  <si>
    <t>IOLCP</t>
  </si>
  <si>
    <t>IRB</t>
  </si>
  <si>
    <t>IRCON</t>
  </si>
  <si>
    <t>ITI</t>
  </si>
  <si>
    <t>INDIACEM</t>
  </si>
  <si>
    <t>IBREALEST</t>
  </si>
  <si>
    <t>INDIANB</t>
  </si>
  <si>
    <t>IEX</t>
  </si>
  <si>
    <t>IOB</t>
  </si>
  <si>
    <t>ICIL</t>
  </si>
  <si>
    <t>INDOCO</t>
  </si>
  <si>
    <t>INFIBEAM</t>
  </si>
  <si>
    <t>INGERRAND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</si>
  <si>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</si>
  <si>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</si>
  <si>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</si>
  <si>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</si>
  <si>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</si>
  <si>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</si>
  <si>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</si>
  <si>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</si>
  <si>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JTEKTINDIA</t>
  </si>
  <si>
    <t>JAMNAAUTO</t>
  </si>
  <si>
    <t>JINDALSAW</t>
  </si>
  <si>
    <t>JSLHISAR</t>
  </si>
  <si>
    <t>JSL</t>
  </si>
  <si>
    <t>JCHAC</t>
  </si>
  <si>
    <t>JUSTDIAL</t>
  </si>
  <si>
    <t>JYOTHYLAB</t>
  </si>
  <si>
    <t>KPRMILL</t>
  </si>
  <si>
    <t>KEI</t>
  </si>
  <si>
    <t>KNRCON</t>
  </si>
  <si>
    <t>KPITTECH</t>
  </si>
  <si>
    <t>KRBL</t>
  </si>
  <si>
    <t>KSB</t>
  </si>
  <si>
    <t>KAJARIACER</t>
  </si>
  <si>
    <t>KALPATPOWR</t>
  </si>
  <si>
    <t>KANSAINER</t>
  </si>
  <si>
    <t>KARURVYSYA</t>
  </si>
  <si>
    <t>KSCL</t>
  </si>
  <si>
    <t>KEC</t>
  </si>
  <si>
    <t>LAOPALA</t>
  </si>
  <si>
    <t>LAXMIMACH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</si>
  <si>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</si>
  <si>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</si>
  <si>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</si>
  <si>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</si>
  <si>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</si>
  <si>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</si>
  <si>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</si>
  <si>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</si>
  <si>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</si>
  <si>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</si>
  <si>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</si>
  <si>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MRPL</t>
  </si>
  <si>
    <t>MAXHEALTH</t>
  </si>
  <si>
    <t>MAZDOCK</t>
  </si>
  <si>
    <t>MINDACORP</t>
  </si>
  <si>
    <t>MINDAIND</t>
  </si>
  <si>
    <t>MIDHANI</t>
  </si>
  <si>
    <t>MOTILALOFS</t>
  </si>
  <si>
    <t>MCX</t>
  </si>
  <si>
    <t>NBCC</t>
  </si>
  <si>
    <t>NCC</t>
  </si>
  <si>
    <t>NESCO</t>
  </si>
  <si>
    <t>NHPC</t>
  </si>
  <si>
    <t>NLCINDIA</t>
  </si>
  <si>
    <t>NOCIL</t>
  </si>
  <si>
    <t>NH</t>
  </si>
  <si>
    <t>NFL</t>
  </si>
  <si>
    <t>NETWORK18</t>
  </si>
  <si>
    <t>NILKAMAL</t>
  </si>
  <si>
    <t>OFSS</t>
  </si>
  <si>
    <t>ORIENTELEC</t>
  </si>
  <si>
    <t>ORIENTREF</t>
  </si>
  <si>
    <t>PNBHOUSING</t>
  </si>
  <si>
    <t>PNCINFRA</t>
  </si>
  <si>
    <t>PERSISTENT</t>
  </si>
  <si>
    <t>PHILIPCARB</t>
  </si>
  <si>
    <t>PHOENIXLTD</t>
  </si>
  <si>
    <t>POLYMED</t>
  </si>
  <si>
    <t>POLYPLEX</t>
  </si>
  <si>
    <t>PRINCEPIPE</t>
  </si>
  <si>
    <t>PRSMJOHNSN</t>
  </si>
  <si>
    <t>PGHL</t>
  </si>
  <si>
    <t>QUESS</t>
  </si>
  <si>
    <t>RITES</t>
  </si>
  <si>
    <t>RADICO</t>
  </si>
  <si>
    <t>RVNL</t>
  </si>
  <si>
    <t>RAIN</t>
  </si>
  <si>
    <t>RAJESHEXPO</t>
  </si>
  <si>
    <t>RALLIS</t>
  </si>
  <si>
    <t>RCF</t>
  </si>
  <si>
    <t>RATNAMANI</t>
  </si>
  <si>
    <t>RAYMOND</t>
  </si>
  <si>
    <t>REDINGTON</t>
  </si>
  <si>
    <t>RELAXO</t>
  </si>
  <si>
    <t>RESPONIND</t>
  </si>
  <si>
    <t>ROSSARI</t>
  </si>
  <si>
    <t>ROUTE</t>
  </si>
  <si>
    <t>SIS</t>
  </si>
  <si>
    <t>SJVN</t>
  </si>
  <si>
    <t>SKFINDIA</t>
  </si>
  <si>
    <t>SCHAEFFLER</t>
  </si>
  <si>
    <t>SCHNEIDER</t>
  </si>
  <si>
    <t>SEQUENT</t>
  </si>
  <si>
    <t>SHARDACROP</t>
  </si>
  <si>
    <t>SFL</t>
  </si>
  <si>
    <t>SHILPAMED</t>
  </si>
  <si>
    <t>SCI</t>
  </si>
  <si>
    <t>SHOPERSTOP</t>
  </si>
  <si>
    <t>SHRIRAMCIT</t>
  </si>
  <si>
    <t>SOBHA</t>
  </si>
  <si>
    <t>SOLARINDS</t>
  </si>
  <si>
    <t>SOLARA</t>
  </si>
  <si>
    <t>SONATSOFTW</t>
  </si>
  <si>
    <t>SPANDANA</t>
  </si>
  <si>
    <t>SPICEJET</t>
  </si>
  <si>
    <t>STARCEMENT</t>
  </si>
  <si>
    <t>SWSOLAR</t>
  </si>
  <si>
    <t>STLTECH</t>
  </si>
  <si>
    <t>STAR</t>
  </si>
  <si>
    <t>SUDARSCHEM</t>
  </si>
  <si>
    <t>SUMICHEM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</si>
  <si>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</si>
  <si>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</si>
  <si>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</si>
  <si>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</si>
  <si>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</si>
  <si>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</si>
  <si>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</si>
  <si>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SUPPETRO</t>
  </si>
  <si>
    <t>SUVENPHAR</t>
  </si>
  <si>
    <t>SUZLON</t>
  </si>
  <si>
    <t>SWANENERGY</t>
  </si>
  <si>
    <t>SYMPHONY</t>
  </si>
  <si>
    <t>TCIEXP</t>
  </si>
  <si>
    <t>TCNSBRANDS</t>
  </si>
  <si>
    <t>TTKPRESTIG</t>
  </si>
  <si>
    <t>TV18BRDCST</t>
  </si>
  <si>
    <t>TANLA</t>
  </si>
  <si>
    <t>TASTYBITE</t>
  </si>
  <si>
    <t>TATACOFFEE</t>
  </si>
  <si>
    <t>TATACOMM</t>
  </si>
  <si>
    <t>TATAINVEST</t>
  </si>
  <si>
    <t>TATAMTRDVR</t>
  </si>
  <si>
    <t>TEAMLEASE</t>
  </si>
  <si>
    <t>NIACL</t>
  </si>
  <si>
    <t>THERMAX</t>
  </si>
  <si>
    <t>THYROCARE</t>
  </si>
  <si>
    <t>TIMKEN</t>
  </si>
  <si>
    <t>TRIDENT</t>
  </si>
  <si>
    <t>TRITURBINE</t>
  </si>
  <si>
    <t>TIINDIA</t>
  </si>
  <si>
    <t>UCOBANK</t>
  </si>
  <si>
    <t>UFLEX</t>
  </si>
  <si>
    <t>UTIAMC</t>
  </si>
  <si>
    <t>UJJIVAN</t>
  </si>
  <si>
    <t>UJJIVANSFB</t>
  </si>
  <si>
    <t>VMART</t>
  </si>
  <si>
    <t>VIPIND</t>
  </si>
  <si>
    <t>VSTIND</t>
  </si>
  <si>
    <t>VAIBHAVGBL</t>
  </si>
  <si>
    <t>VAKRANGEE</t>
  </si>
  <si>
    <t>VALIANTORG</t>
  </si>
  <si>
    <t>VTL</t>
  </si>
  <si>
    <t>VARROC</t>
  </si>
  <si>
    <t>VENKEYS</t>
  </si>
  <si>
    <t>VINATIORGA</t>
  </si>
  <si>
    <t>WABCOINDIA</t>
  </si>
  <si>
    <t>WELCORP</t>
  </si>
  <si>
    <t>WELSPUNIND</t>
  </si>
  <si>
    <t>WESTLIFE</t>
  </si>
  <si>
    <t>WOCKPHARMA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</si>
  <si>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</si>
  <si>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</si>
  <si>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</si>
  <si>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</si>
  <si>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</si>
  <si>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</si>
  <si>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</si>
  <si>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</si>
  <si>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</si>
  <si>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</si>
  <si>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</si>
  <si>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</si>
  <si>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</si>
  <si>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</si>
  <si>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</si>
  <si>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</si>
  <si>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ALPHA LEON ENTERPRISES LLP</t>
  </si>
  <si>
    <t>NSE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</si>
  <si>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</si>
  <si>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</si>
  <si>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</si>
  <si>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</si>
  <si>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</si>
  <si>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</si>
  <si>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</si>
  <si>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</si>
  <si>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</si>
  <si>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</si>
  <si>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</si>
  <si>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</si>
  <si>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</si>
  <si>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</si>
  <si>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Buy&lt;&gt;</t>
  </si>
  <si>
    <t>Successful</t>
  </si>
  <si>
    <t>H</t>
  </si>
  <si>
    <t>Buy</t>
  </si>
  <si>
    <t>Open</t>
  </si>
  <si>
    <t>3570-3600</t>
  </si>
  <si>
    <t>3900-4000</t>
  </si>
  <si>
    <t>N</t>
  </si>
  <si>
    <t>1300-1350</t>
  </si>
  <si>
    <t>2190-2210</t>
  </si>
  <si>
    <t>8000-8200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</si>
  <si>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</si>
  <si>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</si>
  <si>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</si>
  <si>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</si>
  <si>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</si>
  <si>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</si>
  <si>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</si>
  <si>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</si>
  <si>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Unsuccessful</t>
  </si>
  <si>
    <t>Profit of Rs.21/-</t>
  </si>
  <si>
    <t>Profit of Rs.5.5/-</t>
  </si>
  <si>
    <t>GNA</t>
  </si>
  <si>
    <t>Profit of Rs.30/-</t>
  </si>
  <si>
    <t>*</t>
  </si>
  <si>
    <t>Master Trade High Risk</t>
  </si>
  <si>
    <t>Profit / Loss per share</t>
  </si>
  <si>
    <t>Gain / Loss  per Lot</t>
  </si>
  <si>
    <t>Lot</t>
  </si>
  <si>
    <t>Profit of Rs.25/-</t>
  </si>
  <si>
    <t xml:space="preserve">Master Trade Medium Risk </t>
  </si>
  <si>
    <t xml:space="preserve">Profit/ Loss per lot </t>
  </si>
  <si>
    <t>Techno -Funda  (positional)</t>
  </si>
  <si>
    <t>2600-2700</t>
  </si>
  <si>
    <t>Intrday Call</t>
  </si>
  <si>
    <t xml:space="preserve">Investment Idea </t>
  </si>
  <si>
    <t>Point of Review</t>
  </si>
  <si>
    <t>Close Rate</t>
  </si>
  <si>
    <t>Gain / Loss  %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</si>
  <si>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</si>
  <si>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</si>
  <si>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</si>
  <si>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</si>
  <si>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</si>
  <si>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</si>
  <si>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</si>
  <si>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</si>
  <si>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</si>
  <si>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</si>
  <si>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</si>
  <si>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</si>
  <si>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</si>
  <si>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</si>
  <si>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</si>
  <si>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</si>
  <si>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</si>
  <si>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</si>
  <si>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</si>
  <si>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</si>
  <si>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</si>
  <si>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</si>
  <si>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</si>
  <si>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</si>
  <si>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</si>
  <si>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</si>
  <si>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</si>
  <si>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</si>
  <si>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</si>
  <si>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</si>
  <si>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</si>
  <si>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</si>
  <si>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</si>
  <si>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</si>
  <si>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</si>
  <si>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</si>
  <si>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</si>
  <si>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</si>
  <si>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</si>
  <si>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</si>
  <si>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</si>
  <si>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</si>
  <si>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</si>
  <si>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</si>
  <si>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</si>
  <si>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</si>
  <si>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</si>
  <si>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</si>
  <si>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</si>
  <si>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</si>
  <si>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</si>
  <si>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</si>
  <si>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</si>
  <si>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</si>
  <si>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</si>
  <si>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</si>
  <si>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</si>
  <si>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</si>
  <si>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</si>
  <si>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</si>
  <si>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</si>
  <si>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</si>
  <si>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</si>
  <si>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</si>
  <si>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</si>
  <si>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</si>
  <si>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</si>
  <si>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</si>
  <si>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</si>
  <si>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</si>
  <si>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</si>
  <si>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</si>
  <si>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</si>
  <si>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</si>
  <si>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</si>
  <si>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</si>
  <si>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</si>
  <si>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</si>
  <si>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</si>
  <si>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</si>
  <si>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</si>
  <si>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</si>
  <si>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</si>
  <si>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</si>
  <si>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</si>
  <si>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</si>
  <si>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</si>
  <si>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</si>
  <si>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</si>
  <si>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</si>
  <si>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</si>
  <si>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</si>
  <si>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Neutral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</si>
  <si>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</si>
  <si>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</si>
  <si>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</si>
  <si>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</si>
  <si>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</si>
  <si>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</si>
  <si>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</si>
  <si>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</si>
  <si>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</si>
  <si>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</si>
  <si>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</si>
  <si>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</si>
  <si>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</si>
  <si>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</si>
  <si>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</si>
  <si>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</si>
  <si>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</si>
  <si>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</si>
  <si>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</si>
  <si>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</si>
  <si>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</si>
  <si>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</si>
  <si>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</si>
  <si>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</si>
  <si>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</si>
  <si>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</si>
  <si>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</si>
  <si>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</si>
  <si>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</si>
  <si>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</si>
  <si>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</si>
  <si>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</si>
  <si>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Profit of Rs.47.5/-</t>
  </si>
  <si>
    <t>MAYURUNIQ</t>
  </si>
  <si>
    <t>SHK</t>
  </si>
  <si>
    <t>Loss of Rs.37.75/-</t>
  </si>
  <si>
    <t>SKIPPER</t>
  </si>
  <si>
    <t>CAMLINFINE$</t>
  </si>
  <si>
    <t>Profit of Rs.15.00/-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</si>
  <si>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</si>
  <si>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</si>
  <si>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</si>
  <si>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</si>
  <si>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</si>
  <si>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</si>
  <si>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</si>
  <si>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</si>
  <si>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</si>
  <si>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</si>
  <si>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</si>
  <si>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</si>
  <si>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</si>
  <si>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</si>
  <si>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</si>
  <si>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</si>
  <si>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</si>
  <si>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</si>
  <si>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</si>
  <si>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</si>
  <si>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</si>
  <si>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</si>
  <si>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</si>
  <si>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</si>
  <si>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</si>
  <si>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</si>
  <si>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</si>
  <si>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</si>
  <si>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</si>
  <si>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</si>
  <si>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</si>
  <si>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Part Profit of Rs.42/-</t>
  </si>
  <si>
    <t>ALLCARGO</t>
  </si>
  <si>
    <t>Loss of Rs.16.75/-</t>
  </si>
  <si>
    <t>Part Profit of Rs.191.50/-</t>
  </si>
  <si>
    <t>Profit of Rs.10.40</t>
  </si>
  <si>
    <t>MOLDTKPAC</t>
  </si>
  <si>
    <t>Profit of Rs.65.5</t>
  </si>
  <si>
    <t>Loss of Rs.145.60/-</t>
  </si>
  <si>
    <t>Loss of Rs.127.80/-</t>
  </si>
  <si>
    <t>Profit of Rs.75.10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</si>
  <si>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</si>
  <si>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</si>
  <si>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</si>
  <si>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</si>
  <si>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</si>
  <si>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</si>
  <si>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</si>
  <si>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</si>
  <si>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135-140</t>
  </si>
  <si>
    <t>Profit of Rs.60/-</t>
  </si>
  <si>
    <t>KEC$</t>
  </si>
  <si>
    <t>Profit of Rs.55.50/-</t>
  </si>
  <si>
    <t>MGL$</t>
  </si>
  <si>
    <t>Profit of Rs.235/-</t>
  </si>
  <si>
    <t>JKPAPER$</t>
  </si>
  <si>
    <t>RADICO$</t>
  </si>
  <si>
    <t>MOLDTKPAC$</t>
  </si>
  <si>
    <t>Profit of Rs.82.5</t>
  </si>
  <si>
    <t>PSPPROJECT</t>
  </si>
  <si>
    <t>490-500</t>
  </si>
  <si>
    <t>Profit of Rs.18.50/-</t>
  </si>
  <si>
    <t>Profit of Rs.170/-</t>
  </si>
  <si>
    <t>Profit of Rs.60.50/-</t>
  </si>
  <si>
    <t>187-193</t>
  </si>
  <si>
    <t>Profit of Rs.67.5/-</t>
  </si>
  <si>
    <t>ANURAS</t>
  </si>
  <si>
    <t>Profit of Rs.108/-</t>
  </si>
  <si>
    <t>285-290</t>
  </si>
  <si>
    <t>260-265</t>
  </si>
  <si>
    <t>Re-initiated $</t>
  </si>
  <si>
    <t>ITC 225 CE AUG</t>
  </si>
  <si>
    <t>545-550</t>
  </si>
  <si>
    <t>620-640</t>
  </si>
  <si>
    <t>104-105</t>
  </si>
  <si>
    <t>120-122</t>
  </si>
  <si>
    <t>1800-1850</t>
  </si>
  <si>
    <t>2180-2200</t>
  </si>
  <si>
    <t>Profit of Rs.35/-</t>
  </si>
  <si>
    <t>4-4.50</t>
  </si>
  <si>
    <t>.................</t>
  </si>
  <si>
    <t>ICICIGI AUG FUT</t>
  </si>
  <si>
    <t>1550-1560</t>
  </si>
  <si>
    <t>1200-1210</t>
  </si>
  <si>
    <t>HINDUNILVR AUG FUT</t>
  </si>
  <si>
    <t>2430-2450</t>
  </si>
  <si>
    <t>160-165</t>
  </si>
  <si>
    <t>195-197</t>
  </si>
  <si>
    <t>780-800</t>
  </si>
  <si>
    <t>SBIN AUG FUT</t>
  </si>
  <si>
    <t>LT AUG FUT</t>
  </si>
  <si>
    <t>1650-1660</t>
  </si>
  <si>
    <t>BERGEPAINT AUG FUT</t>
  </si>
  <si>
    <t>Profit of Rs.50.5/-</t>
  </si>
  <si>
    <t>MIRZAINT</t>
  </si>
  <si>
    <t>70-72</t>
  </si>
  <si>
    <t>Loss of Rs.16.5/-</t>
  </si>
  <si>
    <t>595-605</t>
  </si>
  <si>
    <t>320-322</t>
  </si>
  <si>
    <t xml:space="preserve">AEGISCHEM </t>
  </si>
  <si>
    <t>Loss of Rs.31/-</t>
  </si>
  <si>
    <t xml:space="preserve">NMDC </t>
  </si>
  <si>
    <t>188-190</t>
  </si>
  <si>
    <t>Profit of Rs.4.25/-</t>
  </si>
  <si>
    <t>NIFTY 15900 PE 5-AUG</t>
  </si>
  <si>
    <t>110-120</t>
  </si>
  <si>
    <t xml:space="preserve">BANKNIFTY 34700 PE 5-AUG </t>
  </si>
  <si>
    <t>250-300</t>
  </si>
  <si>
    <t>COLPAL AUG FUT</t>
  </si>
  <si>
    <t>1750-1770</t>
  </si>
  <si>
    <t>TVSMOTOR AUG FUT</t>
  </si>
  <si>
    <t>Profit of Rs.26.5/-</t>
  </si>
  <si>
    <t>Profit of Rs.22.5/-</t>
  </si>
  <si>
    <t>PEL AUG FUT</t>
  </si>
  <si>
    <t>2600-2630</t>
  </si>
  <si>
    <t>HDFCBANK AUG FUT</t>
  </si>
  <si>
    <t>1470-1480</t>
  </si>
  <si>
    <t>Loss of Rs.40.5/-</t>
  </si>
  <si>
    <t>Loss of Rs.5.5/-</t>
  </si>
  <si>
    <t>Loss of Rs.13.5/-</t>
  </si>
  <si>
    <t>Loss of Rs.8.5/-</t>
  </si>
  <si>
    <t>Profit of Rs.7/-</t>
  </si>
  <si>
    <t>Profit of Rs.6/-</t>
  </si>
  <si>
    <t>Profit of Rs.16/-</t>
  </si>
  <si>
    <t>2220-2250</t>
  </si>
  <si>
    <t>Profit of Rs.33.5/-</t>
  </si>
  <si>
    <t>ACC AUG FUT</t>
  </si>
  <si>
    <t>2480-2490</t>
  </si>
  <si>
    <t>Loss of Rs.25/-</t>
  </si>
  <si>
    <t>295-300</t>
  </si>
  <si>
    <t>COLPAL 1700 CE AUG</t>
  </si>
  <si>
    <t>45-50</t>
  </si>
  <si>
    <t>NIFTY 16250 PE 5-AUG</t>
  </si>
  <si>
    <t>100-120</t>
  </si>
  <si>
    <t>Loss of Rs.74/-</t>
  </si>
  <si>
    <t>140-142</t>
  </si>
  <si>
    <t>Profit of Rs.3/-</t>
  </si>
  <si>
    <t>Loss of Rs.43/-</t>
  </si>
  <si>
    <t>NAM-INDIA AUG FUT</t>
  </si>
  <si>
    <t>425-430</t>
  </si>
  <si>
    <t>HDFCLIFE AUG FUT</t>
  </si>
  <si>
    <t>688-692</t>
  </si>
  <si>
    <t>Loss of Rs.9/-</t>
  </si>
  <si>
    <t>1600-1620</t>
  </si>
  <si>
    <t>Loss of Rs.37/-</t>
  </si>
  <si>
    <t xml:space="preserve"> ITC AUG FUT</t>
  </si>
  <si>
    <t>CHOLAFIN AUG FUT</t>
  </si>
  <si>
    <t>Loss of Rs.10.5/-</t>
  </si>
  <si>
    <t>ACEWIN</t>
  </si>
  <si>
    <t>JESUDAS PREMKUMAR SEBASTIAN</t>
  </si>
  <si>
    <t>Retail Research Technical Calls &amp; Fundamental Performance Report for the month of Aug-2021</t>
  </si>
  <si>
    <t>1034-1036</t>
  </si>
  <si>
    <t>187-190</t>
  </si>
  <si>
    <t>720-730</t>
  </si>
  <si>
    <t>Profit of Rs.3.25/-</t>
  </si>
  <si>
    <t>Loss of Rs.10/-</t>
  </si>
  <si>
    <t>Profit of Rs.7.5/-</t>
  </si>
  <si>
    <t>LUPIN AUG FUT</t>
  </si>
  <si>
    <t>Loss of Rs.16/-</t>
  </si>
  <si>
    <t>HDFC AUG FUT</t>
  </si>
  <si>
    <t>2680-2700</t>
  </si>
  <si>
    <t>685-690</t>
  </si>
  <si>
    <t>AARTIIND AUG FUT</t>
  </si>
  <si>
    <t>73.5-74.5</t>
  </si>
  <si>
    <t>80-83</t>
  </si>
  <si>
    <t>Loss of Rs.4.3/-</t>
  </si>
  <si>
    <t>Profit of Rs.14/-</t>
  </si>
  <si>
    <t>Profit of Rs.11/-</t>
  </si>
  <si>
    <t>Profit of Rs.13/-</t>
  </si>
  <si>
    <t>880-890</t>
  </si>
  <si>
    <t>ITC AUG FUT</t>
  </si>
  <si>
    <t>EXIDEIND 175 CE AUG</t>
  </si>
  <si>
    <t>4.5-5</t>
  </si>
  <si>
    <t>NIFTY 16500 CE AUG</t>
  </si>
  <si>
    <t>Sell</t>
  </si>
  <si>
    <t>Profit of Rs.18/-</t>
  </si>
  <si>
    <t>Profit of Rs.62.25/-</t>
  </si>
  <si>
    <t>Loss of Rs.205/-</t>
  </si>
  <si>
    <t>415-425</t>
  </si>
  <si>
    <t>Loss of Rs.13/-</t>
  </si>
  <si>
    <t>1770-1800</t>
  </si>
  <si>
    <t>Loss of Rs.3.5/-</t>
  </si>
  <si>
    <t xml:space="preserve"> IGL AUG FUT</t>
  </si>
  <si>
    <t>930-935</t>
  </si>
  <si>
    <t>HDFC 2700 CE AUG</t>
  </si>
  <si>
    <t xml:space="preserve">ASIANPAINT 3000 CE AUG </t>
  </si>
  <si>
    <t>Profit of Rs.10/-</t>
  </si>
  <si>
    <t>SIPTL</t>
  </si>
  <si>
    <t>Profit of Rs.8/-</t>
  </si>
  <si>
    <t>IGL 500 PE AUG</t>
  </si>
  <si>
    <t>Profit of Rs.2/-</t>
  </si>
  <si>
    <t>Profit of Rs.21.5/-</t>
  </si>
  <si>
    <t>BANKNIFTY 35900 CE 12-AUG</t>
  </si>
  <si>
    <t>120-150</t>
  </si>
  <si>
    <t>Loss of Rs.39.5/-</t>
  </si>
  <si>
    <t>NIFTY 16500 CE 26-AUG</t>
  </si>
  <si>
    <t>HINDUNILVR 2400 CE AUG</t>
  </si>
  <si>
    <t>50-60</t>
  </si>
  <si>
    <t xml:space="preserve">TATASTEEL AUG FUT </t>
  </si>
  <si>
    <t>1465-1475</t>
  </si>
  <si>
    <t>310-318</t>
  </si>
  <si>
    <t>380-390</t>
  </si>
  <si>
    <t>TOPGAIN FINANCE PRIVATE LIMITED</t>
  </si>
  <si>
    <t>PRATIK RAMJIBHAI KAKADIA</t>
  </si>
  <si>
    <t>OLGA TRADING PRIVATE LIMITED</t>
  </si>
  <si>
    <t>Loss of Rs.115/-</t>
  </si>
  <si>
    <t>Loss of Rs.1.35/-</t>
  </si>
  <si>
    <t>Loss of Rs.1.45/-</t>
  </si>
  <si>
    <t>Loss of Rs.12.5/-</t>
  </si>
  <si>
    <t>Profit of Rs.10.5/-</t>
  </si>
  <si>
    <t>LT 1640 CE AUG</t>
  </si>
  <si>
    <t>Profit of Rs.6.5/-</t>
  </si>
  <si>
    <t>TATASTEEL 1600 CE AUG</t>
  </si>
  <si>
    <t>Loss of Rs.4/-</t>
  </si>
  <si>
    <t>Loss of Rs.53/-</t>
  </si>
  <si>
    <t>44-45</t>
  </si>
  <si>
    <t>70-75</t>
  </si>
  <si>
    <t>672-673</t>
  </si>
  <si>
    <t>HDFCLIFE AUG 690 CE</t>
  </si>
  <si>
    <t>4.0-5.0</t>
  </si>
  <si>
    <t>1669-1675</t>
  </si>
  <si>
    <t>1740-1760</t>
  </si>
  <si>
    <t>1442-1450</t>
  </si>
  <si>
    <t>1490-1510</t>
  </si>
  <si>
    <t>1650-1680</t>
  </si>
  <si>
    <t>Profit of Rs.96/-</t>
  </si>
  <si>
    <t>DEEP</t>
  </si>
  <si>
    <t>NNM SECURITIES PVT LTD</t>
  </si>
  <si>
    <t>MFLINDIA</t>
  </si>
  <si>
    <t>MAHESHBHAI DHIRUBHAI VAGHASIYA</t>
  </si>
  <si>
    <t>MANSI SHARES &amp; STOCK ADVISORS PVT LTD</t>
  </si>
  <si>
    <t>VERTOZ</t>
  </si>
  <si>
    <t>Vertoz Advertising Ltd</t>
  </si>
  <si>
    <t>PRITI</t>
  </si>
  <si>
    <t>Priti International Ltd</t>
  </si>
  <si>
    <t>Loss of Rs.430/-</t>
  </si>
  <si>
    <t>Part profit of Rs.25/-</t>
  </si>
  <si>
    <t>HCLTECH AUG FUT</t>
  </si>
  <si>
    <t>HDFCAMC AUG FUT</t>
  </si>
  <si>
    <t>Profit of Rs.12.5/-</t>
  </si>
  <si>
    <t>428.5-429.5</t>
  </si>
  <si>
    <t>445-450</t>
  </si>
  <si>
    <t>168-169</t>
  </si>
  <si>
    <t>PFC 135 CE AUG</t>
  </si>
  <si>
    <t>1.15-1.25</t>
  </si>
  <si>
    <t>LT 1660 CE AUG</t>
  </si>
  <si>
    <t>25-26</t>
  </si>
  <si>
    <t>AFEL</t>
  </si>
  <si>
    <t>SUBHASH AGARWAL</t>
  </si>
  <si>
    <t>BAMPSL</t>
  </si>
  <si>
    <t>SAVITRI DEVI</t>
  </si>
  <si>
    <t>SATENDER KUMAR GOEL</t>
  </si>
  <si>
    <t>BAPACK</t>
  </si>
  <si>
    <t>RAVIRAJ DEVELOPERS LIMITED</t>
  </si>
  <si>
    <t>MANISHKUMAR J SHAH</t>
  </si>
  <si>
    <t>CHANDRAP</t>
  </si>
  <si>
    <t>PRIYA MANAVADARIYA</t>
  </si>
  <si>
    <t>RICHA ARNEJA</t>
  </si>
  <si>
    <t>CNOVAPETRO</t>
  </si>
  <si>
    <t>LOTUS GLOBAL INVESTMENTS LIMITED</t>
  </si>
  <si>
    <t>ANIL DHANUKA</t>
  </si>
  <si>
    <t>PRABHULAL LALLUBHAI PAREKH</t>
  </si>
  <si>
    <t>DITCO</t>
  </si>
  <si>
    <t>ANSHUL JAIN</t>
  </si>
  <si>
    <t>GINISILK</t>
  </si>
  <si>
    <t>ANITA CHAINRAI ADVANI .</t>
  </si>
  <si>
    <t>MANGAL SAVITRI BIZCON PRIVATE LIMITED</t>
  </si>
  <si>
    <t>JAMESWARREN</t>
  </si>
  <si>
    <t>M T CORPORATION</t>
  </si>
  <si>
    <t>KRRAIL</t>
  </si>
  <si>
    <t>SURESH SOLANKI</t>
  </si>
  <si>
    <t>MNIL</t>
  </si>
  <si>
    <t>RADHIKA SISODIA</t>
  </si>
  <si>
    <t>KABIR SHRAN DAGAR HUF</t>
  </si>
  <si>
    <t>DEEPAK KUMAR</t>
  </si>
  <si>
    <t>POOJA</t>
  </si>
  <si>
    <t>PRASHIL ASHISH MEHTA</t>
  </si>
  <si>
    <t>PRINCE NAVINBHAI CHAUDHARY</t>
  </si>
  <si>
    <t>MOHAMMED FAHIM</t>
  </si>
  <si>
    <t>AYAN SHIRISHBHAI SHAH</t>
  </si>
  <si>
    <t>AMOLVASANTRAODESHMUKH</t>
  </si>
  <si>
    <t>PARESHBHAI RANCHHODBHAI DEVAIYA</t>
  </si>
  <si>
    <t>ROMIN JAGDISHBHAI VIRANI</t>
  </si>
  <si>
    <t>SAVANKUMAR SHANTILAL SHINGALA</t>
  </si>
  <si>
    <t>ANKITKUMAR SUBHASHBHAI GAMETI</t>
  </si>
  <si>
    <t>TRUPESH R RADADIYA</t>
  </si>
  <si>
    <t>KETAN MAGANBHAI KATHIRIYA</t>
  </si>
  <si>
    <t>MITALI BORGOHAIN</t>
  </si>
  <si>
    <t>SKL</t>
  </si>
  <si>
    <t>WAYS VINIMAY PRIVATE LIMITED</t>
  </si>
  <si>
    <t>SRESTHA</t>
  </si>
  <si>
    <t>VANDAMI ADVISORY LLP</t>
  </si>
  <si>
    <t>SUNRETAIL</t>
  </si>
  <si>
    <t>THEINVEST</t>
  </si>
  <si>
    <t>KHYATI CHINTAN VALIA</t>
  </si>
  <si>
    <t>VIJAY MOHANLAL PAREKH</t>
  </si>
  <si>
    <t>PARESH MOHANLAL PAREKH</t>
  </si>
  <si>
    <t>AILIMITED</t>
  </si>
  <si>
    <t>Abhishek Integrations Ltd</t>
  </si>
  <si>
    <t>SUNNY KANTILAL SOLANKI</t>
  </si>
  <si>
    <t>APEX</t>
  </si>
  <si>
    <t>Apex Frozen Foods Limited</t>
  </si>
  <si>
    <t>BBTCL</t>
  </si>
  <si>
    <t>B&amp;B Triplewall Cont Ltd</t>
  </si>
  <si>
    <t>BINJUSARIA PAPERS PVT LTD</t>
  </si>
  <si>
    <t>EXXARO</t>
  </si>
  <si>
    <t>Exxaro Tiles Limited</t>
  </si>
  <si>
    <t>VAIBHAV DOSHI</t>
  </si>
  <si>
    <t>KRSNAA</t>
  </si>
  <si>
    <t>Krsnaa Diagnostics Ltd</t>
  </si>
  <si>
    <t>ALPHAGREP SECURITIES PRIVATE LIMITED</t>
  </si>
  <si>
    <t>NK SECURITIES RESEARCH PRIVATE LIMITED</t>
  </si>
  <si>
    <t>BIRLA SUN LIFE INSURANCE CO LTD</t>
  </si>
  <si>
    <t>LXCHEM</t>
  </si>
  <si>
    <t>Laxmi Organic Indus Ltd</t>
  </si>
  <si>
    <t>SANGINITA</t>
  </si>
  <si>
    <t>Sanginita Chemicals Limit</t>
  </si>
  <si>
    <t>MBL  &amp; CO. LIMITED</t>
  </si>
  <si>
    <t>SPENCERS</t>
  </si>
  <si>
    <t>Spencer's Retail Limited</t>
  </si>
  <si>
    <t>WELSPUN MULTIVENTURES LLP</t>
  </si>
  <si>
    <t>CHIRAG DILIPKUMAR PAREKH</t>
  </si>
  <si>
    <t>NIRAJ RAJNIKANT SHAH</t>
  </si>
  <si>
    <t>VISESHINFO</t>
  </si>
  <si>
    <t>Visesh Infotecnics Limite</t>
  </si>
  <si>
    <t>MULTIPLIER S AND S ADV PVT LTD</t>
  </si>
  <si>
    <t>SATHIAMURTHI .</t>
  </si>
  <si>
    <t>WINDLAS</t>
  </si>
  <si>
    <t>Windlas Biotech Limited</t>
  </si>
  <si>
    <t>NIKUNJ STOCK BROKERS LTD</t>
  </si>
  <si>
    <t>NAVODYA ENTERPRISES</t>
  </si>
  <si>
    <t>SPV TRADERS</t>
  </si>
  <si>
    <t>BRIGHT</t>
  </si>
  <si>
    <t>Bright Solar Limited</t>
  </si>
  <si>
    <t>PIYUSHKUMAR THUMAR</t>
  </si>
  <si>
    <t>PLUTUS WEALTH MANAGEMENT LLP</t>
  </si>
  <si>
    <t>MORGAN STANLEY ASIA SINGAPORE PTE</t>
  </si>
  <si>
    <t>KNR Constructions Limited</t>
  </si>
  <si>
    <t>KAMIDI YASHODA</t>
  </si>
  <si>
    <t>KAILASH</t>
  </si>
  <si>
    <t>TCG FUNDS FUNDS 1</t>
  </si>
  <si>
    <t>GLOBE FINCAP LTD</t>
  </si>
  <si>
    <t>ICICI  LTD  TRADING A/C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</si>
</sst>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d\-mmm\-yyyy"/>
    <numFmt numFmtId="165" formatCode="[$-409]d\-mmm"/>
    <numFmt numFmtId="166" formatCode="d\-mmm"/>
    <numFmt numFmtId="167" formatCode="0.0"/>
    <numFmt numFmtId="168" formatCode="d\ mmm\ yy"/>
    <numFmt numFmtId="169" formatCode="[$-409]dd\-mmm\-yy"/>
  </numFmts>
  <fonts count="42">
    <font>
      <sz val="10"/>
      <color rgb="FF000000"/>
      <name val="Arial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2B2C33"/>
      <name val="Arial"/>
      <family val="2"/>
    </font>
    <font>
      <b/>
      <sz val="9"/>
      <color rgb="FFFF0000"/>
      <name val="MS Sans Serif"/>
      <family val="2"/>
    </font>
    <font>
      <b/>
      <sz val="9"/>
      <name val="MS Sans Serif"/>
      <family val="2"/>
    </font>
  </fonts>
  <fills count="2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C2D69B"/>
        <bgColor rgb="FFC2D69B"/>
      </patternFill>
    </fill>
    <fill>
      <patternFill patternType="solid">
        <fgColor rgb="FF92D050"/>
        <bgColor rgb="FF92D050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rgb="FFFBD4B4"/>
        <bgColor rgb="FFFBD4B4"/>
      </patternFill>
    </fill>
    <fill>
      <patternFill patternType="solid">
        <fgColor rgb="FFF2F2F2"/>
        <bgColor rgb="FFF2F2F2"/>
      </patternFill>
    </fill>
    <fill>
      <patternFill patternType="solid">
        <fgColor rgb="FF92D050"/>
        <bgColor rgb="FFFFFFFF"/>
      </patternFill>
    </fill>
    <fill>
      <patternFill patternType="solid">
        <fgColor theme="5" tint="0.59999389629810485"/>
        <bgColor rgb="FFFFFFFF"/>
      </patternFill>
    </fill>
    <fill>
      <patternFill patternType="solid">
        <fgColor theme="5" tint="0.59999389629810485"/>
        <bgColor rgb="FF92D050"/>
      </patternFill>
    </fill>
    <fill>
      <patternFill patternType="solid">
        <fgColor theme="5" tint="0.59999389629810485"/>
        <bgColor rgb="FFE5B8B7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rgb="FFE5B8B7"/>
      </patternFill>
    </fill>
    <fill>
      <patternFill patternType="solid">
        <fgColor theme="0"/>
        <bgColor rgb="FFE5B8B7"/>
      </patternFill>
    </fill>
    <fill>
      <patternFill patternType="solid">
        <fgColor theme="6" tint="0.59999389629810485"/>
        <bgColor rgb="FFFFFFFF"/>
      </patternFill>
    </fill>
    <fill>
      <patternFill patternType="solid">
        <fgColor theme="6" tint="0.59999389629810485"/>
        <bgColor rgb="FF92D05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74">
    <xf numFmtId="0" fontId="0" fillId="0" borderId="0" xfId="0" applyFont="1" applyAlignment="1"/>
    <xf numFmtId="0" fontId="1" fillId="2" borderId="0" xfId="0" applyFont="1" applyFill="1" applyBorder="1"/>
    <xf numFmtId="0" fontId="2" fillId="3" borderId="0" xfId="0" applyFont="1" applyFill="1" applyBorder="1" applyAlignment="1">
      <alignment horizontal="center"/>
    </xf>
    <xf numFmtId="0" fontId="2" fillId="3" borderId="0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2" borderId="0" xfId="0" applyFont="1" applyFill="1" applyBorder="1" applyAlignment="1">
      <alignment horizontal="center"/>
    </xf>
    <xf numFmtId="15" fontId="4" fillId="2" borderId="0" xfId="0" applyNumberFormat="1" applyFont="1" applyFill="1" applyBorder="1"/>
    <xf numFmtId="0" fontId="5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7" fillId="0" borderId="1" xfId="0" applyFont="1" applyBorder="1"/>
    <xf numFmtId="0" fontId="1" fillId="2" borderId="4" xfId="0" applyFont="1" applyFill="1" applyBorder="1"/>
    <xf numFmtId="0" fontId="1" fillId="2" borderId="5" xfId="0" applyFont="1" applyFill="1" applyBorder="1" applyAlignment="1">
      <alignment horizontal="center"/>
    </xf>
    <xf numFmtId="0" fontId="8" fillId="0" borderId="2" xfId="0" applyFont="1" applyBorder="1"/>
    <xf numFmtId="0" fontId="1" fillId="2" borderId="1" xfId="0" applyFont="1" applyFill="1" applyBorder="1" applyAlignment="1">
      <alignment horizontal="center"/>
    </xf>
    <xf numFmtId="0" fontId="1" fillId="2" borderId="6" xfId="0" applyFont="1" applyFill="1" applyBorder="1"/>
    <xf numFmtId="0" fontId="1" fillId="2" borderId="1" xfId="0" applyFont="1" applyFill="1" applyBorder="1"/>
    <xf numFmtId="10" fontId="1" fillId="2" borderId="0" xfId="0" applyNumberFormat="1" applyFont="1" applyFill="1" applyBorder="1"/>
    <xf numFmtId="0" fontId="1" fillId="3" borderId="0" xfId="0" applyFont="1" applyFill="1" applyBorder="1"/>
    <xf numFmtId="0" fontId="9" fillId="5" borderId="0" xfId="0" applyFont="1" applyFill="1" applyBorder="1" applyAlignment="1">
      <alignment wrapText="1"/>
    </xf>
    <xf numFmtId="0" fontId="4" fillId="2" borderId="0" xfId="0" applyFont="1" applyFill="1" applyBorder="1"/>
    <xf numFmtId="0" fontId="10" fillId="2" borderId="0" xfId="0" applyFont="1" applyFill="1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 wrapText="1"/>
    </xf>
    <xf numFmtId="0" fontId="1" fillId="0" borderId="1" xfId="0" applyFont="1" applyBorder="1"/>
    <xf numFmtId="0" fontId="1" fillId="0" borderId="1" xfId="0" applyFont="1" applyBorder="1" applyAlignment="1">
      <alignment horizontal="left"/>
    </xf>
    <xf numFmtId="0" fontId="1" fillId="0" borderId="3" xfId="0" applyFont="1" applyBorder="1"/>
    <xf numFmtId="15" fontId="1" fillId="0" borderId="1" xfId="0" applyNumberFormat="1" applyFont="1" applyBorder="1"/>
    <xf numFmtId="2" fontId="4" fillId="0" borderId="1" xfId="0" applyNumberFormat="1" applyFont="1" applyBorder="1"/>
    <xf numFmtId="2" fontId="4" fillId="0" borderId="1" xfId="0" applyNumberFormat="1" applyFont="1" applyBorder="1" applyAlignment="1">
      <alignment horizontal="right"/>
    </xf>
    <xf numFmtId="0" fontId="4" fillId="0" borderId="1" xfId="0" applyFont="1" applyBorder="1"/>
    <xf numFmtId="0" fontId="12" fillId="0" borderId="1" xfId="0" applyFont="1" applyBorder="1"/>
    <xf numFmtId="10" fontId="12" fillId="2" borderId="1" xfId="0" applyNumberFormat="1" applyFont="1" applyFill="1" applyBorder="1" applyAlignment="1">
      <alignment horizontal="center"/>
    </xf>
    <xf numFmtId="2" fontId="1" fillId="0" borderId="1" xfId="0" applyNumberFormat="1" applyFont="1" applyBorder="1"/>
    <xf numFmtId="2" fontId="1" fillId="0" borderId="1" xfId="0" applyNumberFormat="1" applyFont="1" applyBorder="1" applyAlignment="1">
      <alignment horizontal="right"/>
    </xf>
    <xf numFmtId="0" fontId="13" fillId="0" borderId="1" xfId="0" applyFont="1" applyBorder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left"/>
    </xf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0" xfId="0" applyNumberFormat="1" applyFont="1" applyFill="1" applyBorder="1" applyAlignment="1">
      <alignment horizontal="center"/>
    </xf>
    <xf numFmtId="0" fontId="14" fillId="2" borderId="0" xfId="0" applyFont="1" applyFill="1" applyBorder="1" applyAlignment="1">
      <alignment horizontal="left"/>
    </xf>
    <xf numFmtId="0" fontId="15" fillId="2" borderId="0" xfId="0" applyFont="1" applyFill="1" applyBorder="1"/>
    <xf numFmtId="2" fontId="1" fillId="2" borderId="0" xfId="0" applyNumberFormat="1" applyFont="1" applyFill="1" applyBorder="1"/>
    <xf numFmtId="2" fontId="1" fillId="3" borderId="0" xfId="0" applyNumberFormat="1" applyFont="1" applyFill="1" applyBorder="1"/>
    <xf numFmtId="2" fontId="4" fillId="4" borderId="13" xfId="0" applyNumberFormat="1" applyFont="1" applyFill="1" applyBorder="1" applyAlignment="1">
      <alignment horizontal="center" vertical="center" wrapText="1"/>
    </xf>
    <xf numFmtId="2" fontId="4" fillId="4" borderId="16" xfId="0" applyNumberFormat="1" applyFont="1" applyFill="1" applyBorder="1" applyAlignment="1">
      <alignment horizontal="center"/>
    </xf>
    <xf numFmtId="2" fontId="4" fillId="4" borderId="16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4" xfId="0" applyFont="1" applyBorder="1"/>
    <xf numFmtId="0" fontId="1" fillId="0" borderId="0" xfId="0" applyFont="1" applyAlignment="1">
      <alignment horizontal="center"/>
    </xf>
    <xf numFmtId="0" fontId="16" fillId="2" borderId="0" xfId="0" applyFont="1" applyFill="1" applyBorder="1" applyAlignment="1">
      <alignment horizontal="left"/>
    </xf>
    <xf numFmtId="0" fontId="16" fillId="2" borderId="0" xfId="0" applyFont="1" applyFill="1" applyBorder="1" applyAlignment="1">
      <alignment horizontal="right"/>
    </xf>
    <xf numFmtId="2" fontId="16" fillId="2" borderId="0" xfId="0" applyNumberFormat="1" applyFont="1" applyFill="1" applyBorder="1" applyAlignment="1">
      <alignment horizontal="right"/>
    </xf>
    <xf numFmtId="0" fontId="17" fillId="2" borderId="0" xfId="0" applyFont="1" applyFill="1" applyBorder="1"/>
    <xf numFmtId="0" fontId="18" fillId="2" borderId="0" xfId="0" applyFont="1" applyFill="1" applyBorder="1" applyAlignment="1">
      <alignment horizontal="left"/>
    </xf>
    <xf numFmtId="0" fontId="19" fillId="2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4" fontId="16" fillId="2" borderId="0" xfId="0" applyNumberFormat="1" applyFont="1" applyFill="1" applyBorder="1" applyAlignment="1">
      <alignment horizontal="right"/>
    </xf>
    <xf numFmtId="0" fontId="21" fillId="2" borderId="0" xfId="0" applyFont="1" applyFill="1" applyBorder="1"/>
    <xf numFmtId="0" fontId="22" fillId="2" borderId="0" xfId="0" applyFont="1" applyFill="1" applyBorder="1"/>
    <xf numFmtId="0" fontId="23" fillId="2" borderId="0" xfId="0" applyFont="1" applyFill="1" applyBorder="1"/>
    <xf numFmtId="0" fontId="25" fillId="2" borderId="0" xfId="0" applyFont="1" applyFill="1" applyBorder="1"/>
    <xf numFmtId="0" fontId="4" fillId="0" borderId="0" xfId="0" applyFont="1"/>
    <xf numFmtId="15" fontId="22" fillId="2" borderId="0" xfId="0" applyNumberFormat="1" applyFont="1" applyFill="1" applyBorder="1"/>
    <xf numFmtId="164" fontId="26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 wrapText="1"/>
    </xf>
    <xf numFmtId="2" fontId="27" fillId="2" borderId="0" xfId="0" applyNumberFormat="1" applyFont="1" applyFill="1" applyBorder="1" applyAlignment="1">
      <alignment wrapText="1"/>
    </xf>
    <xf numFmtId="0" fontId="27" fillId="2" borderId="0" xfId="0" applyFont="1" applyFill="1" applyBorder="1" applyAlignment="1">
      <alignment horizontal="left" wrapText="1"/>
    </xf>
    <xf numFmtId="0" fontId="27" fillId="2" borderId="0" xfId="0" applyFont="1" applyFill="1" applyBorder="1"/>
    <xf numFmtId="164" fontId="26" fillId="3" borderId="0" xfId="0" applyNumberFormat="1" applyFont="1" applyFill="1" applyBorder="1" applyAlignment="1">
      <alignment horizontal="left" wrapText="1"/>
    </xf>
    <xf numFmtId="0" fontId="27" fillId="3" borderId="0" xfId="0" applyFont="1" applyFill="1" applyBorder="1" applyAlignment="1">
      <alignment horizontal="center" wrapText="1"/>
    </xf>
    <xf numFmtId="2" fontId="27" fillId="3" borderId="0" xfId="0" applyNumberFormat="1" applyFont="1" applyFill="1" applyBorder="1" applyAlignment="1">
      <alignment wrapText="1"/>
    </xf>
    <xf numFmtId="0" fontId="27" fillId="3" borderId="0" xfId="0" applyFont="1" applyFill="1" applyBorder="1" applyAlignment="1">
      <alignment horizontal="left" wrapText="1"/>
    </xf>
    <xf numFmtId="0" fontId="28" fillId="2" borderId="0" xfId="0" applyFont="1" applyFill="1" applyBorder="1" applyAlignment="1">
      <alignment horizontal="center"/>
    </xf>
    <xf numFmtId="164" fontId="29" fillId="2" borderId="0" xfId="0" applyNumberFormat="1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30" fillId="2" borderId="0" xfId="0" applyFont="1" applyFill="1" applyBorder="1" applyAlignment="1">
      <alignment horizont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164" fontId="1" fillId="2" borderId="1" xfId="0" applyNumberFormat="1" applyFont="1" applyFill="1" applyBorder="1" applyAlignment="1">
      <alignment horizontal="left"/>
    </xf>
    <xf numFmtId="3" fontId="1" fillId="0" borderId="1" xfId="0" applyNumberFormat="1" applyFont="1" applyBorder="1" applyAlignment="1">
      <alignment horizontal="left"/>
    </xf>
    <xf numFmtId="0" fontId="31" fillId="2" borderId="1" xfId="0" applyFont="1" applyFill="1" applyBorder="1"/>
    <xf numFmtId="0" fontId="1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32" fillId="3" borderId="0" xfId="0" applyFont="1" applyFill="1" applyBorder="1" applyAlignment="1">
      <alignment horizontal="center"/>
    </xf>
    <xf numFmtId="0" fontId="33" fillId="5" borderId="0" xfId="0" applyFont="1" applyFill="1" applyBorder="1" applyAlignment="1">
      <alignment horizontal="center" wrapText="1"/>
    </xf>
    <xf numFmtId="0" fontId="34" fillId="2" borderId="0" xfId="0" applyFont="1" applyFill="1" applyBorder="1" applyAlignment="1">
      <alignment horizontal="left"/>
    </xf>
    <xf numFmtId="15" fontId="4" fillId="2" borderId="0" xfId="0" applyNumberFormat="1" applyFont="1" applyFill="1" applyBorder="1" applyAlignment="1">
      <alignment horizontal="center"/>
    </xf>
    <xf numFmtId="0" fontId="29" fillId="2" borderId="19" xfId="0" applyFont="1" applyFill="1" applyBorder="1"/>
    <xf numFmtId="0" fontId="4" fillId="4" borderId="5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6" xfId="0" applyFont="1" applyFill="1" applyBorder="1" applyAlignment="1">
      <alignment horizontal="center" vertical="center" wrapText="1"/>
    </xf>
    <xf numFmtId="43" fontId="1" fillId="2" borderId="0" xfId="0" applyNumberFormat="1" applyFont="1" applyFill="1" applyBorder="1"/>
    <xf numFmtId="0" fontId="36" fillId="7" borderId="1" xfId="0" applyFont="1" applyFill="1" applyBorder="1" applyAlignment="1">
      <alignment horizontal="center" vertical="center"/>
    </xf>
    <xf numFmtId="43" fontId="36" fillId="7" borderId="1" xfId="0" applyNumberFormat="1" applyFont="1" applyFill="1" applyBorder="1" applyAlignment="1">
      <alignment horizontal="center" vertical="center"/>
    </xf>
    <xf numFmtId="2" fontId="36" fillId="7" borderId="1" xfId="0" applyNumberFormat="1" applyFont="1" applyFill="1" applyBorder="1" applyAlignment="1">
      <alignment horizontal="center" vertical="center"/>
    </xf>
    <xf numFmtId="10" fontId="36" fillId="7" borderId="1" xfId="0" applyNumberFormat="1" applyFont="1" applyFill="1" applyBorder="1" applyAlignment="1">
      <alignment horizontal="center" vertical="center" wrapText="1"/>
    </xf>
    <xf numFmtId="16" fontId="36" fillId="7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 vertical="center"/>
    </xf>
    <xf numFmtId="165" fontId="35" fillId="2" borderId="1" xfId="0" applyNumberFormat="1" applyFont="1" applyFill="1" applyBorder="1" applyAlignment="1">
      <alignment horizontal="center" vertical="center"/>
    </xf>
    <xf numFmtId="15" fontId="35" fillId="2" borderId="1" xfId="0" applyNumberFormat="1" applyFont="1" applyFill="1" applyBorder="1" applyAlignment="1">
      <alignment horizontal="center" vertical="center"/>
    </xf>
    <xf numFmtId="0" fontId="36" fillId="2" borderId="1" xfId="0" applyFont="1" applyFill="1" applyBorder="1"/>
    <xf numFmtId="43" fontId="35" fillId="2" borderId="1" xfId="0" applyNumberFormat="1" applyFont="1" applyFill="1" applyBorder="1" applyAlignment="1">
      <alignment horizontal="center" vertical="top"/>
    </xf>
    <xf numFmtId="0" fontId="35" fillId="2" borderId="1" xfId="0" applyFont="1" applyFill="1" applyBorder="1" applyAlignment="1">
      <alignment horizontal="center" vertical="top"/>
    </xf>
    <xf numFmtId="0" fontId="36" fillId="2" borderId="1" xfId="0" applyFont="1" applyFill="1" applyBorder="1" applyAlignment="1">
      <alignment horizontal="center" vertical="center"/>
    </xf>
    <xf numFmtId="2" fontId="36" fillId="2" borderId="1" xfId="0" applyNumberFormat="1" applyFont="1" applyFill="1" applyBorder="1" applyAlignment="1">
      <alignment horizontal="center" vertical="center"/>
    </xf>
    <xf numFmtId="10" fontId="36" fillId="2" borderId="1" xfId="0" applyNumberFormat="1" applyFont="1" applyFill="1" applyBorder="1" applyAlignment="1">
      <alignment horizontal="center" vertical="center" wrapText="1"/>
    </xf>
    <xf numFmtId="16" fontId="37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43" fontId="35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0" fillId="2" borderId="1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15" fontId="1" fillId="2" borderId="0" xfId="0" applyNumberFormat="1" applyFont="1" applyFill="1" applyBorder="1" applyAlignment="1">
      <alignment horizontal="center" vertical="center"/>
    </xf>
    <xf numFmtId="43" fontId="35" fillId="2" borderId="0" xfId="0" applyNumberFormat="1" applyFont="1" applyFill="1" applyBorder="1" applyAlignment="1">
      <alignment horizontal="left" vertical="center"/>
    </xf>
    <xf numFmtId="43" fontId="1" fillId="2" borderId="0" xfId="0" applyNumberFormat="1" applyFont="1" applyFill="1" applyBorder="1" applyAlignment="1">
      <alignment horizontal="center" vertical="top"/>
    </xf>
    <xf numFmtId="0" fontId="1" fillId="2" borderId="0" xfId="0" applyFont="1" applyFill="1" applyBorder="1" applyAlignment="1">
      <alignment horizontal="center" vertical="top"/>
    </xf>
    <xf numFmtId="43" fontId="0" fillId="2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center"/>
    </xf>
    <xf numFmtId="166" fontId="0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0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0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0" xfId="0" applyFont="1" applyFill="1" applyBorder="1" applyAlignment="1">
      <alignment horizontal="left"/>
    </xf>
    <xf numFmtId="2" fontId="27" fillId="0" borderId="0" xfId="0" applyNumberFormat="1" applyFont="1" applyAlignment="1">
      <alignment horizontal="center"/>
    </xf>
    <xf numFmtId="2" fontId="1" fillId="2" borderId="0" xfId="0" applyNumberFormat="1" applyFont="1" applyFill="1" applyBorder="1" applyAlignment="1">
      <alignment horizontal="right" vertical="center" wrapText="1"/>
    </xf>
    <xf numFmtId="2" fontId="27" fillId="2" borderId="0" xfId="0" applyNumberFormat="1" applyFont="1" applyFill="1" applyBorder="1" applyAlignment="1">
      <alignment horizontal="center" vertical="center" wrapText="1"/>
    </xf>
    <xf numFmtId="10" fontId="27" fillId="2" borderId="0" xfId="0" applyNumberFormat="1" applyFont="1" applyFill="1" applyBorder="1" applyAlignment="1">
      <alignment horizontal="center" vertical="center" wrapText="1"/>
    </xf>
    <xf numFmtId="164" fontId="1" fillId="2" borderId="0" xfId="0" applyNumberFormat="1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right" vertical="top"/>
    </xf>
    <xf numFmtId="164" fontId="27" fillId="2" borderId="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" fontId="27" fillId="2" borderId="0" xfId="0" applyNumberFormat="1" applyFont="1" applyFill="1" applyBorder="1" applyAlignment="1">
      <alignment horizontal="center"/>
    </xf>
    <xf numFmtId="9" fontId="27" fillId="2" borderId="0" xfId="0" applyNumberFormat="1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15" fontId="27" fillId="2" borderId="0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horizontal="center" vertical="center" wrapText="1"/>
    </xf>
    <xf numFmtId="166" fontId="35" fillId="2" borderId="1" xfId="0" applyNumberFormat="1" applyFont="1" applyFill="1" applyBorder="1" applyAlignment="1">
      <alignment horizontal="center" vertical="center"/>
    </xf>
    <xf numFmtId="16" fontId="36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center" vertical="center"/>
    </xf>
    <xf numFmtId="1" fontId="1" fillId="2" borderId="0" xfId="0" applyNumberFormat="1" applyFont="1" applyFill="1" applyBorder="1" applyAlignment="1">
      <alignment horizontal="center" vertical="center"/>
    </xf>
    <xf numFmtId="166" fontId="1" fillId="2" borderId="0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center" vertical="center"/>
    </xf>
    <xf numFmtId="10" fontId="0" fillId="2" borderId="0" xfId="0" applyNumberFormat="1" applyFont="1" applyFill="1" applyBorder="1" applyAlignment="1">
      <alignment horizontal="center" vertical="center" wrapText="1"/>
    </xf>
    <xf numFmtId="16" fontId="38" fillId="2" borderId="0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0" xfId="0" applyFont="1" applyFill="1" applyBorder="1" applyAlignment="1">
      <alignment horizontal="right"/>
    </xf>
    <xf numFmtId="0" fontId="29" fillId="0" borderId="19" xfId="0" applyFont="1" applyBorder="1"/>
    <xf numFmtId="0" fontId="4" fillId="4" borderId="2" xfId="0" applyFont="1" applyFill="1" applyBorder="1" applyAlignment="1">
      <alignment horizontal="center" wrapText="1"/>
    </xf>
    <xf numFmtId="0" fontId="35" fillId="2" borderId="0" xfId="0" applyFont="1" applyFill="1" applyBorder="1"/>
    <xf numFmtId="0" fontId="36" fillId="2" borderId="15" xfId="0" applyFont="1" applyFill="1" applyBorder="1" applyAlignment="1">
      <alignment horizontal="center" vertical="center"/>
    </xf>
    <xf numFmtId="2" fontId="36" fillId="2" borderId="2" xfId="0" applyNumberFormat="1" applyFont="1" applyFill="1" applyBorder="1" applyAlignment="1">
      <alignment horizontal="center" vertical="center"/>
    </xf>
    <xf numFmtId="167" fontId="36" fillId="2" borderId="1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5" fillId="2" borderId="1" xfId="0" applyFont="1" applyFill="1" applyBorder="1"/>
    <xf numFmtId="167" fontId="36" fillId="2" borderId="15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7" fillId="2" borderId="15" xfId="0" applyNumberFormat="1" applyFont="1" applyFill="1" applyBorder="1" applyAlignment="1">
      <alignment horizontal="center" vertical="center"/>
    </xf>
    <xf numFmtId="0" fontId="36" fillId="2" borderId="0" xfId="0" applyFont="1" applyFill="1" applyBorder="1"/>
    <xf numFmtId="0" fontId="35" fillId="2" borderId="0" xfId="0" applyFont="1" applyFill="1" applyBorder="1" applyAlignment="1">
      <alignment horizontal="center" vertical="center"/>
    </xf>
    <xf numFmtId="0" fontId="27" fillId="2" borderId="0" xfId="0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vertical="center"/>
    </xf>
    <xf numFmtId="15" fontId="29" fillId="2" borderId="0" xfId="0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top"/>
    </xf>
    <xf numFmtId="0" fontId="35" fillId="2" borderId="0" xfId="0" applyFont="1" applyFill="1" applyBorder="1" applyAlignment="1">
      <alignment horizontal="center"/>
    </xf>
    <xf numFmtId="166" fontId="35" fillId="2" borderId="0" xfId="0" applyNumberFormat="1" applyFont="1" applyFill="1" applyBorder="1" applyAlignment="1">
      <alignment horizontal="center" vertical="center"/>
    </xf>
    <xf numFmtId="0" fontId="39" fillId="2" borderId="0" xfId="0" applyFont="1" applyFill="1" applyBorder="1"/>
    <xf numFmtId="49" fontId="35" fillId="2" borderId="0" xfId="0" applyNumberFormat="1" applyFont="1" applyFill="1" applyBorder="1" applyAlignment="1">
      <alignment horizontal="center"/>
    </xf>
    <xf numFmtId="49" fontId="0" fillId="2" borderId="0" xfId="0" applyNumberFormat="1" applyFont="1" applyFill="1" applyBorder="1" applyAlignment="1">
      <alignment horizontal="center"/>
    </xf>
    <xf numFmtId="16" fontId="35" fillId="2" borderId="0" xfId="0" applyNumberFormat="1" applyFont="1" applyFill="1" applyBorder="1" applyAlignment="1">
      <alignment horizontal="center" vertical="center"/>
    </xf>
    <xf numFmtId="15" fontId="27" fillId="2" borderId="0" xfId="0" applyNumberFormat="1" applyFont="1" applyFill="1" applyBorder="1" applyAlignment="1">
      <alignment horizontal="center" vertical="center" wrapText="1"/>
    </xf>
    <xf numFmtId="15" fontId="27" fillId="2" borderId="0" xfId="0" applyNumberFormat="1" applyFont="1" applyFill="1" applyBorder="1" applyAlignment="1">
      <alignment horizontal="left"/>
    </xf>
    <xf numFmtId="2" fontId="27" fillId="2" borderId="0" xfId="0" applyNumberFormat="1" applyFont="1" applyFill="1" applyBorder="1" applyAlignment="1">
      <alignment horizontal="center"/>
    </xf>
    <xf numFmtId="15" fontId="35" fillId="2" borderId="0" xfId="0" applyNumberFormat="1" applyFont="1" applyFill="1" applyBorder="1" applyAlignment="1">
      <alignment horizontal="center" vertical="center"/>
    </xf>
    <xf numFmtId="0" fontId="35" fillId="2" borderId="20" xfId="0" applyFont="1" applyFill="1" applyBorder="1" applyAlignment="1">
      <alignment horizontal="center"/>
    </xf>
    <xf numFmtId="166" fontId="35" fillId="2" borderId="4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center"/>
    </xf>
    <xf numFmtId="2" fontId="35" fillId="2" borderId="1" xfId="0" applyNumberFormat="1" applyFont="1" applyFill="1" applyBorder="1" applyAlignment="1">
      <alignment horizontal="center" vertical="center" wrapText="1"/>
    </xf>
    <xf numFmtId="10" fontId="35" fillId="2" borderId="1" xfId="0" applyNumberFormat="1" applyFont="1" applyFill="1" applyBorder="1" applyAlignment="1">
      <alignment horizontal="center" vertical="center" wrapText="1"/>
    </xf>
    <xf numFmtId="14" fontId="35" fillId="2" borderId="1" xfId="0" applyNumberFormat="1" applyFont="1" applyFill="1" applyBorder="1" applyAlignment="1">
      <alignment horizontal="center" vertical="center"/>
    </xf>
    <xf numFmtId="0" fontId="35" fillId="2" borderId="1" xfId="0" applyFont="1" applyFill="1" applyBorder="1" applyAlignment="1">
      <alignment horizontal="right"/>
    </xf>
    <xf numFmtId="0" fontId="1" fillId="0" borderId="21" xfId="0" applyFont="1" applyBorder="1"/>
    <xf numFmtId="0" fontId="1" fillId="0" borderId="0" xfId="0" applyFont="1" applyAlignment="1">
      <alignment horizontal="right"/>
    </xf>
    <xf numFmtId="0" fontId="1" fillId="4" borderId="5" xfId="0" applyFont="1" applyFill="1" applyBorder="1" applyAlignment="1">
      <alignment horizontal="center" vertical="center" wrapText="1"/>
    </xf>
    <xf numFmtId="43" fontId="39" fillId="2" borderId="1" xfId="0" applyNumberFormat="1" applyFont="1" applyFill="1" applyBorder="1"/>
    <xf numFmtId="0" fontId="0" fillId="2" borderId="1" xfId="0" applyFont="1" applyFill="1" applyBorder="1" applyAlignment="1">
      <alignment horizontal="center" vertical="top"/>
    </xf>
    <xf numFmtId="0" fontId="0" fillId="2" borderId="2" xfId="0" applyFont="1" applyFill="1" applyBorder="1" applyAlignment="1">
      <alignment horizontal="center" vertical="center"/>
    </xf>
    <xf numFmtId="2" fontId="0" fillId="2" borderId="2" xfId="0" applyNumberFormat="1" applyFont="1" applyFill="1" applyBorder="1" applyAlignment="1">
      <alignment horizontal="center" vertical="center"/>
    </xf>
    <xf numFmtId="10" fontId="0" fillId="2" borderId="1" xfId="0" applyNumberFormat="1" applyFont="1" applyFill="1" applyBorder="1" applyAlignment="1">
      <alignment horizontal="center" vertical="center" wrapText="1"/>
    </xf>
    <xf numFmtId="43" fontId="0" fillId="2" borderId="2" xfId="0" applyNumberFormat="1" applyFont="1" applyFill="1" applyBorder="1" applyAlignment="1">
      <alignment horizontal="center" vertical="center"/>
    </xf>
    <xf numFmtId="16" fontId="38" fillId="2" borderId="1" xfId="0" applyNumberFormat="1" applyFont="1" applyFill="1" applyBorder="1" applyAlignment="1">
      <alignment horizontal="center" vertical="center"/>
    </xf>
    <xf numFmtId="10" fontId="0" fillId="2" borderId="2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2" fontId="0" fillId="2" borderId="1" xfId="0" applyNumberFormat="1" applyFont="1" applyFill="1" applyBorder="1" applyAlignment="1">
      <alignment horizontal="center" vertical="center"/>
    </xf>
    <xf numFmtId="0" fontId="29" fillId="2" borderId="19" xfId="0" applyFont="1" applyFill="1" applyBorder="1" applyAlignment="1">
      <alignment horizontal="left"/>
    </xf>
    <xf numFmtId="0" fontId="4" fillId="4" borderId="3" xfId="0" applyFont="1" applyFill="1" applyBorder="1" applyAlignment="1">
      <alignment horizontal="center" vertical="center" wrapText="1"/>
    </xf>
    <xf numFmtId="1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center" vertical="center"/>
    </xf>
    <xf numFmtId="168" fontId="1" fillId="8" borderId="1" xfId="0" applyNumberFormat="1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/>
    </xf>
    <xf numFmtId="2" fontId="1" fillId="8" borderId="1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2" fontId="1" fillId="8" borderId="1" xfId="0" applyNumberFormat="1" applyFont="1" applyFill="1" applyBorder="1" applyAlignment="1">
      <alignment horizontal="center" vertical="center" wrapText="1"/>
    </xf>
    <xf numFmtId="10" fontId="1" fillId="8" borderId="1" xfId="0" applyNumberFormat="1" applyFont="1" applyFill="1" applyBorder="1" applyAlignment="1">
      <alignment horizontal="center" vertical="center" wrapText="1"/>
    </xf>
    <xf numFmtId="168" fontId="1" fillId="8" borderId="1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center" vertical="center" wrapText="1"/>
    </xf>
    <xf numFmtId="168" fontId="1" fillId="9" borderId="1" xfId="0" applyNumberFormat="1" applyFont="1" applyFill="1" applyBorder="1" applyAlignment="1">
      <alignment horizontal="left"/>
    </xf>
    <xf numFmtId="1" fontId="1" fillId="9" borderId="1" xfId="0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2" fontId="1" fillId="9" borderId="1" xfId="0" applyNumberFormat="1" applyFont="1" applyFill="1" applyBorder="1" applyAlignment="1">
      <alignment horizontal="center" vertical="center" wrapText="1"/>
    </xf>
    <xf numFmtId="10" fontId="1" fillId="9" borderId="1" xfId="0" applyNumberFormat="1" applyFont="1" applyFill="1" applyBorder="1" applyAlignment="1">
      <alignment horizontal="center" vertical="center" wrapText="1"/>
    </xf>
    <xf numFmtId="0" fontId="1" fillId="9" borderId="1" xfId="0" applyFont="1" applyFill="1" applyBorder="1"/>
    <xf numFmtId="9" fontId="1" fillId="9" borderId="1" xfId="0" applyNumberFormat="1" applyFont="1" applyFill="1" applyBorder="1" applyAlignment="1">
      <alignment horizontal="center"/>
    </xf>
    <xf numFmtId="169" fontId="1" fillId="9" borderId="1" xfId="0" applyNumberFormat="1" applyFont="1" applyFill="1" applyBorder="1" applyAlignment="1">
      <alignment horizontal="center" vertical="center" wrapText="1"/>
    </xf>
    <xf numFmtId="15" fontId="1" fillId="9" borderId="1" xfId="0" applyNumberFormat="1" applyFont="1" applyFill="1" applyBorder="1"/>
    <xf numFmtId="1" fontId="1" fillId="10" borderId="1" xfId="0" applyNumberFormat="1" applyFont="1" applyFill="1" applyBorder="1" applyAlignment="1">
      <alignment horizontal="center" vertical="center" wrapText="1"/>
    </xf>
    <xf numFmtId="168" fontId="1" fillId="10" borderId="1" xfId="0" applyNumberFormat="1" applyFont="1" applyFill="1" applyBorder="1" applyAlignment="1">
      <alignment horizontal="center" vertical="center" wrapText="1"/>
    </xf>
    <xf numFmtId="0" fontId="1" fillId="10" borderId="1" xfId="0" applyFont="1" applyFill="1" applyBorder="1"/>
    <xf numFmtId="0" fontId="1" fillId="10" borderId="1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/>
    </xf>
    <xf numFmtId="0" fontId="1" fillId="10" borderId="3" xfId="0" applyFont="1" applyFill="1" applyBorder="1" applyAlignment="1">
      <alignment horizontal="center"/>
    </xf>
    <xf numFmtId="2" fontId="1" fillId="10" borderId="1" xfId="0" applyNumberFormat="1" applyFont="1" applyFill="1" applyBorder="1" applyAlignment="1">
      <alignment horizontal="center" vertical="center" wrapText="1"/>
    </xf>
    <xf numFmtId="9" fontId="1" fillId="10" borderId="1" xfId="0" applyNumberFormat="1" applyFont="1" applyFill="1" applyBorder="1" applyAlignment="1">
      <alignment horizontal="center"/>
    </xf>
    <xf numFmtId="1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center" vertical="center"/>
    </xf>
    <xf numFmtId="168" fontId="1" fillId="8" borderId="2" xfId="0" applyNumberFormat="1" applyFont="1" applyFill="1" applyBorder="1" applyAlignment="1">
      <alignment horizontal="left"/>
    </xf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/>
    </xf>
    <xf numFmtId="0" fontId="1" fillId="8" borderId="5" xfId="0" applyFont="1" applyFill="1" applyBorder="1" applyAlignment="1">
      <alignment horizontal="center"/>
    </xf>
    <xf numFmtId="10" fontId="1" fillId="8" borderId="2" xfId="0" applyNumberFormat="1" applyFont="1" applyFill="1" applyBorder="1" applyAlignment="1">
      <alignment horizontal="center" vertical="center" wrapText="1"/>
    </xf>
    <xf numFmtId="168" fontId="1" fillId="8" borderId="2" xfId="0" applyNumberFormat="1" applyFont="1" applyFill="1" applyBorder="1" applyAlignment="1">
      <alignment horizontal="center" vertical="center" wrapText="1"/>
    </xf>
    <xf numFmtId="1" fontId="1" fillId="9" borderId="1" xfId="0" applyNumberFormat="1" applyFont="1" applyFill="1" applyBorder="1" applyAlignment="1">
      <alignment horizontal="center" vertical="center"/>
    </xf>
    <xf numFmtId="168" fontId="1" fillId="9" borderId="1" xfId="0" applyNumberFormat="1" applyFont="1" applyFill="1" applyBorder="1" applyAlignment="1">
      <alignment horizontal="center" vertical="center"/>
    </xf>
    <xf numFmtId="2" fontId="1" fillId="9" borderId="1" xfId="0" applyNumberFormat="1" applyFont="1" applyFill="1" applyBorder="1" applyAlignment="1">
      <alignment horizontal="center" vertical="center"/>
    </xf>
    <xf numFmtId="2" fontId="1" fillId="8" borderId="2" xfId="0" applyNumberFormat="1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8" fontId="1" fillId="9" borderId="2" xfId="0" applyNumberFormat="1" applyFont="1" applyFill="1" applyBorder="1" applyAlignment="1">
      <alignment horizontal="center" vertical="center"/>
    </xf>
    <xf numFmtId="0" fontId="1" fillId="9" borderId="2" xfId="0" applyFont="1" applyFill="1" applyBorder="1"/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/>
    </xf>
    <xf numFmtId="1" fontId="1" fillId="6" borderId="1" xfId="0" applyNumberFormat="1" applyFont="1" applyFill="1" applyBorder="1" applyAlignment="1">
      <alignment horizontal="center" vertical="center" wrapText="1"/>
    </xf>
    <xf numFmtId="168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/>
    <xf numFmtId="0" fontId="1" fillId="6" borderId="1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2" fontId="1" fillId="6" borderId="1" xfId="0" applyNumberFormat="1" applyFont="1" applyFill="1" applyBorder="1" applyAlignment="1">
      <alignment horizontal="center" vertical="center" wrapText="1"/>
    </xf>
    <xf numFmtId="9" fontId="1" fillId="6" borderId="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68" fontId="1" fillId="2" borderId="2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 vertical="center"/>
    </xf>
    <xf numFmtId="2" fontId="1" fillId="2" borderId="2" xfId="0" applyNumberFormat="1" applyFont="1" applyFill="1" applyBorder="1" applyAlignment="1">
      <alignment horizontal="center"/>
    </xf>
    <xf numFmtId="2" fontId="1" fillId="0" borderId="1" xfId="0" applyNumberFormat="1" applyFont="1" applyBorder="1" applyAlignment="1">
      <alignment horizontal="center" vertical="center" wrapText="1"/>
    </xf>
    <xf numFmtId="2" fontId="1" fillId="2" borderId="2" xfId="0" applyNumberFormat="1" applyFont="1" applyFill="1" applyBorder="1" applyAlignment="1">
      <alignment horizontal="center" vertical="center" wrapText="1"/>
    </xf>
    <xf numFmtId="10" fontId="1" fillId="2" borderId="2" xfId="0" applyNumberFormat="1" applyFont="1" applyFill="1" applyBorder="1" applyAlignment="1">
      <alignment horizontal="center" vertical="center" wrapText="1"/>
    </xf>
    <xf numFmtId="168" fontId="1" fillId="2" borderId="2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center" vertical="center"/>
    </xf>
    <xf numFmtId="168" fontId="1" fillId="2" borderId="1" xfId="0" applyNumberFormat="1" applyFont="1" applyFill="1" applyBorder="1" applyAlignment="1">
      <alignment horizontal="left"/>
    </xf>
    <xf numFmtId="2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11" borderId="0" xfId="0" applyFont="1" applyFill="1" applyBorder="1" applyAlignment="1">
      <alignment horizontal="center"/>
    </xf>
    <xf numFmtId="2" fontId="1" fillId="2" borderId="2" xfId="0" applyNumberFormat="1" applyFont="1" applyFill="1" applyBorder="1" applyAlignment="1">
      <alignment horizontal="center" vertical="center"/>
    </xf>
    <xf numFmtId="168" fontId="1" fillId="0" borderId="1" xfId="0" applyNumberFormat="1" applyFont="1" applyBorder="1" applyAlignment="1">
      <alignment horizontal="center" vertical="center"/>
    </xf>
    <xf numFmtId="165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center" vertical="center"/>
    </xf>
    <xf numFmtId="1" fontId="35" fillId="13" borderId="1" xfId="0" applyNumberFormat="1" applyFont="1" applyFill="1" applyBorder="1" applyAlignment="1">
      <alignment horizontal="center" vertical="center"/>
    </xf>
    <xf numFmtId="166" fontId="35" fillId="13" borderId="1" xfId="0" applyNumberFormat="1" applyFont="1" applyFill="1" applyBorder="1" applyAlignment="1">
      <alignment horizontal="center" vertical="center"/>
    </xf>
    <xf numFmtId="0" fontId="35" fillId="13" borderId="1" xfId="0" applyFont="1" applyFill="1" applyBorder="1" applyAlignment="1">
      <alignment horizontal="left"/>
    </xf>
    <xf numFmtId="0" fontId="35" fillId="13" borderId="1" xfId="0" applyFont="1" applyFill="1" applyBorder="1" applyAlignment="1">
      <alignment horizontal="center" vertical="center"/>
    </xf>
    <xf numFmtId="0" fontId="36" fillId="14" borderId="1" xfId="0" applyFont="1" applyFill="1" applyBorder="1" applyAlignment="1">
      <alignment horizontal="center" vertical="center"/>
    </xf>
    <xf numFmtId="2" fontId="36" fillId="14" borderId="1" xfId="0" applyNumberFormat="1" applyFont="1" applyFill="1" applyBorder="1" applyAlignment="1">
      <alignment horizontal="center" vertical="center"/>
    </xf>
    <xf numFmtId="10" fontId="36" fillId="14" borderId="1" xfId="0" applyNumberFormat="1" applyFont="1" applyFill="1" applyBorder="1" applyAlignment="1">
      <alignment horizontal="center" vertical="center" wrapText="1"/>
    </xf>
    <xf numFmtId="166" fontId="35" fillId="12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 applyAlignment="1">
      <alignment horizontal="center" vertical="center"/>
    </xf>
    <xf numFmtId="0" fontId="35" fillId="12" borderId="15" xfId="0" applyFont="1" applyFill="1" applyBorder="1" applyAlignment="1">
      <alignment horizontal="center" vertical="center"/>
    </xf>
    <xf numFmtId="0" fontId="35" fillId="12" borderId="1" xfId="0" applyFont="1" applyFill="1" applyBorder="1"/>
    <xf numFmtId="0" fontId="36" fillId="12" borderId="15" xfId="0" applyFont="1" applyFill="1" applyBorder="1" applyAlignment="1">
      <alignment horizontal="center" vertical="center"/>
    </xf>
    <xf numFmtId="1" fontId="35" fillId="12" borderId="1" xfId="0" applyNumberFormat="1" applyFont="1" applyFill="1" applyBorder="1" applyAlignment="1">
      <alignment horizontal="center" vertical="center"/>
    </xf>
    <xf numFmtId="0" fontId="35" fillId="12" borderId="1" xfId="0" applyFont="1" applyFill="1" applyBorder="1" applyAlignment="1">
      <alignment horizontal="left"/>
    </xf>
    <xf numFmtId="165" fontId="35" fillId="13" borderId="1" xfId="0" applyNumberFormat="1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2" fontId="36" fillId="12" borderId="2" xfId="0" applyNumberFormat="1" applyFont="1" applyFill="1" applyBorder="1" applyAlignment="1">
      <alignment horizontal="center" vertical="center"/>
    </xf>
    <xf numFmtId="167" fontId="36" fillId="12" borderId="15" xfId="0" applyNumberFormat="1" applyFont="1" applyFill="1" applyBorder="1" applyAlignment="1">
      <alignment horizontal="center" vertical="center"/>
    </xf>
    <xf numFmtId="16" fontId="36" fillId="12" borderId="15" xfId="0" applyNumberFormat="1" applyFont="1" applyFill="1" applyBorder="1" applyAlignment="1">
      <alignment horizontal="center" vertical="center"/>
    </xf>
    <xf numFmtId="16" fontId="36" fillId="14" borderId="1" xfId="0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2" xfId="0" applyFont="1" applyBorder="1"/>
    <xf numFmtId="0" fontId="1" fillId="0" borderId="22" xfId="0" applyFont="1" applyBorder="1"/>
    <xf numFmtId="2" fontId="36" fillId="2" borderId="15" xfId="0" applyNumberFormat="1" applyFont="1" applyFill="1" applyBorder="1" applyAlignment="1">
      <alignment horizontal="center" vertical="center"/>
    </xf>
    <xf numFmtId="10" fontId="36" fillId="2" borderId="15" xfId="0" applyNumberFormat="1" applyFont="1" applyFill="1" applyBorder="1" applyAlignment="1">
      <alignment horizontal="center" vertical="center" wrapText="1"/>
    </xf>
    <xf numFmtId="0" fontId="35" fillId="13" borderId="22" xfId="0" applyFont="1" applyFill="1" applyBorder="1" applyAlignment="1">
      <alignment horizontal="center" vertical="center"/>
    </xf>
    <xf numFmtId="165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/>
    <xf numFmtId="0" fontId="36" fillId="13" borderId="22" xfId="0" applyFont="1" applyFill="1" applyBorder="1" applyAlignment="1">
      <alignment horizontal="center" vertical="center"/>
    </xf>
    <xf numFmtId="0" fontId="36" fillId="14" borderId="22" xfId="0" applyFont="1" applyFill="1" applyBorder="1" applyAlignment="1">
      <alignment horizontal="center" vertical="center"/>
    </xf>
    <xf numFmtId="2" fontId="36" fillId="13" borderId="22" xfId="0" applyNumberFormat="1" applyFont="1" applyFill="1" applyBorder="1" applyAlignment="1">
      <alignment horizontal="center" vertical="center"/>
    </xf>
    <xf numFmtId="167" fontId="36" fillId="13" borderId="22" xfId="0" applyNumberFormat="1" applyFont="1" applyFill="1" applyBorder="1" applyAlignment="1">
      <alignment horizontal="center" vertical="center"/>
    </xf>
    <xf numFmtId="43" fontId="36" fillId="14" borderId="22" xfId="0" applyNumberFormat="1" applyFont="1" applyFill="1" applyBorder="1" applyAlignment="1">
      <alignment horizontal="center" vertical="center"/>
    </xf>
    <xf numFmtId="16" fontId="36" fillId="13" borderId="22" xfId="0" applyNumberFormat="1" applyFont="1" applyFill="1" applyBorder="1" applyAlignment="1">
      <alignment horizontal="center" vertical="center"/>
    </xf>
    <xf numFmtId="1" fontId="35" fillId="12" borderId="22" xfId="0" applyNumberFormat="1" applyFont="1" applyFill="1" applyBorder="1" applyAlignment="1">
      <alignment horizontal="center" vertical="center"/>
    </xf>
    <xf numFmtId="165" fontId="35" fillId="12" borderId="22" xfId="0" applyNumberFormat="1" applyFont="1" applyFill="1" applyBorder="1" applyAlignment="1">
      <alignment horizontal="center" vertical="center"/>
    </xf>
    <xf numFmtId="166" fontId="35" fillId="12" borderId="22" xfId="0" applyNumberFormat="1" applyFont="1" applyFill="1" applyBorder="1" applyAlignment="1">
      <alignment horizontal="center" vertical="center"/>
    </xf>
    <xf numFmtId="0" fontId="35" fillId="12" borderId="22" xfId="0" applyFont="1" applyFill="1" applyBorder="1" applyAlignment="1">
      <alignment horizontal="left"/>
    </xf>
    <xf numFmtId="0" fontId="35" fillId="12" borderId="22" xfId="0" applyFont="1" applyFill="1" applyBorder="1" applyAlignment="1">
      <alignment horizontal="center" vertical="center"/>
    </xf>
    <xf numFmtId="165" fontId="35" fillId="12" borderId="15" xfId="0" applyNumberFormat="1" applyFont="1" applyFill="1" applyBorder="1" applyAlignment="1">
      <alignment horizontal="center" vertical="center"/>
    </xf>
    <xf numFmtId="0" fontId="35" fillId="12" borderId="15" xfId="0" applyFont="1" applyFill="1" applyBorder="1"/>
    <xf numFmtId="0" fontId="36" fillId="14" borderId="15" xfId="0" applyFont="1" applyFill="1" applyBorder="1" applyAlignment="1">
      <alignment horizontal="center" vertical="center"/>
    </xf>
    <xf numFmtId="2" fontId="36" fillId="14" borderId="2" xfId="0" applyNumberFormat="1" applyFont="1" applyFill="1" applyBorder="1" applyAlignment="1">
      <alignment horizontal="center" vertical="center"/>
    </xf>
    <xf numFmtId="43" fontId="36" fillId="15" borderId="15" xfId="0" applyNumberFormat="1" applyFont="1" applyFill="1" applyBorder="1" applyAlignment="1">
      <alignment horizontal="center" vertical="center"/>
    </xf>
    <xf numFmtId="165" fontId="35" fillId="13" borderId="15" xfId="0" applyNumberFormat="1" applyFont="1" applyFill="1" applyBorder="1" applyAlignment="1">
      <alignment horizontal="center" vertical="center"/>
    </xf>
    <xf numFmtId="0" fontId="36" fillId="13" borderId="1" xfId="0" applyFont="1" applyFill="1" applyBorder="1"/>
    <xf numFmtId="0" fontId="36" fillId="13" borderId="1" xfId="0" applyFont="1" applyFill="1" applyBorder="1" applyAlignment="1">
      <alignment horizontal="center" vertical="center"/>
    </xf>
    <xf numFmtId="16" fontId="37" fillId="14" borderId="1" xfId="0" applyNumberFormat="1" applyFont="1" applyFill="1" applyBorder="1" applyAlignment="1">
      <alignment horizontal="center" vertical="center"/>
    </xf>
    <xf numFmtId="0" fontId="36" fillId="12" borderId="1" xfId="0" applyFont="1" applyFill="1" applyBorder="1"/>
    <xf numFmtId="0" fontId="35" fillId="13" borderId="15" xfId="0" applyFont="1" applyFill="1" applyBorder="1" applyAlignment="1">
      <alignment horizontal="center" vertical="center"/>
    </xf>
    <xf numFmtId="0" fontId="35" fillId="13" borderId="1" xfId="0" applyFont="1" applyFill="1" applyBorder="1"/>
    <xf numFmtId="0" fontId="36" fillId="13" borderId="15" xfId="0" applyFont="1" applyFill="1" applyBorder="1" applyAlignment="1">
      <alignment horizontal="center" vertical="center"/>
    </xf>
    <xf numFmtId="1" fontId="35" fillId="13" borderId="22" xfId="0" applyNumberFormat="1" applyFont="1" applyFill="1" applyBorder="1" applyAlignment="1">
      <alignment horizontal="center" vertical="center"/>
    </xf>
    <xf numFmtId="166" fontId="35" fillId="13" borderId="22" xfId="0" applyNumberFormat="1" applyFont="1" applyFill="1" applyBorder="1" applyAlignment="1">
      <alignment horizontal="center" vertical="center"/>
    </xf>
    <xf numFmtId="0" fontId="35" fillId="13" borderId="22" xfId="0" applyFont="1" applyFill="1" applyBorder="1" applyAlignment="1">
      <alignment horizontal="left"/>
    </xf>
    <xf numFmtId="1" fontId="35" fillId="13" borderId="2" xfId="0" applyNumberFormat="1" applyFont="1" applyFill="1" applyBorder="1" applyAlignment="1">
      <alignment horizontal="center" vertical="center"/>
    </xf>
    <xf numFmtId="165" fontId="35" fillId="13" borderId="2" xfId="0" applyNumberFormat="1" applyFont="1" applyFill="1" applyBorder="1" applyAlignment="1">
      <alignment horizontal="center" vertical="center"/>
    </xf>
    <xf numFmtId="166" fontId="35" fillId="13" borderId="2" xfId="0" applyNumberFormat="1" applyFont="1" applyFill="1" applyBorder="1" applyAlignment="1">
      <alignment horizontal="center" vertical="center"/>
    </xf>
    <xf numFmtId="0" fontId="35" fillId="13" borderId="2" xfId="0" applyFont="1" applyFill="1" applyBorder="1" applyAlignment="1">
      <alignment horizontal="left"/>
    </xf>
    <xf numFmtId="0" fontId="35" fillId="13" borderId="2" xfId="0" applyFont="1" applyFill="1" applyBorder="1" applyAlignment="1">
      <alignment horizontal="center" vertical="center"/>
    </xf>
    <xf numFmtId="0" fontId="36" fillId="17" borderId="15" xfId="0" applyFont="1" applyFill="1" applyBorder="1" applyAlignment="1">
      <alignment horizontal="center" vertical="center"/>
    </xf>
    <xf numFmtId="2" fontId="36" fillId="17" borderId="15" xfId="0" applyNumberFormat="1" applyFont="1" applyFill="1" applyBorder="1" applyAlignment="1">
      <alignment horizontal="center" vertical="center"/>
    </xf>
    <xf numFmtId="10" fontId="36" fillId="17" borderId="15" xfId="0" applyNumberFormat="1" applyFont="1" applyFill="1" applyBorder="1" applyAlignment="1">
      <alignment horizontal="center" vertical="center" wrapText="1"/>
    </xf>
    <xf numFmtId="0" fontId="37" fillId="17" borderId="15" xfId="0" applyFont="1" applyFill="1" applyBorder="1" applyAlignment="1">
      <alignment horizontal="center" vertical="center"/>
    </xf>
    <xf numFmtId="16" fontId="36" fillId="17" borderId="15" xfId="0" applyNumberFormat="1" applyFont="1" applyFill="1" applyBorder="1" applyAlignment="1">
      <alignment horizontal="center" vertical="center"/>
    </xf>
    <xf numFmtId="0" fontId="1" fillId="16" borderId="0" xfId="0" applyFont="1" applyFill="1" applyBorder="1"/>
    <xf numFmtId="0" fontId="1" fillId="16" borderId="0" xfId="0" applyFont="1" applyFill="1" applyBorder="1" applyAlignment="1">
      <alignment horizontal="center"/>
    </xf>
    <xf numFmtId="0" fontId="0" fillId="18" borderId="0" xfId="0" applyFont="1" applyFill="1" applyAlignment="1"/>
    <xf numFmtId="0" fontId="36" fillId="17" borderId="23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  <xf numFmtId="1" fontId="35" fillId="16" borderId="22" xfId="0" applyNumberFormat="1" applyFont="1" applyFill="1" applyBorder="1" applyAlignment="1">
      <alignment horizontal="center" vertical="center"/>
    </xf>
    <xf numFmtId="165" fontId="35" fillId="16" borderId="22" xfId="0" applyNumberFormat="1" applyFont="1" applyFill="1" applyBorder="1" applyAlignment="1">
      <alignment horizontal="center" vertical="center"/>
    </xf>
    <xf numFmtId="166" fontId="35" fillId="16" borderId="22" xfId="0" applyNumberFormat="1" applyFont="1" applyFill="1" applyBorder="1" applyAlignment="1">
      <alignment horizontal="center" vertical="center"/>
    </xf>
    <xf numFmtId="0" fontId="35" fillId="16" borderId="22" xfId="0" applyFont="1" applyFill="1" applyBorder="1" applyAlignment="1">
      <alignment horizontal="left"/>
    </xf>
    <xf numFmtId="0" fontId="35" fillId="16" borderId="22" xfId="0" applyFont="1" applyFill="1" applyBorder="1" applyAlignment="1">
      <alignment horizontal="center" vertical="center"/>
    </xf>
    <xf numFmtId="1" fontId="35" fillId="2" borderId="22" xfId="0" applyNumberFormat="1" applyFont="1" applyFill="1" applyBorder="1" applyAlignment="1">
      <alignment horizontal="center" vertical="center"/>
    </xf>
    <xf numFmtId="165" fontId="35" fillId="2" borderId="22" xfId="0" applyNumberFormat="1" applyFont="1" applyFill="1" applyBorder="1" applyAlignment="1">
      <alignment horizontal="center" vertical="center"/>
    </xf>
    <xf numFmtId="166" fontId="35" fillId="2" borderId="22" xfId="0" applyNumberFormat="1" applyFont="1" applyFill="1" applyBorder="1" applyAlignment="1">
      <alignment horizontal="center" vertical="center"/>
    </xf>
    <xf numFmtId="0" fontId="35" fillId="2" borderId="22" xfId="0" applyFont="1" applyFill="1" applyBorder="1" applyAlignment="1">
      <alignment horizontal="left"/>
    </xf>
    <xf numFmtId="0" fontId="35" fillId="2" borderId="22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2" fontId="36" fillId="2" borderId="3" xfId="0" applyNumberFormat="1" applyFont="1" applyFill="1" applyBorder="1" applyAlignment="1">
      <alignment horizontal="center" vertical="center"/>
    </xf>
    <xf numFmtId="2" fontId="36" fillId="2" borderId="22" xfId="0" applyNumberFormat="1" applyFont="1" applyFill="1" applyBorder="1" applyAlignment="1">
      <alignment horizontal="center" vertical="center"/>
    </xf>
    <xf numFmtId="0" fontId="36" fillId="7" borderId="15" xfId="0" applyFont="1" applyFill="1" applyBorder="1" applyAlignment="1">
      <alignment horizontal="center" vertical="center"/>
    </xf>
    <xf numFmtId="0" fontId="35" fillId="19" borderId="0" xfId="0" applyFont="1" applyFill="1" applyBorder="1"/>
    <xf numFmtId="0" fontId="1" fillId="19" borderId="0" xfId="0" applyFont="1" applyFill="1" applyBorder="1" applyAlignment="1">
      <alignment horizontal="center"/>
    </xf>
    <xf numFmtId="0" fontId="1" fillId="19" borderId="0" xfId="0" applyFont="1" applyFill="1" applyBorder="1"/>
    <xf numFmtId="0" fontId="0" fillId="20" borderId="0" xfId="0" applyFont="1" applyFill="1" applyAlignment="1"/>
    <xf numFmtId="0" fontId="1" fillId="13" borderId="1" xfId="0" applyFont="1" applyFill="1" applyBorder="1" applyAlignment="1">
      <alignment horizontal="center" vertical="center"/>
    </xf>
    <xf numFmtId="15" fontId="1" fillId="13" borderId="1" xfId="0" applyNumberFormat="1" applyFont="1" applyFill="1" applyBorder="1" applyAlignment="1">
      <alignment horizontal="center" vertical="center"/>
    </xf>
    <xf numFmtId="43" fontId="35" fillId="13" borderId="1" xfId="0" applyNumberFormat="1" applyFont="1" applyFill="1" applyBorder="1" applyAlignment="1">
      <alignment horizontal="center" vertical="top"/>
    </xf>
    <xf numFmtId="0" fontId="35" fillId="13" borderId="1" xfId="0" applyFont="1" applyFill="1" applyBorder="1" applyAlignment="1">
      <alignment horizontal="center" vertical="top"/>
    </xf>
    <xf numFmtId="15" fontId="35" fillId="12" borderId="1" xfId="0" applyNumberFormat="1" applyFont="1" applyFill="1" applyBorder="1" applyAlignment="1">
      <alignment horizontal="center" vertical="center"/>
    </xf>
    <xf numFmtId="43" fontId="35" fillId="12" borderId="1" xfId="0" applyNumberFormat="1" applyFont="1" applyFill="1" applyBorder="1" applyAlignment="1">
      <alignment horizontal="center" vertical="top"/>
    </xf>
    <xf numFmtId="0" fontId="35" fillId="12" borderId="1" xfId="0" applyFont="1" applyFill="1" applyBorder="1" applyAlignment="1">
      <alignment horizontal="center" vertical="top"/>
    </xf>
    <xf numFmtId="2" fontId="36" fillId="7" borderId="2" xfId="0" applyNumberFormat="1" applyFont="1" applyFill="1" applyBorder="1" applyAlignment="1">
      <alignment horizontal="center" vertical="center"/>
    </xf>
    <xf numFmtId="43" fontId="36" fillId="21" borderId="15" xfId="0" applyNumberFormat="1" applyFont="1" applyFill="1" applyBorder="1" applyAlignment="1">
      <alignment horizontal="center" vertical="center"/>
    </xf>
    <xf numFmtId="16" fontId="37" fillId="7" borderId="1" xfId="0" applyNumberFormat="1" applyFont="1" applyFill="1" applyBorder="1" applyAlignment="1">
      <alignment horizontal="center" vertical="center"/>
    </xf>
    <xf numFmtId="16" fontId="37" fillId="1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5" fontId="35" fillId="13" borderId="0" xfId="0" applyNumberFormat="1" applyFont="1" applyFill="1" applyBorder="1" applyAlignment="1">
      <alignment horizontal="center" vertical="center"/>
    </xf>
    <xf numFmtId="0" fontId="35" fillId="16" borderId="1" xfId="0" applyFont="1" applyFill="1" applyBorder="1" applyAlignment="1">
      <alignment horizontal="center" vertical="center"/>
    </xf>
    <xf numFmtId="165" fontId="35" fillId="16" borderId="15" xfId="0" applyNumberFormat="1" applyFont="1" applyFill="1" applyBorder="1" applyAlignment="1">
      <alignment horizontal="center" vertical="center"/>
    </xf>
    <xf numFmtId="166" fontId="35" fillId="16" borderId="1" xfId="0" applyNumberFormat="1" applyFont="1" applyFill="1" applyBorder="1" applyAlignment="1">
      <alignment horizontal="center" vertical="center"/>
    </xf>
    <xf numFmtId="0" fontId="36" fillId="16" borderId="1" xfId="0" applyFont="1" applyFill="1" applyBorder="1"/>
    <xf numFmtId="0" fontId="36" fillId="16" borderId="1" xfId="0" applyFont="1" applyFill="1" applyBorder="1" applyAlignment="1">
      <alignment horizontal="center" vertical="center"/>
    </xf>
    <xf numFmtId="2" fontId="36" fillId="17" borderId="2" xfId="0" applyNumberFormat="1" applyFont="1" applyFill="1" applyBorder="1" applyAlignment="1">
      <alignment horizontal="center" vertical="center"/>
    </xf>
    <xf numFmtId="0" fontId="36" fillId="17" borderId="1" xfId="0" applyFont="1" applyFill="1" applyBorder="1" applyAlignment="1">
      <alignment horizontal="center" vertical="center"/>
    </xf>
    <xf numFmtId="43" fontId="36" fillId="22" borderId="15" xfId="0" applyNumberFormat="1" applyFont="1" applyFill="1" applyBorder="1" applyAlignment="1">
      <alignment horizontal="center" vertical="center"/>
    </xf>
    <xf numFmtId="16" fontId="37" fillId="17" borderId="1" xfId="0" applyNumberFormat="1" applyFont="1" applyFill="1" applyBorder="1" applyAlignment="1">
      <alignment horizontal="center" vertical="center"/>
    </xf>
    <xf numFmtId="0" fontId="35" fillId="16" borderId="0" xfId="0" applyFont="1" applyFill="1" applyBorder="1"/>
    <xf numFmtId="0" fontId="35" fillId="16" borderId="0" xfId="0" applyFont="1" applyFill="1" applyBorder="1" applyAlignment="1">
      <alignment horizont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166" fontId="35" fillId="13" borderId="15" xfId="0" applyNumberFormat="1" applyFont="1" applyFill="1" applyBorder="1" applyAlignment="1">
      <alignment horizontal="center" vertical="center"/>
    </xf>
    <xf numFmtId="0" fontId="36" fillId="13" borderId="15" xfId="0" applyFont="1" applyFill="1" applyBorder="1"/>
    <xf numFmtId="2" fontId="36" fillId="14" borderId="18" xfId="0" applyNumberFormat="1" applyFont="1" applyFill="1" applyBorder="1" applyAlignment="1">
      <alignment horizontal="center" vertical="center"/>
    </xf>
    <xf numFmtId="16" fontId="37" fillId="14" borderId="15" xfId="0" applyNumberFormat="1" applyFont="1" applyFill="1" applyBorder="1" applyAlignment="1">
      <alignment horizontal="center" vertical="center"/>
    </xf>
    <xf numFmtId="2" fontId="36" fillId="14" borderId="22" xfId="0" applyNumberFormat="1" applyFont="1" applyFill="1" applyBorder="1" applyAlignment="1">
      <alignment horizontal="center" vertical="center"/>
    </xf>
    <xf numFmtId="43" fontId="36" fillId="15" borderId="22" xfId="0" applyNumberFormat="1" applyFont="1" applyFill="1" applyBorder="1" applyAlignment="1">
      <alignment horizontal="center" vertical="center"/>
    </xf>
    <xf numFmtId="16" fontId="36" fillId="14" borderId="22" xfId="0" applyNumberFormat="1" applyFont="1" applyFill="1" applyBorder="1" applyAlignment="1">
      <alignment horizontal="center" vertical="center"/>
    </xf>
    <xf numFmtId="0" fontId="35" fillId="13" borderId="20" xfId="0" applyFont="1" applyFill="1" applyBorder="1" applyAlignment="1">
      <alignment horizontal="center" vertical="center"/>
    </xf>
    <xf numFmtId="0" fontId="36" fillId="13" borderId="22" xfId="0" applyFont="1" applyFill="1" applyBorder="1"/>
    <xf numFmtId="2" fontId="36" fillId="7" borderId="22" xfId="0" applyNumberFormat="1" applyFont="1" applyFill="1" applyBorder="1" applyAlignment="1">
      <alignment horizontal="center" vertical="center"/>
    </xf>
    <xf numFmtId="0" fontId="36" fillId="7" borderId="22" xfId="0" applyFont="1" applyFill="1" applyBorder="1" applyAlignment="1">
      <alignment horizontal="center" vertical="center"/>
    </xf>
    <xf numFmtId="16" fontId="36" fillId="7" borderId="22" xfId="0" applyNumberFormat="1" applyFont="1" applyFill="1" applyBorder="1" applyAlignment="1">
      <alignment horizontal="center" vertical="center"/>
    </xf>
    <xf numFmtId="16" fontId="35" fillId="2" borderId="1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165" fontId="35" fillId="23" borderId="1" xfId="0" applyNumberFormat="1" applyFont="1" applyFill="1" applyBorder="1" applyAlignment="1">
      <alignment horizontal="center" vertical="center"/>
    </xf>
    <xf numFmtId="15" fontId="1" fillId="23" borderId="1" xfId="0" applyNumberFormat="1" applyFont="1" applyFill="1" applyBorder="1" applyAlignment="1">
      <alignment horizontal="center" vertical="center"/>
    </xf>
    <xf numFmtId="0" fontId="36" fillId="23" borderId="1" xfId="0" applyFont="1" applyFill="1" applyBorder="1"/>
    <xf numFmtId="43" fontId="35" fillId="23" borderId="1" xfId="0" applyNumberFormat="1" applyFont="1" applyFill="1" applyBorder="1" applyAlignment="1">
      <alignment horizontal="center" vertical="top"/>
    </xf>
    <xf numFmtId="0" fontId="35" fillId="23" borderId="1" xfId="0" applyFont="1" applyFill="1" applyBorder="1" applyAlignment="1">
      <alignment horizontal="center" vertical="center"/>
    </xf>
    <xf numFmtId="0" fontId="35" fillId="23" borderId="1" xfId="0" applyFont="1" applyFill="1" applyBorder="1" applyAlignment="1">
      <alignment horizontal="center" vertical="top"/>
    </xf>
    <xf numFmtId="0" fontId="36" fillId="24" borderId="1" xfId="0" applyFont="1" applyFill="1" applyBorder="1" applyAlignment="1">
      <alignment horizontal="center" vertical="center"/>
    </xf>
    <xf numFmtId="2" fontId="36" fillId="24" borderId="1" xfId="0" applyNumberFormat="1" applyFont="1" applyFill="1" applyBorder="1" applyAlignment="1">
      <alignment horizontal="center" vertical="center"/>
    </xf>
    <xf numFmtId="10" fontId="36" fillId="24" borderId="1" xfId="0" applyNumberFormat="1" applyFont="1" applyFill="1" applyBorder="1" applyAlignment="1">
      <alignment horizontal="center" vertical="center" wrapText="1"/>
    </xf>
    <xf numFmtId="16" fontId="36" fillId="24" borderId="1" xfId="0" applyNumberFormat="1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11" fillId="0" borderId="12" xfId="0" applyFont="1" applyBorder="1"/>
    <xf numFmtId="0" fontId="4" fillId="4" borderId="7" xfId="0" applyFont="1" applyFill="1" applyBorder="1" applyAlignment="1">
      <alignment horizontal="center" vertical="center" wrapText="1"/>
    </xf>
    <xf numFmtId="0" fontId="11" fillId="0" borderId="14" xfId="0" applyFont="1" applyBorder="1"/>
    <xf numFmtId="0" fontId="4" fillId="4" borderId="8" xfId="0" applyFont="1" applyFill="1" applyBorder="1" applyAlignment="1">
      <alignment horizontal="left" vertical="center" wrapText="1"/>
    </xf>
    <xf numFmtId="0" fontId="11" fillId="0" borderId="15" xfId="0" applyFont="1" applyBorder="1"/>
    <xf numFmtId="0" fontId="11" fillId="0" borderId="17" xfId="0" applyFont="1" applyBorder="1"/>
    <xf numFmtId="0" fontId="11" fillId="0" borderId="18" xfId="0" applyFont="1" applyBorder="1"/>
    <xf numFmtId="0" fontId="4" fillId="4" borderId="8" xfId="0" applyFont="1" applyFill="1" applyBorder="1" applyAlignment="1">
      <alignment horizontal="center" vertical="center" wrapText="1"/>
    </xf>
    <xf numFmtId="0" fontId="24" fillId="2" borderId="0" xfId="0" applyFont="1" applyFill="1" applyBorder="1"/>
    <xf numFmtId="0" fontId="11" fillId="0" borderId="0" xfId="0" applyFont="1" applyBorder="1"/>
    <xf numFmtId="2" fontId="29" fillId="2" borderId="0" xfId="0" applyNumberFormat="1" applyFont="1" applyFill="1" applyBorder="1" applyAlignment="1">
      <alignment horizontal="left" wrapText="1"/>
    </xf>
    <xf numFmtId="43" fontId="36" fillId="2" borderId="2" xfId="0" applyNumberFormat="1" applyFont="1" applyFill="1" applyBorder="1" applyAlignment="1">
      <alignment horizontal="center" vertical="center"/>
    </xf>
    <xf numFmtId="43" fontId="36" fillId="2" borderId="15" xfId="0" applyNumberFormat="1" applyFont="1" applyFill="1" applyBorder="1" applyAlignment="1">
      <alignment horizontal="center" vertical="center"/>
    </xf>
    <xf numFmtId="16" fontId="36" fillId="2" borderId="2" xfId="0" applyNumberFormat="1" applyFont="1" applyFill="1" applyBorder="1" applyAlignment="1">
      <alignment horizontal="center" vertical="center"/>
    </xf>
    <xf numFmtId="16" fontId="36" fillId="2" borderId="15" xfId="0" applyNumberFormat="1" applyFont="1" applyFill="1" applyBorder="1" applyAlignment="1">
      <alignment horizontal="center" vertical="center"/>
    </xf>
    <xf numFmtId="0" fontId="35" fillId="2" borderId="2" xfId="0" applyFont="1" applyFill="1" applyBorder="1" applyAlignment="1">
      <alignment horizontal="center" vertical="center"/>
    </xf>
    <xf numFmtId="0" fontId="35" fillId="2" borderId="15" xfId="0" applyFont="1" applyFill="1" applyBorder="1" applyAlignment="1">
      <alignment horizontal="center" vertical="center"/>
    </xf>
    <xf numFmtId="165" fontId="35" fillId="2" borderId="24" xfId="0" applyNumberFormat="1" applyFont="1" applyFill="1" applyBorder="1" applyAlignment="1">
      <alignment horizontal="center" vertical="center"/>
    </xf>
    <xf numFmtId="165" fontId="35" fillId="2" borderId="15" xfId="0" applyNumberFormat="1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36" fillId="2" borderId="15" xfId="0" applyFont="1" applyFill="1" applyBorder="1" applyAlignment="1">
      <alignment horizontal="center" vertical="center"/>
    </xf>
    <xf numFmtId="0" fontId="36" fillId="2" borderId="6" xfId="0" applyFont="1" applyFill="1" applyBorder="1" applyAlignment="1">
      <alignment horizontal="center" vertical="center"/>
    </xf>
    <xf numFmtId="0" fontId="36" fillId="2" borderId="23" xfId="0" applyFont="1" applyFill="1" applyBorder="1" applyAlignment="1">
      <alignment horizontal="center" vertical="center"/>
    </xf>
  </cellXfs>
  <cellStyles count="2">
    <cellStyle name="Normal" xfId="0" builtinId="0"/>
    <cellStyle name="Normal 7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4286250</xdr:colOff>
      <xdr:row>0</xdr:row>
      <xdr:rowOff>133350</xdr:rowOff>
    </xdr:from>
    <xdr:to>
      <xdr:col>5</xdr:col>
      <xdr:colOff>514350</xdr:colOff>
      <xdr:row>4</xdr:row>
      <xdr:rowOff>38100</xdr:rowOff>
    </xdr:to>
    <xdr:pic>
      <xdr:nvPicPr>
        <xdr:cNvPr id="2" name="image00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5257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179</xdr:row>
      <xdr:rowOff>0</xdr:rowOff>
    </xdr:from>
    <xdr:to>
      <xdr:col>11</xdr:col>
      <xdr:colOff>123825</xdr:colOff>
      <xdr:row>193</xdr:row>
      <xdr:rowOff>38100</xdr:rowOff>
    </xdr:to>
    <xdr:sp macro="" textlink="">
      <xdr:nvSpPr>
        <xdr:cNvPr id="5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8</xdr:col>
      <xdr:colOff>76200</xdr:colOff>
      <xdr:row>0</xdr:row>
      <xdr:rowOff>76200</xdr:rowOff>
    </xdr:from>
    <xdr:to>
      <xdr:col>11</xdr:col>
      <xdr:colOff>0</xdr:colOff>
      <xdr:row>4</xdr:row>
      <xdr:rowOff>0</xdr:rowOff>
    </xdr:to>
    <xdr:pic>
      <xdr:nvPicPr>
        <xdr:cNvPr id="3" name="image01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362200" cy="419100"/>
        </a:xfrm>
        <a:prstGeom prst="rect">
          <a:avLst/>
        </a:prstGeom>
        <a:noFill/>
      </xdr:spPr>
    </xdr:pic>
    <xdr:clientData fLocksWithSheet="0"/>
  </xdr:twoCellAnchor>
  <xdr:twoCellAnchor>
    <xdr:from>
      <xdr:col>0</xdr:col>
      <xdr:colOff>38100</xdr:colOff>
      <xdr:row>178</xdr:row>
      <xdr:rowOff>123825</xdr:rowOff>
    </xdr:from>
    <xdr:to>
      <xdr:col>4</xdr:col>
      <xdr:colOff>304800</xdr:colOff>
      <xdr:row>183</xdr:row>
      <xdr:rowOff>28575</xdr:rowOff>
    </xdr:to>
    <xdr:pic>
      <xdr:nvPicPr>
        <xdr:cNvPr id="4" name="image02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3362325" cy="714375"/>
        </a:xfrm>
        <a:prstGeom prst="rect">
          <a:avLst/>
        </a:prstGeom>
        <a:noFill/>
      </xdr:spPr>
    </xdr:pic>
    <xdr:clientData fLock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323850</xdr:colOff>
      <xdr:row>219</xdr:row>
      <xdr:rowOff>95250</xdr:rowOff>
    </xdr:from>
    <xdr:to>
      <xdr:col>9</xdr:col>
      <xdr:colOff>333375</xdr:colOff>
      <xdr:row>224</xdr:row>
      <xdr:rowOff>85725</xdr:rowOff>
    </xdr:to>
    <xdr:sp macro="" textlink="">
      <xdr:nvSpPr>
        <xdr:cNvPr id="3074" name="Text Box 3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3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895475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10</xdr:col>
      <xdr:colOff>400050</xdr:colOff>
      <xdr:row>220</xdr:row>
      <xdr:rowOff>123825</xdr:rowOff>
    </xdr:from>
    <xdr:to>
      <xdr:col>13</xdr:col>
      <xdr:colOff>276225</xdr:colOff>
      <xdr:row>224</xdr:row>
      <xdr:rowOff>76200</xdr:rowOff>
    </xdr:to>
    <xdr:pic>
      <xdr:nvPicPr>
        <xdr:cNvPr id="4" name="image04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038350" cy="600075"/>
        </a:xfrm>
        <a:prstGeom prst="rect">
          <a:avLst/>
        </a:prstGeom>
        <a:noFill/>
      </xdr:spPr>
    </xdr:pic>
    <xdr:clientData fLocksWithSheet="0"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514350</xdr:colOff>
      <xdr:row>511</xdr:row>
      <xdr:rowOff>76200</xdr:rowOff>
    </xdr:from>
    <xdr:to>
      <xdr:col>12</xdr:col>
      <xdr:colOff>419100</xdr:colOff>
      <xdr:row>516</xdr:row>
      <xdr:rowOff>38100</xdr:rowOff>
    </xdr:to>
    <xdr:sp macro="" textlink="">
      <xdr:nvSpPr>
        <xdr:cNvPr id="4098" name="Text Box 4">
          <a:extLst>
            <a:ext uri="{FF2B5EF4-FFF2-40B4-BE49-F238E27FC236}"/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twoCellAnchor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19050</xdr:rowOff>
    </xdr:to>
    <xdr:pic>
      <xdr:nvPicPr>
        <xdr:cNvPr id="3" name="image05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209800" cy="514350"/>
        </a:xfrm>
        <a:prstGeom prst="rect">
          <a:avLst/>
        </a:prstGeom>
        <a:noFill/>
      </xdr:spPr>
    </xdr:pic>
    <xdr:clientData fLocksWithSheet="0"/>
  </xdr:twoCellAnchor>
  <xdr:twoCellAnchor>
    <xdr:from>
      <xdr:col>1</xdr:col>
      <xdr:colOff>0</xdr:colOff>
      <xdr:row>512</xdr:row>
      <xdr:rowOff>38100</xdr:rowOff>
    </xdr:from>
    <xdr:to>
      <xdr:col>3</xdr:col>
      <xdr:colOff>762000</xdr:colOff>
      <xdr:row>515</xdr:row>
      <xdr:rowOff>133350</xdr:rowOff>
    </xdr:to>
    <xdr:pic>
      <xdr:nvPicPr>
        <xdr:cNvPr id="4" name="image06.png"/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2562225" cy="581025"/>
        </a:xfrm>
        <a:prstGeom prst="rect">
          <a:avLst/>
        </a:prstGeom>
        <a:noFill/>
      </xdr:spPr>
    </xdr:pic>
    <xdr:clientData fLocksWithSheet="0"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123825</xdr:rowOff>
    </xdr:from>
    <xdr:to>
      <xdr:col>3</xdr:col>
      <xdr:colOff>1609725</xdr:colOff>
      <xdr:row>4</xdr:row>
      <xdr:rowOff>38100</xdr:rowOff>
    </xdr:to>
    <xdr:pic>
      <xdr:nvPicPr>
        <xdr:cNvPr id="2" name="image07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1533525" cy="552450"/>
        </a:xfrm>
        <a:prstGeom prst="rect">
          <a:avLst/>
        </a:prstGeom>
        <a:noFill/>
      </xdr:spPr>
    </xdr:pic>
    <xdr:clientData fLocksWithSheet="0"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628650</xdr:colOff>
      <xdr:row>1</xdr:row>
      <xdr:rowOff>0</xdr:rowOff>
    </xdr:from>
    <xdr:to>
      <xdr:col>11</xdr:col>
      <xdr:colOff>314325</xdr:colOff>
      <xdr:row>4</xdr:row>
      <xdr:rowOff>38100</xdr:rowOff>
    </xdr:to>
    <xdr:pic>
      <xdr:nvPicPr>
        <xdr:cNvPr id="2" name="image08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2743200" cy="514350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00"/>
  <sheetViews>
    <sheetView tabSelected="1" workbookViewId="0">
      <selection activeCell="B23" sqref="B23"/>
    </sheetView>
  </sheetViews>
  <sheetFormatPr defaultColWidth="17.285156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44425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  <row r="228" spans="1:13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</row>
    <row r="229" spans="1:13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</row>
    <row r="230" spans="1:13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</row>
    <row r="231" spans="1:13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</row>
    <row r="232" spans="1:13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</row>
    <row r="233" spans="1:1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</row>
    <row r="234" spans="1:13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</row>
    <row r="235" spans="1:13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</row>
    <row r="236" spans="1:13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</row>
    <row r="237" spans="1:13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</row>
    <row r="238" spans="1:13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</row>
    <row r="239" spans="1:13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</row>
    <row r="240" spans="1:13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</row>
    <row r="241" spans="1:13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</row>
    <row r="242" spans="1:13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</row>
    <row r="243" spans="1:1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</row>
    <row r="244" spans="1:13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</row>
    <row r="245" spans="1:13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</row>
    <row r="246" spans="1:13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</row>
    <row r="247" spans="1:13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</row>
    <row r="248" spans="1:13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</row>
    <row r="249" spans="1:13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</row>
    <row r="250" spans="1:13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</row>
    <row r="251" spans="1:13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</row>
    <row r="252" spans="1:13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</row>
    <row r="253" spans="1:1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</row>
    <row r="254" spans="1:13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</row>
    <row r="255" spans="1:13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</row>
    <row r="256" spans="1:13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</row>
    <row r="257" spans="1:13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</row>
    <row r="258" spans="1:13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</row>
    <row r="259" spans="1:13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</row>
    <row r="260" spans="1:13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</row>
    <row r="261" spans="1:13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</row>
    <row r="262" spans="1:13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</row>
    <row r="263" spans="1:1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</row>
    <row r="264" spans="1:13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</row>
    <row r="265" spans="1:13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</row>
    <row r="266" spans="1:13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</row>
    <row r="267" spans="1:13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</row>
    <row r="268" spans="1:13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</row>
    <row r="269" spans="1:13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</row>
    <row r="270" spans="1:13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</row>
    <row r="271" spans="1:13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</row>
    <row r="272" spans="1:13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</row>
    <row r="273" spans="1:1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</row>
    <row r="274" spans="1:13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</row>
    <row r="275" spans="1:13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</row>
    <row r="276" spans="1:13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</row>
    <row r="277" spans="1:13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</row>
    <row r="278" spans="1:13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</row>
    <row r="279" spans="1:13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</row>
    <row r="280" spans="1:13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</row>
    <row r="281" spans="1:13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</row>
    <row r="282" spans="1:13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</row>
    <row r="283" spans="1:1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</row>
    <row r="284" spans="1:13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</row>
    <row r="285" spans="1:13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</row>
    <row r="286" spans="1:13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</row>
    <row r="287" spans="1:13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</row>
    <row r="288" spans="1:13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</row>
    <row r="289" spans="1:13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</row>
    <row r="290" spans="1:13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</row>
    <row r="291" spans="1:13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</row>
    <row r="292" spans="1:13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</row>
    <row r="293" spans="1:1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</row>
    <row r="294" spans="1:13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</row>
    <row r="295" spans="1:13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</row>
    <row r="296" spans="1:13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</row>
    <row r="297" spans="1:13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</row>
    <row r="298" spans="1:13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</row>
    <row r="299" spans="1:13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</row>
    <row r="300" spans="1:13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</row>
    <row r="301" spans="1:13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</row>
    <row r="302" spans="1:13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</row>
    <row r="303" spans="1:1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</row>
    <row r="304" spans="1:13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</row>
    <row r="305" spans="1:13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</row>
    <row r="306" spans="1:13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</row>
    <row r="307" spans="1:13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</row>
    <row r="308" spans="1:13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</row>
    <row r="309" spans="1:13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</row>
    <row r="310" spans="1:13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</row>
    <row r="311" spans="1:13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</row>
    <row r="312" spans="1:13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</row>
    <row r="313" spans="1: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</row>
    <row r="314" spans="1:13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</row>
    <row r="315" spans="1:13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</row>
    <row r="316" spans="1:13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</row>
    <row r="317" spans="1:13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</row>
    <row r="318" spans="1:13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</row>
    <row r="319" spans="1:13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</row>
    <row r="320" spans="1:13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</row>
    <row r="321" spans="1:13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</row>
    <row r="322" spans="1:13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</row>
    <row r="323" spans="1:1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</row>
    <row r="324" spans="1:13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</row>
    <row r="325" spans="1:13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</row>
    <row r="326" spans="1:13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</row>
    <row r="327" spans="1:13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</row>
    <row r="328" spans="1:13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</row>
    <row r="329" spans="1:13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</row>
    <row r="330" spans="1:13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</row>
    <row r="331" spans="1:13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</row>
    <row r="332" spans="1:13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</row>
    <row r="333" spans="1:1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</row>
    <row r="334" spans="1:13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</row>
    <row r="335" spans="1:13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</row>
    <row r="336" spans="1:13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</row>
    <row r="337" spans="1:13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</row>
    <row r="338" spans="1:13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</row>
    <row r="339" spans="1:13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</row>
    <row r="340" spans="1:13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</row>
    <row r="341" spans="1:13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</row>
    <row r="342" spans="1:13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</row>
    <row r="343" spans="1:1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</row>
    <row r="344" spans="1:13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</row>
    <row r="345" spans="1:13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</row>
    <row r="346" spans="1:13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</row>
    <row r="347" spans="1:13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</row>
    <row r="348" spans="1:13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</row>
    <row r="349" spans="1:13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</row>
    <row r="350" spans="1:13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</row>
    <row r="351" spans="1:13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</row>
    <row r="352" spans="1:13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</row>
    <row r="353" spans="1:1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</row>
    <row r="354" spans="1:13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</row>
    <row r="355" spans="1:13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</row>
    <row r="356" spans="1:13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</row>
    <row r="357" spans="1:13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</row>
    <row r="358" spans="1:13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</row>
    <row r="359" spans="1:13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</row>
    <row r="360" spans="1:13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</row>
    <row r="361" spans="1:13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</row>
    <row r="362" spans="1:13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</row>
    <row r="363" spans="1:1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</row>
    <row r="364" spans="1:13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</row>
    <row r="365" spans="1:13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</row>
    <row r="366" spans="1:13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</row>
    <row r="367" spans="1:13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</row>
    <row r="368" spans="1:13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</row>
    <row r="369" spans="1:13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</row>
    <row r="370" spans="1:13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</row>
    <row r="371" spans="1:13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</row>
    <row r="372" spans="1:13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</row>
    <row r="373" spans="1:1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</row>
    <row r="374" spans="1:13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</row>
    <row r="375" spans="1:13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</row>
    <row r="376" spans="1:13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</row>
    <row r="377" spans="1:13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</row>
    <row r="378" spans="1:13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</row>
    <row r="379" spans="1:13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</row>
    <row r="380" spans="1:13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</row>
    <row r="381" spans="1:13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</row>
    <row r="382" spans="1:13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</row>
    <row r="383" spans="1:1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</row>
    <row r="384" spans="1:13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</row>
    <row r="385" spans="1:13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</row>
    <row r="386" spans="1:13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</row>
    <row r="387" spans="1:13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</row>
    <row r="388" spans="1:13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</row>
    <row r="389" spans="1:13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</row>
    <row r="390" spans="1:13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</row>
    <row r="391" spans="1:13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</row>
    <row r="392" spans="1:13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</row>
    <row r="393" spans="1:1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</row>
    <row r="394" spans="1:13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</row>
    <row r="395" spans="1:13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</row>
    <row r="396" spans="1:13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</row>
    <row r="397" spans="1:13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</row>
    <row r="398" spans="1:13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</row>
    <row r="399" spans="1:13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</row>
    <row r="400" spans="1:13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</row>
    <row r="401" spans="1:13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</row>
    <row r="402" spans="1:13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</row>
    <row r="403" spans="1:1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</row>
    <row r="404" spans="1:13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</row>
    <row r="405" spans="1:13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</row>
    <row r="406" spans="1:13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</row>
    <row r="407" spans="1:13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</row>
    <row r="408" spans="1:13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</row>
    <row r="409" spans="1:13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</row>
    <row r="410" spans="1:13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</row>
    <row r="411" spans="1:13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</row>
    <row r="412" spans="1:13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</row>
    <row r="413" spans="1: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</row>
    <row r="414" spans="1:13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</row>
    <row r="415" spans="1:13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</row>
    <row r="416" spans="1:13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</row>
    <row r="417" spans="1:13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</row>
    <row r="418" spans="1:13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</row>
    <row r="419" spans="1:13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</row>
    <row r="420" spans="1:13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</row>
    <row r="421" spans="1:13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</row>
    <row r="422" spans="1:13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</row>
    <row r="423" spans="1:1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</row>
    <row r="424" spans="1:13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</row>
    <row r="425" spans="1:13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</row>
    <row r="426" spans="1:13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</row>
    <row r="427" spans="1:13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</row>
    <row r="428" spans="1:13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</row>
    <row r="429" spans="1:13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</row>
    <row r="430" spans="1:13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</row>
    <row r="431" spans="1:13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</row>
    <row r="432" spans="1:13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</row>
    <row r="433" spans="1:1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</row>
    <row r="434" spans="1:13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</row>
    <row r="435" spans="1:13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</row>
    <row r="436" spans="1:13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</row>
    <row r="437" spans="1:13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</row>
    <row r="438" spans="1:13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</row>
    <row r="439" spans="1:13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</row>
    <row r="440" spans="1:13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</row>
    <row r="441" spans="1:13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</row>
    <row r="442" spans="1:13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</row>
    <row r="443" spans="1:1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</row>
    <row r="444" spans="1:13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</row>
    <row r="445" spans="1:13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</row>
    <row r="446" spans="1:13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</row>
    <row r="447" spans="1:13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</row>
    <row r="448" spans="1:13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</row>
    <row r="449" spans="1:13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</row>
    <row r="450" spans="1:13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</row>
    <row r="451" spans="1:13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</row>
    <row r="452" spans="1:13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</row>
    <row r="453" spans="1:1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</row>
    <row r="454" spans="1:13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</row>
    <row r="455" spans="1:13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</row>
    <row r="456" spans="1:13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</row>
    <row r="457" spans="1:13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</row>
    <row r="458" spans="1:13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</row>
    <row r="459" spans="1:13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</row>
    <row r="460" spans="1:13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</row>
    <row r="461" spans="1:13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</row>
    <row r="462" spans="1:13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</row>
    <row r="463" spans="1:1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</row>
    <row r="464" spans="1:13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</row>
    <row r="465" spans="1:13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</row>
    <row r="466" spans="1:13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</row>
    <row r="467" spans="1:13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</row>
    <row r="468" spans="1:13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</row>
    <row r="469" spans="1:13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</row>
    <row r="470" spans="1:13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</row>
    <row r="471" spans="1:13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</row>
    <row r="472" spans="1:13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</row>
    <row r="473" spans="1:1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</row>
    <row r="474" spans="1:13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</row>
    <row r="475" spans="1:13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</row>
    <row r="476" spans="1:13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</row>
    <row r="477" spans="1:13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</row>
    <row r="478" spans="1:13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</row>
    <row r="479" spans="1:13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</row>
    <row r="480" spans="1:13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</row>
    <row r="481" spans="1:13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</row>
    <row r="482" spans="1:13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</row>
    <row r="483" spans="1:1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</row>
    <row r="484" spans="1:13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</row>
    <row r="485" spans="1:13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</row>
    <row r="486" spans="1:13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</row>
    <row r="487" spans="1:13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</row>
    <row r="488" spans="1:13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</row>
    <row r="489" spans="1:13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</row>
    <row r="490" spans="1:13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</row>
    <row r="491" spans="1:13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</row>
    <row r="492" spans="1:13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</row>
    <row r="493" spans="1:1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</row>
    <row r="494" spans="1:13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</row>
    <row r="495" spans="1:13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</row>
    <row r="496" spans="1:13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</row>
    <row r="497" spans="1:13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</row>
    <row r="498" spans="1:13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</row>
    <row r="499" spans="1:13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</row>
    <row r="500" spans="1:13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500"/>
  <sheetViews>
    <sheetView zoomScale="85" zoomScaleNormal="85" workbookViewId="0">
      <pane ySplit="10" topLeftCell="A11" activePane="bottomLeft" state="frozen"/>
      <selection pane="bottomLeft" activeCell="E22" sqref="E22"/>
    </sheetView>
  </sheetViews>
  <sheetFormatPr defaultColWidth="17.285156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f>Main!B10</f>
        <v>44425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452" t="s">
        <v>16</v>
      </c>
      <c r="B9" s="454" t="s">
        <v>17</v>
      </c>
      <c r="C9" s="454" t="s">
        <v>18</v>
      </c>
      <c r="D9" s="454" t="s">
        <v>19</v>
      </c>
      <c r="E9" s="26" t="s">
        <v>20</v>
      </c>
      <c r="F9" s="26" t="s">
        <v>21</v>
      </c>
      <c r="G9" s="449" t="s">
        <v>22</v>
      </c>
      <c r="H9" s="450"/>
      <c r="I9" s="451"/>
      <c r="J9" s="449" t="s">
        <v>23</v>
      </c>
      <c r="K9" s="450"/>
      <c r="L9" s="451"/>
      <c r="M9" s="26"/>
      <c r="N9" s="27"/>
      <c r="O9" s="27"/>
      <c r="P9" s="27"/>
    </row>
    <row r="10" spans="1:16" ht="59.25" customHeight="1">
      <c r="A10" s="453"/>
      <c r="B10" s="455"/>
      <c r="C10" s="455"/>
      <c r="D10" s="455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34</v>
      </c>
    </row>
    <row r="11" spans="1:16" ht="12.75" customHeight="1">
      <c r="A11" s="31">
        <v>1</v>
      </c>
      <c r="B11" s="32" t="s">
        <v>35</v>
      </c>
      <c r="C11" s="33" t="s">
        <v>36</v>
      </c>
      <c r="D11" s="34">
        <v>44434</v>
      </c>
      <c r="E11" s="35">
        <v>36140.25</v>
      </c>
      <c r="F11" s="35">
        <v>36169.183333333334</v>
      </c>
      <c r="G11" s="36">
        <v>36042.01666666667</v>
      </c>
      <c r="H11" s="36">
        <v>35943.783333333333</v>
      </c>
      <c r="I11" s="36">
        <v>35816.616666666669</v>
      </c>
      <c r="J11" s="36">
        <v>36267.416666666672</v>
      </c>
      <c r="K11" s="36">
        <v>36394.583333333328</v>
      </c>
      <c r="L11" s="36">
        <v>36492.816666666673</v>
      </c>
      <c r="M11" s="37">
        <v>36296.35</v>
      </c>
      <c r="N11" s="37">
        <v>36070.949999999997</v>
      </c>
      <c r="O11" s="38">
        <v>2185175</v>
      </c>
      <c r="P11" s="39">
        <v>4.6965958364276646E-2</v>
      </c>
    </row>
    <row r="12" spans="1:16" ht="12.75" customHeight="1">
      <c r="A12" s="31">
        <v>2</v>
      </c>
      <c r="B12" s="32" t="s">
        <v>35</v>
      </c>
      <c r="C12" s="33" t="s">
        <v>37</v>
      </c>
      <c r="D12" s="34">
        <v>44434</v>
      </c>
      <c r="E12" s="40">
        <v>16559.45</v>
      </c>
      <c r="F12" s="40">
        <v>16536.433333333331</v>
      </c>
      <c r="G12" s="41">
        <v>16484.866666666661</v>
      </c>
      <c r="H12" s="41">
        <v>16410.283333333329</v>
      </c>
      <c r="I12" s="41">
        <v>16358.71666666666</v>
      </c>
      <c r="J12" s="41">
        <v>16611.016666666663</v>
      </c>
      <c r="K12" s="41">
        <v>16662.583333333336</v>
      </c>
      <c r="L12" s="41">
        <v>16737.166666666664</v>
      </c>
      <c r="M12" s="31">
        <v>16588</v>
      </c>
      <c r="N12" s="31">
        <v>16461.849999999999</v>
      </c>
      <c r="O12" s="42">
        <v>15636600</v>
      </c>
      <c r="P12" s="43">
        <v>-4.3149325432212409E-4</v>
      </c>
    </row>
    <row r="13" spans="1:16" ht="12.75" customHeight="1">
      <c r="A13" s="31">
        <v>3</v>
      </c>
      <c r="B13" s="32" t="s">
        <v>35</v>
      </c>
      <c r="C13" s="33" t="s">
        <v>38</v>
      </c>
      <c r="D13" s="34">
        <v>44434</v>
      </c>
      <c r="E13" s="40">
        <v>17438.75</v>
      </c>
      <c r="F13" s="40">
        <v>17413.016666666666</v>
      </c>
      <c r="G13" s="41">
        <v>17367.233333333334</v>
      </c>
      <c r="H13" s="41">
        <v>17295.716666666667</v>
      </c>
      <c r="I13" s="41">
        <v>17249.933333333334</v>
      </c>
      <c r="J13" s="41">
        <v>17484.533333333333</v>
      </c>
      <c r="K13" s="41">
        <v>17530.316666666666</v>
      </c>
      <c r="L13" s="41">
        <v>17601.833333333332</v>
      </c>
      <c r="M13" s="31">
        <v>17458.8</v>
      </c>
      <c r="N13" s="31">
        <v>17341.5</v>
      </c>
      <c r="O13" s="42">
        <v>4360</v>
      </c>
      <c r="P13" s="43">
        <v>-3.5398230088495575E-2</v>
      </c>
    </row>
    <row r="14" spans="1:16" ht="12.75" customHeight="1">
      <c r="A14" s="31">
        <v>4</v>
      </c>
      <c r="B14" s="32" t="s">
        <v>39</v>
      </c>
      <c r="C14" s="33" t="s">
        <v>40</v>
      </c>
      <c r="D14" s="34">
        <v>44434</v>
      </c>
      <c r="E14" s="40">
        <v>939.55</v>
      </c>
      <c r="F14" s="40">
        <v>937.65</v>
      </c>
      <c r="G14" s="41">
        <v>926.59999999999991</v>
      </c>
      <c r="H14" s="41">
        <v>913.65</v>
      </c>
      <c r="I14" s="41">
        <v>902.59999999999991</v>
      </c>
      <c r="J14" s="41">
        <v>950.59999999999991</v>
      </c>
      <c r="K14" s="41">
        <v>961.64999999999986</v>
      </c>
      <c r="L14" s="41">
        <v>974.59999999999991</v>
      </c>
      <c r="M14" s="31">
        <v>948.7</v>
      </c>
      <c r="N14" s="31">
        <v>924.7</v>
      </c>
      <c r="O14" s="42">
        <v>3385550</v>
      </c>
      <c r="P14" s="43">
        <v>-1.6785978770673907E-2</v>
      </c>
    </row>
    <row r="15" spans="1:16" ht="12.75" customHeight="1">
      <c r="A15" s="31">
        <v>5</v>
      </c>
      <c r="B15" s="32" t="s">
        <v>41</v>
      </c>
      <c r="C15" s="33" t="s">
        <v>42</v>
      </c>
      <c r="D15" s="34">
        <v>44434</v>
      </c>
      <c r="E15" s="40">
        <v>206.75</v>
      </c>
      <c r="F15" s="40">
        <v>206.96666666666667</v>
      </c>
      <c r="G15" s="41">
        <v>203.93333333333334</v>
      </c>
      <c r="H15" s="41">
        <v>201.11666666666667</v>
      </c>
      <c r="I15" s="41">
        <v>198.08333333333334</v>
      </c>
      <c r="J15" s="41">
        <v>209.78333333333333</v>
      </c>
      <c r="K15" s="41">
        <v>212.81666666666669</v>
      </c>
      <c r="L15" s="41">
        <v>215.63333333333333</v>
      </c>
      <c r="M15" s="31">
        <v>210</v>
      </c>
      <c r="N15" s="31">
        <v>204.15</v>
      </c>
      <c r="O15" s="42">
        <v>11185200</v>
      </c>
      <c r="P15" s="43">
        <v>2.8940444869648408E-2</v>
      </c>
    </row>
    <row r="16" spans="1:16" ht="12.75" customHeight="1">
      <c r="A16" s="31">
        <v>6</v>
      </c>
      <c r="B16" s="32" t="s">
        <v>43</v>
      </c>
      <c r="C16" s="33" t="s">
        <v>44</v>
      </c>
      <c r="D16" s="34">
        <v>44434</v>
      </c>
      <c r="E16" s="40">
        <v>2294.5</v>
      </c>
      <c r="F16" s="40">
        <v>2301.6666666666665</v>
      </c>
      <c r="G16" s="41">
        <v>2281.8833333333332</v>
      </c>
      <c r="H16" s="41">
        <v>2269.2666666666669</v>
      </c>
      <c r="I16" s="41">
        <v>2249.4833333333336</v>
      </c>
      <c r="J16" s="41">
        <v>2314.2833333333328</v>
      </c>
      <c r="K16" s="41">
        <v>2334.0666666666666</v>
      </c>
      <c r="L16" s="41">
        <v>2346.6833333333325</v>
      </c>
      <c r="M16" s="31">
        <v>2321.4499999999998</v>
      </c>
      <c r="N16" s="31">
        <v>2289.0500000000002</v>
      </c>
      <c r="O16" s="42">
        <v>3068000</v>
      </c>
      <c r="P16" s="43">
        <v>-1.0003226847370119E-2</v>
      </c>
    </row>
    <row r="17" spans="1:16" ht="12.75" customHeight="1">
      <c r="A17" s="31">
        <v>7</v>
      </c>
      <c r="B17" s="32" t="s">
        <v>45</v>
      </c>
      <c r="C17" s="33" t="s">
        <v>46</v>
      </c>
      <c r="D17" s="34">
        <v>44434</v>
      </c>
      <c r="E17" s="40">
        <v>1433.75</v>
      </c>
      <c r="F17" s="40">
        <v>1433.9166666666667</v>
      </c>
      <c r="G17" s="41">
        <v>1414.0333333333335</v>
      </c>
      <c r="H17" s="41">
        <v>1394.3166666666668</v>
      </c>
      <c r="I17" s="41">
        <v>1374.4333333333336</v>
      </c>
      <c r="J17" s="41">
        <v>1453.6333333333334</v>
      </c>
      <c r="K17" s="41">
        <v>1473.5166666666667</v>
      </c>
      <c r="L17" s="41">
        <v>1493.2333333333333</v>
      </c>
      <c r="M17" s="31">
        <v>1453.8</v>
      </c>
      <c r="N17" s="31">
        <v>1414.2</v>
      </c>
      <c r="O17" s="42">
        <v>16327000</v>
      </c>
      <c r="P17" s="43">
        <v>1.504507304942493E-2</v>
      </c>
    </row>
    <row r="18" spans="1:16" ht="12.75" customHeight="1">
      <c r="A18" s="31">
        <v>8</v>
      </c>
      <c r="B18" s="32" t="s">
        <v>45</v>
      </c>
      <c r="C18" s="33" t="s">
        <v>47</v>
      </c>
      <c r="D18" s="34">
        <v>44434</v>
      </c>
      <c r="E18" s="40">
        <v>709.1</v>
      </c>
      <c r="F18" s="40">
        <v>710.66666666666663</v>
      </c>
      <c r="G18" s="41">
        <v>702.98333333333323</v>
      </c>
      <c r="H18" s="41">
        <v>696.86666666666656</v>
      </c>
      <c r="I18" s="41">
        <v>689.18333333333317</v>
      </c>
      <c r="J18" s="41">
        <v>716.7833333333333</v>
      </c>
      <c r="K18" s="41">
        <v>724.4666666666667</v>
      </c>
      <c r="L18" s="41">
        <v>730.58333333333337</v>
      </c>
      <c r="M18" s="31">
        <v>718.35</v>
      </c>
      <c r="N18" s="31">
        <v>704.55</v>
      </c>
      <c r="O18" s="42">
        <v>86998750</v>
      </c>
      <c r="P18" s="43">
        <v>1.0145137880986938E-2</v>
      </c>
    </row>
    <row r="19" spans="1:16" ht="12.75" customHeight="1">
      <c r="A19" s="31">
        <v>9</v>
      </c>
      <c r="B19" s="32" t="s">
        <v>48</v>
      </c>
      <c r="C19" s="33" t="s">
        <v>49</v>
      </c>
      <c r="D19" s="34">
        <v>44434</v>
      </c>
      <c r="E19" s="40">
        <v>3722.5</v>
      </c>
      <c r="F19" s="40">
        <v>3694.2000000000003</v>
      </c>
      <c r="G19" s="41">
        <v>3643.8500000000004</v>
      </c>
      <c r="H19" s="41">
        <v>3565.2000000000003</v>
      </c>
      <c r="I19" s="41">
        <v>3514.8500000000004</v>
      </c>
      <c r="J19" s="41">
        <v>3772.8500000000004</v>
      </c>
      <c r="K19" s="41">
        <v>3823.2</v>
      </c>
      <c r="L19" s="41">
        <v>3901.8500000000004</v>
      </c>
      <c r="M19" s="31">
        <v>3744.55</v>
      </c>
      <c r="N19" s="31">
        <v>3615.55</v>
      </c>
      <c r="O19" s="42">
        <v>557000</v>
      </c>
      <c r="P19" s="43">
        <v>5.6925996204933584E-2</v>
      </c>
    </row>
    <row r="20" spans="1:16" ht="12.75" customHeight="1">
      <c r="A20" s="31">
        <v>10</v>
      </c>
      <c r="B20" s="32" t="s">
        <v>50</v>
      </c>
      <c r="C20" s="33" t="s">
        <v>51</v>
      </c>
      <c r="D20" s="34">
        <v>44434</v>
      </c>
      <c r="E20" s="40">
        <v>719.45</v>
      </c>
      <c r="F20" s="40">
        <v>726.83333333333337</v>
      </c>
      <c r="G20" s="41">
        <v>709.66666666666674</v>
      </c>
      <c r="H20" s="41">
        <v>699.88333333333333</v>
      </c>
      <c r="I20" s="41">
        <v>682.7166666666667</v>
      </c>
      <c r="J20" s="41">
        <v>736.61666666666679</v>
      </c>
      <c r="K20" s="41">
        <v>753.78333333333353</v>
      </c>
      <c r="L20" s="41">
        <v>763.56666666666683</v>
      </c>
      <c r="M20" s="31">
        <v>744</v>
      </c>
      <c r="N20" s="31">
        <v>717.05</v>
      </c>
      <c r="O20" s="42">
        <v>9903000</v>
      </c>
      <c r="P20" s="43">
        <v>5.7560871422469032E-2</v>
      </c>
    </row>
    <row r="21" spans="1:16" ht="12.75" customHeight="1">
      <c r="A21" s="31">
        <v>11</v>
      </c>
      <c r="B21" s="32" t="s">
        <v>43</v>
      </c>
      <c r="C21" s="33" t="s">
        <v>52</v>
      </c>
      <c r="D21" s="34">
        <v>44434</v>
      </c>
      <c r="E21" s="40">
        <v>397.55</v>
      </c>
      <c r="F21" s="40">
        <v>399.5</v>
      </c>
      <c r="G21" s="41">
        <v>394.7</v>
      </c>
      <c r="H21" s="41">
        <v>391.84999999999997</v>
      </c>
      <c r="I21" s="41">
        <v>387.04999999999995</v>
      </c>
      <c r="J21" s="41">
        <v>402.35</v>
      </c>
      <c r="K21" s="41">
        <v>407.15</v>
      </c>
      <c r="L21" s="41">
        <v>410.00000000000006</v>
      </c>
      <c r="M21" s="31">
        <v>404.3</v>
      </c>
      <c r="N21" s="31">
        <v>396.65</v>
      </c>
      <c r="O21" s="42">
        <v>17358000</v>
      </c>
      <c r="P21" s="43">
        <v>1.4731673097158891E-2</v>
      </c>
    </row>
    <row r="22" spans="1:16" ht="12.75" customHeight="1">
      <c r="A22" s="31">
        <v>12</v>
      </c>
      <c r="B22" s="32" t="s">
        <v>48</v>
      </c>
      <c r="C22" s="33" t="s">
        <v>53</v>
      </c>
      <c r="D22" s="34">
        <v>44434</v>
      </c>
      <c r="E22" s="40">
        <v>771.2</v>
      </c>
      <c r="F22" s="40">
        <v>767.55000000000007</v>
      </c>
      <c r="G22" s="41">
        <v>760.10000000000014</v>
      </c>
      <c r="H22" s="41">
        <v>749.00000000000011</v>
      </c>
      <c r="I22" s="41">
        <v>741.55000000000018</v>
      </c>
      <c r="J22" s="41">
        <v>778.65000000000009</v>
      </c>
      <c r="K22" s="41">
        <v>786.10000000000014</v>
      </c>
      <c r="L22" s="41">
        <v>797.2</v>
      </c>
      <c r="M22" s="31">
        <v>775</v>
      </c>
      <c r="N22" s="31">
        <v>756.45</v>
      </c>
      <c r="O22" s="42">
        <v>2247300</v>
      </c>
      <c r="P22" s="43">
        <v>-1.3758146270818247E-2</v>
      </c>
    </row>
    <row r="23" spans="1:16" ht="12.75" customHeight="1">
      <c r="A23" s="31">
        <v>13</v>
      </c>
      <c r="B23" s="32" t="s">
        <v>45</v>
      </c>
      <c r="C23" s="33" t="s">
        <v>54</v>
      </c>
      <c r="D23" s="34">
        <v>44434</v>
      </c>
      <c r="E23" s="40">
        <v>4346.1000000000004</v>
      </c>
      <c r="F23" s="40">
        <v>4274.8500000000004</v>
      </c>
      <c r="G23" s="41">
        <v>4190.1500000000005</v>
      </c>
      <c r="H23" s="41">
        <v>4034.2</v>
      </c>
      <c r="I23" s="41">
        <v>3949.5</v>
      </c>
      <c r="J23" s="41">
        <v>4430.8000000000011</v>
      </c>
      <c r="K23" s="41">
        <v>4515.5000000000018</v>
      </c>
      <c r="L23" s="41">
        <v>4671.4500000000016</v>
      </c>
      <c r="M23" s="31">
        <v>4359.55</v>
      </c>
      <c r="N23" s="31">
        <v>4118.8999999999996</v>
      </c>
      <c r="O23" s="42">
        <v>2506500</v>
      </c>
      <c r="P23" s="43">
        <v>0.17772818042993069</v>
      </c>
    </row>
    <row r="24" spans="1:16" ht="12.75" customHeight="1">
      <c r="A24" s="31">
        <v>14</v>
      </c>
      <c r="B24" s="32" t="s">
        <v>50</v>
      </c>
      <c r="C24" s="33" t="s">
        <v>55</v>
      </c>
      <c r="D24" s="34">
        <v>44434</v>
      </c>
      <c r="E24" s="40">
        <v>225.75</v>
      </c>
      <c r="F24" s="40">
        <v>225.85</v>
      </c>
      <c r="G24" s="41">
        <v>224.29999999999998</v>
      </c>
      <c r="H24" s="41">
        <v>222.85</v>
      </c>
      <c r="I24" s="41">
        <v>221.29999999999998</v>
      </c>
      <c r="J24" s="41">
        <v>227.29999999999998</v>
      </c>
      <c r="K24" s="41">
        <v>228.85</v>
      </c>
      <c r="L24" s="41">
        <v>230.29999999999998</v>
      </c>
      <c r="M24" s="31">
        <v>227.4</v>
      </c>
      <c r="N24" s="31">
        <v>224.4</v>
      </c>
      <c r="O24" s="42">
        <v>13425000</v>
      </c>
      <c r="P24" s="43">
        <v>-2.0251778872468526E-2</v>
      </c>
    </row>
    <row r="25" spans="1:16" ht="12.75" customHeight="1">
      <c r="A25" s="31">
        <v>15</v>
      </c>
      <c r="B25" s="32" t="s">
        <v>50</v>
      </c>
      <c r="C25" s="33" t="s">
        <v>56</v>
      </c>
      <c r="D25" s="34">
        <v>44434</v>
      </c>
      <c r="E25" s="40">
        <v>128.25</v>
      </c>
      <c r="F25" s="40">
        <v>129.1</v>
      </c>
      <c r="G25" s="41">
        <v>127.04999999999998</v>
      </c>
      <c r="H25" s="41">
        <v>125.85</v>
      </c>
      <c r="I25" s="41">
        <v>123.79999999999998</v>
      </c>
      <c r="J25" s="41">
        <v>130.29999999999998</v>
      </c>
      <c r="K25" s="41">
        <v>132.35</v>
      </c>
      <c r="L25" s="41">
        <v>133.54999999999998</v>
      </c>
      <c r="M25" s="31">
        <v>131.15</v>
      </c>
      <c r="N25" s="31">
        <v>127.9</v>
      </c>
      <c r="O25" s="42">
        <v>40608000</v>
      </c>
      <c r="P25" s="43">
        <v>-1.8703784254023487E-2</v>
      </c>
    </row>
    <row r="26" spans="1:16" ht="12.75" customHeight="1">
      <c r="A26" s="31">
        <v>16</v>
      </c>
      <c r="B26" s="324" t="s">
        <v>45</v>
      </c>
      <c r="C26" s="33" t="s">
        <v>310</v>
      </c>
      <c r="D26" s="34">
        <v>44434</v>
      </c>
      <c r="E26" s="40">
        <v>2046.5</v>
      </c>
      <c r="F26" s="40">
        <v>2049.2000000000003</v>
      </c>
      <c r="G26" s="41">
        <v>2028.4000000000005</v>
      </c>
      <c r="H26" s="41">
        <v>2010.3000000000002</v>
      </c>
      <c r="I26" s="41">
        <v>1989.5000000000005</v>
      </c>
      <c r="J26" s="41">
        <v>2067.3000000000006</v>
      </c>
      <c r="K26" s="41">
        <v>2088.1000000000008</v>
      </c>
      <c r="L26" s="41">
        <v>2106.2000000000007</v>
      </c>
      <c r="M26" s="31">
        <v>2070</v>
      </c>
      <c r="N26" s="31">
        <v>2031.1</v>
      </c>
      <c r="O26" s="42">
        <v>366850</v>
      </c>
      <c r="P26" s="43">
        <v>3.0911901081916538E-2</v>
      </c>
    </row>
    <row r="27" spans="1:16" ht="12.75" customHeight="1">
      <c r="A27" s="31">
        <v>17</v>
      </c>
      <c r="B27" s="32" t="s">
        <v>57</v>
      </c>
      <c r="C27" s="33" t="s">
        <v>58</v>
      </c>
      <c r="D27" s="34">
        <v>44434</v>
      </c>
      <c r="E27" s="40">
        <v>2971.6</v>
      </c>
      <c r="F27" s="40">
        <v>2971.0499999999997</v>
      </c>
      <c r="G27" s="41">
        <v>2958.5499999999993</v>
      </c>
      <c r="H27" s="41">
        <v>2945.4999999999995</v>
      </c>
      <c r="I27" s="41">
        <v>2932.9999999999991</v>
      </c>
      <c r="J27" s="41">
        <v>2984.0999999999995</v>
      </c>
      <c r="K27" s="41">
        <v>2996.6000000000004</v>
      </c>
      <c r="L27" s="41">
        <v>3009.6499999999996</v>
      </c>
      <c r="M27" s="31">
        <v>2983.55</v>
      </c>
      <c r="N27" s="31">
        <v>2958</v>
      </c>
      <c r="O27" s="42">
        <v>4663500</v>
      </c>
      <c r="P27" s="43">
        <v>5.2379720641489913E-3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44434</v>
      </c>
      <c r="E28" s="40">
        <v>1331.1</v>
      </c>
      <c r="F28" s="40">
        <v>1328.1499999999999</v>
      </c>
      <c r="G28" s="41">
        <v>1316.8999999999996</v>
      </c>
      <c r="H28" s="41">
        <v>1302.6999999999998</v>
      </c>
      <c r="I28" s="41">
        <v>1291.4499999999996</v>
      </c>
      <c r="J28" s="41">
        <v>1342.3499999999997</v>
      </c>
      <c r="K28" s="41">
        <v>1353.6000000000001</v>
      </c>
      <c r="L28" s="41">
        <v>1367.7999999999997</v>
      </c>
      <c r="M28" s="31">
        <v>1339.4</v>
      </c>
      <c r="N28" s="31">
        <v>1313.95</v>
      </c>
      <c r="O28" s="42">
        <v>2381000</v>
      </c>
      <c r="P28" s="43">
        <v>1.4721345951629863E-3</v>
      </c>
    </row>
    <row r="29" spans="1:16" ht="12.75" customHeight="1">
      <c r="A29" s="31">
        <v>19</v>
      </c>
      <c r="B29" s="32" t="s">
        <v>48</v>
      </c>
      <c r="C29" s="33" t="s">
        <v>61</v>
      </c>
      <c r="D29" s="34">
        <v>44434</v>
      </c>
      <c r="E29" s="40">
        <v>739.35</v>
      </c>
      <c r="F29" s="40">
        <v>747.88333333333321</v>
      </c>
      <c r="G29" s="41">
        <v>727.76666666666642</v>
      </c>
      <c r="H29" s="41">
        <v>716.18333333333317</v>
      </c>
      <c r="I29" s="41">
        <v>696.06666666666638</v>
      </c>
      <c r="J29" s="41">
        <v>759.46666666666647</v>
      </c>
      <c r="K29" s="41">
        <v>779.58333333333326</v>
      </c>
      <c r="L29" s="41">
        <v>791.16666666666652</v>
      </c>
      <c r="M29" s="31">
        <v>768</v>
      </c>
      <c r="N29" s="31">
        <v>736.3</v>
      </c>
      <c r="O29" s="42">
        <v>14616550</v>
      </c>
      <c r="P29" s="43">
        <v>5.4391147371876024E-2</v>
      </c>
    </row>
    <row r="30" spans="1:16" ht="12.75" customHeight="1">
      <c r="A30" s="31">
        <v>20</v>
      </c>
      <c r="B30" s="32" t="s">
        <v>59</v>
      </c>
      <c r="C30" s="33" t="s">
        <v>62</v>
      </c>
      <c r="D30" s="34">
        <v>44434</v>
      </c>
      <c r="E30" s="40">
        <v>762.65</v>
      </c>
      <c r="F30" s="40">
        <v>761.75</v>
      </c>
      <c r="G30" s="41">
        <v>758.25</v>
      </c>
      <c r="H30" s="41">
        <v>753.85</v>
      </c>
      <c r="I30" s="41">
        <v>750.35</v>
      </c>
      <c r="J30" s="41">
        <v>766.15</v>
      </c>
      <c r="K30" s="41">
        <v>769.65</v>
      </c>
      <c r="L30" s="41">
        <v>774.05</v>
      </c>
      <c r="M30" s="31">
        <v>765.25</v>
      </c>
      <c r="N30" s="31">
        <v>757.35</v>
      </c>
      <c r="O30" s="42">
        <v>28902000</v>
      </c>
      <c r="P30" s="43">
        <v>-4.957653377401363E-3</v>
      </c>
    </row>
    <row r="31" spans="1:16" ht="12.75" customHeight="1">
      <c r="A31" s="31">
        <v>21</v>
      </c>
      <c r="B31" s="32" t="s">
        <v>50</v>
      </c>
      <c r="C31" s="33" t="s">
        <v>63</v>
      </c>
      <c r="D31" s="34">
        <v>44434</v>
      </c>
      <c r="E31" s="40">
        <v>3752.85</v>
      </c>
      <c r="F31" s="40">
        <v>3774.9</v>
      </c>
      <c r="G31" s="41">
        <v>3724.8</v>
      </c>
      <c r="H31" s="41">
        <v>3696.75</v>
      </c>
      <c r="I31" s="41">
        <v>3646.65</v>
      </c>
      <c r="J31" s="41">
        <v>3802.9500000000003</v>
      </c>
      <c r="K31" s="41">
        <v>3853.0499999999997</v>
      </c>
      <c r="L31" s="41">
        <v>3881.1000000000004</v>
      </c>
      <c r="M31" s="31">
        <v>3825</v>
      </c>
      <c r="N31" s="31">
        <v>3746.85</v>
      </c>
      <c r="O31" s="42">
        <v>2042000</v>
      </c>
      <c r="P31" s="43">
        <v>1.7819314641744549E-2</v>
      </c>
    </row>
    <row r="32" spans="1:16" ht="12.75" customHeight="1">
      <c r="A32" s="31">
        <v>22</v>
      </c>
      <c r="B32" s="32" t="s">
        <v>64</v>
      </c>
      <c r="C32" s="33" t="s">
        <v>65</v>
      </c>
      <c r="D32" s="34">
        <v>44434</v>
      </c>
      <c r="E32" s="40">
        <v>14574.65</v>
      </c>
      <c r="F32" s="40">
        <v>14498.65</v>
      </c>
      <c r="G32" s="41">
        <v>14351.9</v>
      </c>
      <c r="H32" s="41">
        <v>14129.15</v>
      </c>
      <c r="I32" s="41">
        <v>13982.4</v>
      </c>
      <c r="J32" s="41">
        <v>14721.4</v>
      </c>
      <c r="K32" s="41">
        <v>14868.15</v>
      </c>
      <c r="L32" s="41">
        <v>15090.9</v>
      </c>
      <c r="M32" s="31">
        <v>14645.4</v>
      </c>
      <c r="N32" s="31">
        <v>14275.9</v>
      </c>
      <c r="O32" s="42">
        <v>846450</v>
      </c>
      <c r="P32" s="43">
        <v>2.1634832986331131E-2</v>
      </c>
    </row>
    <row r="33" spans="1:16" ht="12.75" customHeight="1">
      <c r="A33" s="31">
        <v>23</v>
      </c>
      <c r="B33" s="32" t="s">
        <v>64</v>
      </c>
      <c r="C33" s="33" t="s">
        <v>66</v>
      </c>
      <c r="D33" s="34">
        <v>44434</v>
      </c>
      <c r="E33" s="40">
        <v>6389.7</v>
      </c>
      <c r="F33" s="40">
        <v>6300.5666666666666</v>
      </c>
      <c r="G33" s="41">
        <v>6191.1333333333332</v>
      </c>
      <c r="H33" s="41">
        <v>5992.5666666666666</v>
      </c>
      <c r="I33" s="41">
        <v>5883.1333333333332</v>
      </c>
      <c r="J33" s="41">
        <v>6499.1333333333332</v>
      </c>
      <c r="K33" s="41">
        <v>6608.5666666666657</v>
      </c>
      <c r="L33" s="41">
        <v>6807.1333333333332</v>
      </c>
      <c r="M33" s="31">
        <v>6410</v>
      </c>
      <c r="N33" s="31">
        <v>6102</v>
      </c>
      <c r="O33" s="42">
        <v>4445750</v>
      </c>
      <c r="P33" s="43">
        <v>4.2637300578850772E-3</v>
      </c>
    </row>
    <row r="34" spans="1:16" ht="12.75" customHeight="1">
      <c r="A34" s="31">
        <v>24</v>
      </c>
      <c r="B34" s="32" t="s">
        <v>50</v>
      </c>
      <c r="C34" s="33" t="s">
        <v>67</v>
      </c>
      <c r="D34" s="34">
        <v>44434</v>
      </c>
      <c r="E34" s="40">
        <v>2290.5</v>
      </c>
      <c r="F34" s="40">
        <v>2288.9166666666665</v>
      </c>
      <c r="G34" s="41">
        <v>2269.6333333333332</v>
      </c>
      <c r="H34" s="41">
        <v>2248.7666666666669</v>
      </c>
      <c r="I34" s="41">
        <v>2229.4833333333336</v>
      </c>
      <c r="J34" s="41">
        <v>2309.7833333333328</v>
      </c>
      <c r="K34" s="41">
        <v>2329.0666666666666</v>
      </c>
      <c r="L34" s="41">
        <v>2349.9333333333325</v>
      </c>
      <c r="M34" s="31">
        <v>2308.1999999999998</v>
      </c>
      <c r="N34" s="31">
        <v>2268.0500000000002</v>
      </c>
      <c r="O34" s="42">
        <v>1346400</v>
      </c>
      <c r="P34" s="43">
        <v>-1.1869436201780415E-3</v>
      </c>
    </row>
    <row r="35" spans="1:16" ht="12.75" customHeight="1">
      <c r="A35" s="31">
        <v>25</v>
      </c>
      <c r="B35" s="32" t="s">
        <v>59</v>
      </c>
      <c r="C35" s="33" t="s">
        <v>68</v>
      </c>
      <c r="D35" s="34">
        <v>44434</v>
      </c>
      <c r="E35" s="40">
        <v>295.45</v>
      </c>
      <c r="F35" s="40">
        <v>296.43333333333334</v>
      </c>
      <c r="G35" s="41">
        <v>291.66666666666669</v>
      </c>
      <c r="H35" s="41">
        <v>287.88333333333333</v>
      </c>
      <c r="I35" s="41">
        <v>283.11666666666667</v>
      </c>
      <c r="J35" s="41">
        <v>300.2166666666667</v>
      </c>
      <c r="K35" s="41">
        <v>304.98333333333335</v>
      </c>
      <c r="L35" s="41">
        <v>308.76666666666671</v>
      </c>
      <c r="M35" s="31">
        <v>301.2</v>
      </c>
      <c r="N35" s="31">
        <v>292.64999999999998</v>
      </c>
      <c r="O35" s="42">
        <v>28333800</v>
      </c>
      <c r="P35" s="43">
        <v>-9.1899036948448424E-3</v>
      </c>
    </row>
    <row r="36" spans="1:16" ht="12.75" customHeight="1">
      <c r="A36" s="31">
        <v>26</v>
      </c>
      <c r="B36" s="32" t="s">
        <v>59</v>
      </c>
      <c r="C36" s="33" t="s">
        <v>69</v>
      </c>
      <c r="D36" s="34">
        <v>44434</v>
      </c>
      <c r="E36" s="40">
        <v>79.650000000000006</v>
      </c>
      <c r="F36" s="40">
        <v>80.333333333333343</v>
      </c>
      <c r="G36" s="41">
        <v>78.716666666666683</v>
      </c>
      <c r="H36" s="41">
        <v>77.783333333333346</v>
      </c>
      <c r="I36" s="41">
        <v>76.166666666666686</v>
      </c>
      <c r="J36" s="41">
        <v>81.26666666666668</v>
      </c>
      <c r="K36" s="41">
        <v>82.883333333333354</v>
      </c>
      <c r="L36" s="41">
        <v>83.816666666666677</v>
      </c>
      <c r="M36" s="31">
        <v>81.95</v>
      </c>
      <c r="N36" s="31">
        <v>79.400000000000006</v>
      </c>
      <c r="O36" s="42">
        <v>173663100</v>
      </c>
      <c r="P36" s="43">
        <v>2.4927496202182018E-2</v>
      </c>
    </row>
    <row r="37" spans="1:16" ht="12.75" customHeight="1">
      <c r="A37" s="31">
        <v>27</v>
      </c>
      <c r="B37" s="32" t="s">
        <v>57</v>
      </c>
      <c r="C37" s="33" t="s">
        <v>70</v>
      </c>
      <c r="D37" s="34">
        <v>44434</v>
      </c>
      <c r="E37" s="40">
        <v>1694.45</v>
      </c>
      <c r="F37" s="40">
        <v>1700.6499999999999</v>
      </c>
      <c r="G37" s="41">
        <v>1681.7999999999997</v>
      </c>
      <c r="H37" s="41">
        <v>1669.1499999999999</v>
      </c>
      <c r="I37" s="41">
        <v>1650.2999999999997</v>
      </c>
      <c r="J37" s="41">
        <v>1713.2999999999997</v>
      </c>
      <c r="K37" s="41">
        <v>1732.1499999999996</v>
      </c>
      <c r="L37" s="41">
        <v>1744.7999999999997</v>
      </c>
      <c r="M37" s="31">
        <v>1719.5</v>
      </c>
      <c r="N37" s="31">
        <v>1688</v>
      </c>
      <c r="O37" s="42">
        <v>2010250</v>
      </c>
      <c r="P37" s="43">
        <v>-1.668011837503363E-2</v>
      </c>
    </row>
    <row r="38" spans="1:16" ht="12.75" customHeight="1">
      <c r="A38" s="31">
        <v>28</v>
      </c>
      <c r="B38" s="32" t="s">
        <v>71</v>
      </c>
      <c r="C38" s="33" t="s">
        <v>72</v>
      </c>
      <c r="D38" s="34">
        <v>44434</v>
      </c>
      <c r="E38" s="40">
        <v>174.05</v>
      </c>
      <c r="F38" s="40">
        <v>173.81666666666669</v>
      </c>
      <c r="G38" s="41">
        <v>172.33333333333337</v>
      </c>
      <c r="H38" s="41">
        <v>170.61666666666667</v>
      </c>
      <c r="I38" s="41">
        <v>169.13333333333335</v>
      </c>
      <c r="J38" s="41">
        <v>175.53333333333339</v>
      </c>
      <c r="K38" s="41">
        <v>177.01666666666668</v>
      </c>
      <c r="L38" s="41">
        <v>178.73333333333341</v>
      </c>
      <c r="M38" s="31">
        <v>175.3</v>
      </c>
      <c r="N38" s="31">
        <v>172.1</v>
      </c>
      <c r="O38" s="42">
        <v>25771600</v>
      </c>
      <c r="P38" s="43">
        <v>-2.6972740315638451E-2</v>
      </c>
    </row>
    <row r="39" spans="1:16" ht="12.75" customHeight="1">
      <c r="A39" s="31">
        <v>29</v>
      </c>
      <c r="B39" s="32" t="s">
        <v>57</v>
      </c>
      <c r="C39" s="33" t="s">
        <v>73</v>
      </c>
      <c r="D39" s="34">
        <v>44434</v>
      </c>
      <c r="E39" s="40">
        <v>812</v>
      </c>
      <c r="F39" s="40">
        <v>810.41666666666663</v>
      </c>
      <c r="G39" s="41">
        <v>805.88333333333321</v>
      </c>
      <c r="H39" s="41">
        <v>799.76666666666654</v>
      </c>
      <c r="I39" s="41">
        <v>795.23333333333312</v>
      </c>
      <c r="J39" s="41">
        <v>816.5333333333333</v>
      </c>
      <c r="K39" s="41">
        <v>821.06666666666683</v>
      </c>
      <c r="L39" s="41">
        <v>827.18333333333339</v>
      </c>
      <c r="M39" s="31">
        <v>814.95</v>
      </c>
      <c r="N39" s="31">
        <v>804.3</v>
      </c>
      <c r="O39" s="42">
        <v>4439600</v>
      </c>
      <c r="P39" s="43">
        <v>-1.5369602342034643E-2</v>
      </c>
    </row>
    <row r="40" spans="1:16" ht="12.75" customHeight="1">
      <c r="A40" s="31">
        <v>30</v>
      </c>
      <c r="B40" s="32" t="s">
        <v>50</v>
      </c>
      <c r="C40" s="33" t="s">
        <v>74</v>
      </c>
      <c r="D40" s="34">
        <v>44434</v>
      </c>
      <c r="E40" s="40">
        <v>805.6</v>
      </c>
      <c r="F40" s="40">
        <v>814.19999999999993</v>
      </c>
      <c r="G40" s="41">
        <v>794.64999999999986</v>
      </c>
      <c r="H40" s="41">
        <v>783.69999999999993</v>
      </c>
      <c r="I40" s="41">
        <v>764.14999999999986</v>
      </c>
      <c r="J40" s="41">
        <v>825.14999999999986</v>
      </c>
      <c r="K40" s="41">
        <v>844.69999999999982</v>
      </c>
      <c r="L40" s="41">
        <v>855.64999999999986</v>
      </c>
      <c r="M40" s="31">
        <v>833.75</v>
      </c>
      <c r="N40" s="31">
        <v>803.25</v>
      </c>
      <c r="O40" s="42">
        <v>8452500</v>
      </c>
      <c r="P40" s="43">
        <v>-5.816480026742437E-2</v>
      </c>
    </row>
    <row r="41" spans="1:16" ht="12.75" customHeight="1">
      <c r="A41" s="31">
        <v>31</v>
      </c>
      <c r="B41" s="32" t="s">
        <v>75</v>
      </c>
      <c r="C41" s="33" t="s">
        <v>76</v>
      </c>
      <c r="D41" s="34">
        <v>44434</v>
      </c>
      <c r="E41" s="40">
        <v>633.65</v>
      </c>
      <c r="F41" s="40">
        <v>636.48333333333323</v>
      </c>
      <c r="G41" s="41">
        <v>629.16666666666652</v>
      </c>
      <c r="H41" s="41">
        <v>624.68333333333328</v>
      </c>
      <c r="I41" s="41">
        <v>617.36666666666656</v>
      </c>
      <c r="J41" s="41">
        <v>640.96666666666647</v>
      </c>
      <c r="K41" s="41">
        <v>648.2833333333333</v>
      </c>
      <c r="L41" s="41">
        <v>652.76666666666642</v>
      </c>
      <c r="M41" s="31">
        <v>643.79999999999995</v>
      </c>
      <c r="N41" s="31">
        <v>632</v>
      </c>
      <c r="O41" s="42">
        <v>95541216</v>
      </c>
      <c r="P41" s="43">
        <v>-1.1017225192082926E-2</v>
      </c>
    </row>
    <row r="42" spans="1:16" ht="12.75" customHeight="1">
      <c r="A42" s="31">
        <v>32</v>
      </c>
      <c r="B42" s="32" t="s">
        <v>71</v>
      </c>
      <c r="C42" s="33" t="s">
        <v>77</v>
      </c>
      <c r="D42" s="34">
        <v>44434</v>
      </c>
      <c r="E42" s="40">
        <v>54.2</v>
      </c>
      <c r="F42" s="40">
        <v>54.733333333333327</v>
      </c>
      <c r="G42" s="41">
        <v>53.566666666666656</v>
      </c>
      <c r="H42" s="41">
        <v>52.93333333333333</v>
      </c>
      <c r="I42" s="41">
        <v>51.766666666666659</v>
      </c>
      <c r="J42" s="41">
        <v>55.366666666666653</v>
      </c>
      <c r="K42" s="41">
        <v>56.533333333333324</v>
      </c>
      <c r="L42" s="41">
        <v>57.16666666666665</v>
      </c>
      <c r="M42" s="31">
        <v>55.9</v>
      </c>
      <c r="N42" s="31">
        <v>54.1</v>
      </c>
      <c r="O42" s="42">
        <v>120687000</v>
      </c>
      <c r="P42" s="43">
        <v>1.5550450609648348E-2</v>
      </c>
    </row>
    <row r="43" spans="1:16" ht="12.75" customHeight="1">
      <c r="A43" s="31">
        <v>33</v>
      </c>
      <c r="B43" s="32" t="s">
        <v>48</v>
      </c>
      <c r="C43" s="33" t="s">
        <v>78</v>
      </c>
      <c r="D43" s="34">
        <v>44434</v>
      </c>
      <c r="E43" s="40">
        <v>367.85</v>
      </c>
      <c r="F43" s="40">
        <v>369.41666666666669</v>
      </c>
      <c r="G43" s="41">
        <v>365.03333333333336</v>
      </c>
      <c r="H43" s="41">
        <v>362.2166666666667</v>
      </c>
      <c r="I43" s="41">
        <v>357.83333333333337</v>
      </c>
      <c r="J43" s="41">
        <v>372.23333333333335</v>
      </c>
      <c r="K43" s="41">
        <v>376.61666666666667</v>
      </c>
      <c r="L43" s="41">
        <v>379.43333333333334</v>
      </c>
      <c r="M43" s="31">
        <v>373.8</v>
      </c>
      <c r="N43" s="31">
        <v>366.6</v>
      </c>
      <c r="O43" s="42">
        <v>19060100</v>
      </c>
      <c r="P43" s="43">
        <v>-4.2057197788993028E-3</v>
      </c>
    </row>
    <row r="44" spans="1:16" ht="12.75" customHeight="1">
      <c r="A44" s="31">
        <v>34</v>
      </c>
      <c r="B44" s="32" t="s">
        <v>50</v>
      </c>
      <c r="C44" s="33" t="s">
        <v>79</v>
      </c>
      <c r="D44" s="34">
        <v>44434</v>
      </c>
      <c r="E44" s="40">
        <v>14212.2</v>
      </c>
      <c r="F44" s="40">
        <v>14308.65</v>
      </c>
      <c r="G44" s="41">
        <v>14091.599999999999</v>
      </c>
      <c r="H44" s="41">
        <v>13970.999999999998</v>
      </c>
      <c r="I44" s="41">
        <v>13753.949999999997</v>
      </c>
      <c r="J44" s="41">
        <v>14429.25</v>
      </c>
      <c r="K44" s="41">
        <v>14646.3</v>
      </c>
      <c r="L44" s="41">
        <v>14766.900000000001</v>
      </c>
      <c r="M44" s="31">
        <v>14525.7</v>
      </c>
      <c r="N44" s="31">
        <v>14188.05</v>
      </c>
      <c r="O44" s="42">
        <v>193950</v>
      </c>
      <c r="P44" s="43">
        <v>2.8639618138424822E-2</v>
      </c>
    </row>
    <row r="45" spans="1:16" ht="12.75" customHeight="1">
      <c r="A45" s="31">
        <v>35</v>
      </c>
      <c r="B45" s="32" t="s">
        <v>80</v>
      </c>
      <c r="C45" s="33" t="s">
        <v>81</v>
      </c>
      <c r="D45" s="34">
        <v>44434</v>
      </c>
      <c r="E45" s="40">
        <v>465</v>
      </c>
      <c r="F45" s="40">
        <v>462.66666666666669</v>
      </c>
      <c r="G45" s="41">
        <v>456.93333333333339</v>
      </c>
      <c r="H45" s="41">
        <v>448.86666666666673</v>
      </c>
      <c r="I45" s="41">
        <v>443.13333333333344</v>
      </c>
      <c r="J45" s="41">
        <v>470.73333333333335</v>
      </c>
      <c r="K45" s="41">
        <v>476.46666666666658</v>
      </c>
      <c r="L45" s="41">
        <v>484.5333333333333</v>
      </c>
      <c r="M45" s="31">
        <v>468.4</v>
      </c>
      <c r="N45" s="31">
        <v>454.6</v>
      </c>
      <c r="O45" s="42">
        <v>40824000</v>
      </c>
      <c r="P45" s="43">
        <v>-1.4213065588733864E-2</v>
      </c>
    </row>
    <row r="46" spans="1:16" ht="12.75" customHeight="1">
      <c r="A46" s="31">
        <v>36</v>
      </c>
      <c r="B46" s="32" t="s">
        <v>57</v>
      </c>
      <c r="C46" s="33" t="s">
        <v>82</v>
      </c>
      <c r="D46" s="34">
        <v>44434</v>
      </c>
      <c r="E46" s="40">
        <v>3658.75</v>
      </c>
      <c r="F46" s="40">
        <v>3629.9833333333336</v>
      </c>
      <c r="G46" s="41">
        <v>3588.7666666666673</v>
      </c>
      <c r="H46" s="41">
        <v>3518.7833333333338</v>
      </c>
      <c r="I46" s="41">
        <v>3477.5666666666675</v>
      </c>
      <c r="J46" s="41">
        <v>3699.9666666666672</v>
      </c>
      <c r="K46" s="41">
        <v>3741.1833333333334</v>
      </c>
      <c r="L46" s="41">
        <v>3811.166666666667</v>
      </c>
      <c r="M46" s="31">
        <v>3671.2</v>
      </c>
      <c r="N46" s="31">
        <v>3560</v>
      </c>
      <c r="O46" s="42">
        <v>1383000</v>
      </c>
      <c r="P46" s="43">
        <v>8.3114610673665785E-3</v>
      </c>
    </row>
    <row r="47" spans="1:16" ht="12.75" customHeight="1">
      <c r="A47" s="31">
        <v>37</v>
      </c>
      <c r="B47" s="32" t="s">
        <v>48</v>
      </c>
      <c r="C47" s="33" t="s">
        <v>83</v>
      </c>
      <c r="D47" s="34">
        <v>44434</v>
      </c>
      <c r="E47" s="40">
        <v>532.04999999999995</v>
      </c>
      <c r="F47" s="40">
        <v>535.25</v>
      </c>
      <c r="G47" s="41">
        <v>508.79999999999995</v>
      </c>
      <c r="H47" s="41">
        <v>485.54999999999995</v>
      </c>
      <c r="I47" s="41">
        <v>459.09999999999991</v>
      </c>
      <c r="J47" s="41">
        <v>558.5</v>
      </c>
      <c r="K47" s="41">
        <v>584.95000000000005</v>
      </c>
      <c r="L47" s="41">
        <v>608.20000000000005</v>
      </c>
      <c r="M47" s="31">
        <v>561.70000000000005</v>
      </c>
      <c r="N47" s="31">
        <v>512</v>
      </c>
      <c r="O47" s="42">
        <v>24013000</v>
      </c>
      <c r="P47" s="43">
        <v>-7.2327044025157231E-2</v>
      </c>
    </row>
    <row r="48" spans="1:16" ht="12.75" customHeight="1">
      <c r="A48" s="31">
        <v>38</v>
      </c>
      <c r="B48" s="32" t="s">
        <v>59</v>
      </c>
      <c r="C48" s="33" t="s">
        <v>84</v>
      </c>
      <c r="D48" s="34">
        <v>44434</v>
      </c>
      <c r="E48" s="40">
        <v>157.9</v>
      </c>
      <c r="F48" s="40">
        <v>157.16666666666666</v>
      </c>
      <c r="G48" s="41">
        <v>155.63333333333333</v>
      </c>
      <c r="H48" s="41">
        <v>153.36666666666667</v>
      </c>
      <c r="I48" s="41">
        <v>151.83333333333334</v>
      </c>
      <c r="J48" s="41">
        <v>159.43333333333331</v>
      </c>
      <c r="K48" s="41">
        <v>160.96666666666667</v>
      </c>
      <c r="L48" s="41">
        <v>163.23333333333329</v>
      </c>
      <c r="M48" s="31">
        <v>158.69999999999999</v>
      </c>
      <c r="N48" s="31">
        <v>154.9</v>
      </c>
      <c r="O48" s="42">
        <v>52093800</v>
      </c>
      <c r="P48" s="43">
        <v>-3.4430987889100192E-2</v>
      </c>
    </row>
    <row r="49" spans="1:16" ht="12.75" customHeight="1">
      <c r="A49" s="31">
        <v>39</v>
      </c>
      <c r="B49" s="32" t="s">
        <v>64</v>
      </c>
      <c r="C49" s="33" t="s">
        <v>85</v>
      </c>
      <c r="D49" s="34">
        <v>44434</v>
      </c>
      <c r="E49" s="40">
        <v>500.75</v>
      </c>
      <c r="F49" s="40">
        <v>503.0333333333333</v>
      </c>
      <c r="G49" s="41">
        <v>496.56666666666661</v>
      </c>
      <c r="H49" s="41">
        <v>492.38333333333333</v>
      </c>
      <c r="I49" s="41">
        <v>485.91666666666663</v>
      </c>
      <c r="J49" s="41">
        <v>507.21666666666658</v>
      </c>
      <c r="K49" s="41">
        <v>513.68333333333328</v>
      </c>
      <c r="L49" s="41">
        <v>517.86666666666656</v>
      </c>
      <c r="M49" s="31">
        <v>509.5</v>
      </c>
      <c r="N49" s="31">
        <v>498.85</v>
      </c>
      <c r="O49" s="42">
        <v>10971250</v>
      </c>
      <c r="P49" s="43">
        <v>-2.5002841231958179E-3</v>
      </c>
    </row>
    <row r="50" spans="1:16" ht="12.75" customHeight="1">
      <c r="A50" s="31">
        <v>40</v>
      </c>
      <c r="B50" s="32" t="s">
        <v>48</v>
      </c>
      <c r="C50" s="33" t="s">
        <v>86</v>
      </c>
      <c r="D50" s="34">
        <v>44434</v>
      </c>
      <c r="E50" s="40">
        <v>890.65</v>
      </c>
      <c r="F50" s="40">
        <v>892.7833333333333</v>
      </c>
      <c r="G50" s="41">
        <v>884.61666666666656</v>
      </c>
      <c r="H50" s="41">
        <v>878.58333333333326</v>
      </c>
      <c r="I50" s="41">
        <v>870.41666666666652</v>
      </c>
      <c r="J50" s="41">
        <v>898.81666666666661</v>
      </c>
      <c r="K50" s="41">
        <v>906.98333333333335</v>
      </c>
      <c r="L50" s="41">
        <v>913.01666666666665</v>
      </c>
      <c r="M50" s="31">
        <v>900.95</v>
      </c>
      <c r="N50" s="31">
        <v>886.75</v>
      </c>
      <c r="O50" s="42">
        <v>14432600</v>
      </c>
      <c r="P50" s="43">
        <v>-2.2019502988361119E-3</v>
      </c>
    </row>
    <row r="51" spans="1:16" ht="12.75" customHeight="1">
      <c r="A51" s="31">
        <v>41</v>
      </c>
      <c r="B51" s="32" t="s">
        <v>45</v>
      </c>
      <c r="C51" s="33" t="s">
        <v>87</v>
      </c>
      <c r="D51" s="34">
        <v>44434</v>
      </c>
      <c r="E51" s="40">
        <v>142</v>
      </c>
      <c r="F51" s="40">
        <v>142.58333333333334</v>
      </c>
      <c r="G51" s="41">
        <v>141.16666666666669</v>
      </c>
      <c r="H51" s="41">
        <v>140.33333333333334</v>
      </c>
      <c r="I51" s="41">
        <v>138.91666666666669</v>
      </c>
      <c r="J51" s="41">
        <v>143.41666666666669</v>
      </c>
      <c r="K51" s="41">
        <v>144.83333333333337</v>
      </c>
      <c r="L51" s="41">
        <v>145.66666666666669</v>
      </c>
      <c r="M51" s="31">
        <v>144</v>
      </c>
      <c r="N51" s="31">
        <v>141.75</v>
      </c>
      <c r="O51" s="42">
        <v>62949600</v>
      </c>
      <c r="P51" s="43">
        <v>-2.115987460815047E-2</v>
      </c>
    </row>
    <row r="52" spans="1:16" ht="12.75" customHeight="1">
      <c r="A52" s="31">
        <v>42</v>
      </c>
      <c r="B52" s="32" t="s">
        <v>88</v>
      </c>
      <c r="C52" s="33" t="s">
        <v>89</v>
      </c>
      <c r="D52" s="34">
        <v>44434</v>
      </c>
      <c r="E52" s="40">
        <v>4796.6000000000004</v>
      </c>
      <c r="F52" s="40">
        <v>4798.8</v>
      </c>
      <c r="G52" s="41">
        <v>4750.4500000000007</v>
      </c>
      <c r="H52" s="41">
        <v>4704.3</v>
      </c>
      <c r="I52" s="41">
        <v>4655.9500000000007</v>
      </c>
      <c r="J52" s="41">
        <v>4844.9500000000007</v>
      </c>
      <c r="K52" s="41">
        <v>4893.3000000000011</v>
      </c>
      <c r="L52" s="41">
        <v>4939.4500000000007</v>
      </c>
      <c r="M52" s="31">
        <v>4847.1499999999996</v>
      </c>
      <c r="N52" s="31">
        <v>4752.6499999999996</v>
      </c>
      <c r="O52" s="42">
        <v>968400</v>
      </c>
      <c r="P52" s="43">
        <v>-3.2760687175389533E-2</v>
      </c>
    </row>
    <row r="53" spans="1:16" ht="12.75" customHeight="1">
      <c r="A53" s="31">
        <v>43</v>
      </c>
      <c r="B53" s="32" t="s">
        <v>57</v>
      </c>
      <c r="C53" s="33" t="s">
        <v>90</v>
      </c>
      <c r="D53" s="34">
        <v>44434</v>
      </c>
      <c r="E53" s="40">
        <v>1664.3</v>
      </c>
      <c r="F53" s="40">
        <v>1656.1499999999999</v>
      </c>
      <c r="G53" s="41">
        <v>1644.3499999999997</v>
      </c>
      <c r="H53" s="41">
        <v>1624.3999999999999</v>
      </c>
      <c r="I53" s="41">
        <v>1612.5999999999997</v>
      </c>
      <c r="J53" s="41">
        <v>1676.0999999999997</v>
      </c>
      <c r="K53" s="41">
        <v>1687.8999999999999</v>
      </c>
      <c r="L53" s="41">
        <v>1707.8499999999997</v>
      </c>
      <c r="M53" s="31">
        <v>1667.95</v>
      </c>
      <c r="N53" s="31">
        <v>1636.2</v>
      </c>
      <c r="O53" s="42">
        <v>2814350</v>
      </c>
      <c r="P53" s="43">
        <v>-5.3191489361702126E-3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44434</v>
      </c>
      <c r="E54" s="40">
        <v>676.5</v>
      </c>
      <c r="F54" s="40">
        <v>676.5</v>
      </c>
      <c r="G54" s="41">
        <v>671</v>
      </c>
      <c r="H54" s="41">
        <v>665.5</v>
      </c>
      <c r="I54" s="41">
        <v>660</v>
      </c>
      <c r="J54" s="41">
        <v>682</v>
      </c>
      <c r="K54" s="41">
        <v>687.5</v>
      </c>
      <c r="L54" s="41">
        <v>693</v>
      </c>
      <c r="M54" s="31">
        <v>682</v>
      </c>
      <c r="N54" s="31">
        <v>671</v>
      </c>
      <c r="O54" s="42">
        <v>7575861</v>
      </c>
      <c r="P54" s="43">
        <v>-1.7831813576494427E-2</v>
      </c>
    </row>
    <row r="55" spans="1:16" ht="12.75" customHeight="1">
      <c r="A55" s="31">
        <v>45</v>
      </c>
      <c r="B55" s="32" t="s">
        <v>45</v>
      </c>
      <c r="C55" s="33" t="s">
        <v>92</v>
      </c>
      <c r="D55" s="34">
        <v>44434</v>
      </c>
      <c r="E55" s="40">
        <v>827.25</v>
      </c>
      <c r="F55" s="40">
        <v>829.28333333333342</v>
      </c>
      <c r="G55" s="41">
        <v>816.16666666666686</v>
      </c>
      <c r="H55" s="41">
        <v>805.08333333333348</v>
      </c>
      <c r="I55" s="41">
        <v>791.96666666666692</v>
      </c>
      <c r="J55" s="41">
        <v>840.36666666666679</v>
      </c>
      <c r="K55" s="41">
        <v>853.48333333333335</v>
      </c>
      <c r="L55" s="41">
        <v>864.56666666666672</v>
      </c>
      <c r="M55" s="31">
        <v>842.4</v>
      </c>
      <c r="N55" s="31">
        <v>818.2</v>
      </c>
      <c r="O55" s="42">
        <v>1868750</v>
      </c>
      <c r="P55" s="43">
        <v>1.0476512335248395E-2</v>
      </c>
    </row>
    <row r="56" spans="1:16" ht="12.75" customHeight="1">
      <c r="A56" s="31">
        <v>46</v>
      </c>
      <c r="B56" s="32" t="s">
        <v>59</v>
      </c>
      <c r="C56" s="33" t="s">
        <v>93</v>
      </c>
      <c r="D56" s="34">
        <v>44434</v>
      </c>
      <c r="E56" s="40">
        <v>147.75</v>
      </c>
      <c r="F56" s="40">
        <v>148.23333333333332</v>
      </c>
      <c r="G56" s="41">
        <v>146.56666666666663</v>
      </c>
      <c r="H56" s="41">
        <v>145.38333333333333</v>
      </c>
      <c r="I56" s="41">
        <v>143.71666666666664</v>
      </c>
      <c r="J56" s="41">
        <v>149.41666666666663</v>
      </c>
      <c r="K56" s="41">
        <v>151.08333333333331</v>
      </c>
      <c r="L56" s="41">
        <v>152.26666666666662</v>
      </c>
      <c r="M56" s="31">
        <v>149.9</v>
      </c>
      <c r="N56" s="31">
        <v>147.05000000000001</v>
      </c>
      <c r="O56" s="42">
        <v>9089200</v>
      </c>
      <c r="P56" s="43">
        <v>2.1246952281435041E-2</v>
      </c>
    </row>
    <row r="57" spans="1:16" ht="12.75" customHeight="1">
      <c r="A57" s="31">
        <v>47</v>
      </c>
      <c r="B57" s="32" t="s">
        <v>71</v>
      </c>
      <c r="C57" s="33" t="s">
        <v>94</v>
      </c>
      <c r="D57" s="34">
        <v>44434</v>
      </c>
      <c r="E57" s="40">
        <v>986.55</v>
      </c>
      <c r="F57" s="40">
        <v>984.94999999999993</v>
      </c>
      <c r="G57" s="41">
        <v>976.34999999999991</v>
      </c>
      <c r="H57" s="41">
        <v>966.15</v>
      </c>
      <c r="I57" s="41">
        <v>957.55</v>
      </c>
      <c r="J57" s="41">
        <v>995.14999999999986</v>
      </c>
      <c r="K57" s="41">
        <v>1003.75</v>
      </c>
      <c r="L57" s="41">
        <v>1013.9499999999998</v>
      </c>
      <c r="M57" s="31">
        <v>993.55</v>
      </c>
      <c r="N57" s="31">
        <v>974.75</v>
      </c>
      <c r="O57" s="42">
        <v>3184800</v>
      </c>
      <c r="P57" s="43">
        <v>0.13176972281449895</v>
      </c>
    </row>
    <row r="58" spans="1:16" ht="12.75" customHeight="1">
      <c r="A58" s="31">
        <v>48</v>
      </c>
      <c r="B58" s="32" t="s">
        <v>57</v>
      </c>
      <c r="C58" s="33" t="s">
        <v>95</v>
      </c>
      <c r="D58" s="34">
        <v>44434</v>
      </c>
      <c r="E58" s="40">
        <v>588</v>
      </c>
      <c r="F58" s="40">
        <v>587.98333333333323</v>
      </c>
      <c r="G58" s="41">
        <v>584.11666666666645</v>
      </c>
      <c r="H58" s="41">
        <v>580.23333333333323</v>
      </c>
      <c r="I58" s="41">
        <v>576.36666666666645</v>
      </c>
      <c r="J58" s="41">
        <v>591.86666666666645</v>
      </c>
      <c r="K58" s="41">
        <v>595.73333333333323</v>
      </c>
      <c r="L58" s="41">
        <v>599.61666666666645</v>
      </c>
      <c r="M58" s="31">
        <v>591.85</v>
      </c>
      <c r="N58" s="31">
        <v>584.1</v>
      </c>
      <c r="O58" s="42">
        <v>12523750</v>
      </c>
      <c r="P58" s="43">
        <v>-9.2949668743201822E-3</v>
      </c>
    </row>
    <row r="59" spans="1:16" ht="12.75" customHeight="1">
      <c r="A59" s="31">
        <v>49</v>
      </c>
      <c r="B59" s="32" t="s">
        <v>39</v>
      </c>
      <c r="C59" s="33" t="s">
        <v>96</v>
      </c>
      <c r="D59" s="34">
        <v>44434</v>
      </c>
      <c r="E59" s="40">
        <v>2132.9499999999998</v>
      </c>
      <c r="F59" s="40">
        <v>2133.1833333333334</v>
      </c>
      <c r="G59" s="41">
        <v>2115.0666666666666</v>
      </c>
      <c r="H59" s="41">
        <v>2097.1833333333334</v>
      </c>
      <c r="I59" s="41">
        <v>2079.0666666666666</v>
      </c>
      <c r="J59" s="41">
        <v>2151.0666666666666</v>
      </c>
      <c r="K59" s="41">
        <v>2169.1833333333334</v>
      </c>
      <c r="L59" s="41">
        <v>2187.0666666666666</v>
      </c>
      <c r="M59" s="31">
        <v>2151.3000000000002</v>
      </c>
      <c r="N59" s="31">
        <v>2115.3000000000002</v>
      </c>
      <c r="O59" s="42">
        <v>2791500</v>
      </c>
      <c r="P59" s="43">
        <v>-3.5810205908683976E-4</v>
      </c>
    </row>
    <row r="60" spans="1:16" ht="12.75" customHeight="1">
      <c r="A60" s="31">
        <v>50</v>
      </c>
      <c r="B60" s="32" t="s">
        <v>48</v>
      </c>
      <c r="C60" s="33" t="s">
        <v>97</v>
      </c>
      <c r="D60" s="34">
        <v>44434</v>
      </c>
      <c r="E60" s="40">
        <v>4879.45</v>
      </c>
      <c r="F60" s="40">
        <v>4889.833333333333</v>
      </c>
      <c r="G60" s="41">
        <v>4841.6666666666661</v>
      </c>
      <c r="H60" s="41">
        <v>4803.8833333333332</v>
      </c>
      <c r="I60" s="41">
        <v>4755.7166666666662</v>
      </c>
      <c r="J60" s="41">
        <v>4927.6166666666659</v>
      </c>
      <c r="K60" s="41">
        <v>4975.7833333333319</v>
      </c>
      <c r="L60" s="41">
        <v>5013.5666666666657</v>
      </c>
      <c r="M60" s="31">
        <v>4938</v>
      </c>
      <c r="N60" s="31">
        <v>4852.05</v>
      </c>
      <c r="O60" s="42">
        <v>2088400</v>
      </c>
      <c r="P60" s="43">
        <v>4.9080935424886925E-3</v>
      </c>
    </row>
    <row r="61" spans="1:16" ht="12.75" customHeight="1">
      <c r="A61" s="31">
        <v>51</v>
      </c>
      <c r="B61" s="32" t="s">
        <v>98</v>
      </c>
      <c r="C61" s="33" t="s">
        <v>99</v>
      </c>
      <c r="D61" s="34">
        <v>44434</v>
      </c>
      <c r="E61" s="40">
        <v>328.45</v>
      </c>
      <c r="F61" s="40">
        <v>330.66666666666669</v>
      </c>
      <c r="G61" s="41">
        <v>324.33333333333337</v>
      </c>
      <c r="H61" s="41">
        <v>320.2166666666667</v>
      </c>
      <c r="I61" s="41">
        <v>313.88333333333338</v>
      </c>
      <c r="J61" s="41">
        <v>334.78333333333336</v>
      </c>
      <c r="K61" s="41">
        <v>341.11666666666673</v>
      </c>
      <c r="L61" s="41">
        <v>345.23333333333335</v>
      </c>
      <c r="M61" s="31">
        <v>337</v>
      </c>
      <c r="N61" s="31">
        <v>326.55</v>
      </c>
      <c r="O61" s="42">
        <v>45563100</v>
      </c>
      <c r="P61" s="43">
        <v>2.4182182330687634E-2</v>
      </c>
    </row>
    <row r="62" spans="1:16" ht="12.75" customHeight="1">
      <c r="A62" s="31">
        <v>52</v>
      </c>
      <c r="B62" s="32" t="s">
        <v>48</v>
      </c>
      <c r="C62" s="33" t="s">
        <v>100</v>
      </c>
      <c r="D62" s="34">
        <v>44434</v>
      </c>
      <c r="E62" s="40">
        <v>4666.05</v>
      </c>
      <c r="F62" s="40">
        <v>4654.5333333333338</v>
      </c>
      <c r="G62" s="41">
        <v>4621.3666666666677</v>
      </c>
      <c r="H62" s="41">
        <v>4576.6833333333343</v>
      </c>
      <c r="I62" s="41">
        <v>4543.5166666666682</v>
      </c>
      <c r="J62" s="41">
        <v>4699.2166666666672</v>
      </c>
      <c r="K62" s="41">
        <v>4732.3833333333332</v>
      </c>
      <c r="L62" s="41">
        <v>4777.0666666666666</v>
      </c>
      <c r="M62" s="31">
        <v>4687.7</v>
      </c>
      <c r="N62" s="31">
        <v>4609.8500000000004</v>
      </c>
      <c r="O62" s="42">
        <v>3397000</v>
      </c>
      <c r="P62" s="43">
        <v>-4.4713160854893137E-2</v>
      </c>
    </row>
    <row r="63" spans="1:16" ht="12.75" customHeight="1">
      <c r="A63" s="31">
        <v>53</v>
      </c>
      <c r="B63" s="32" t="s">
        <v>50</v>
      </c>
      <c r="C63" s="33" t="s">
        <v>101</v>
      </c>
      <c r="D63" s="34">
        <v>44434</v>
      </c>
      <c r="E63" s="40">
        <v>2499.35</v>
      </c>
      <c r="F63" s="40">
        <v>2514.6833333333334</v>
      </c>
      <c r="G63" s="41">
        <v>2474.7166666666667</v>
      </c>
      <c r="H63" s="41">
        <v>2450.0833333333335</v>
      </c>
      <c r="I63" s="41">
        <v>2410.1166666666668</v>
      </c>
      <c r="J63" s="41">
        <v>2539.3166666666666</v>
      </c>
      <c r="K63" s="41">
        <v>2579.2833333333338</v>
      </c>
      <c r="L63" s="41">
        <v>2603.9166666666665</v>
      </c>
      <c r="M63" s="31">
        <v>2554.65</v>
      </c>
      <c r="N63" s="31">
        <v>2490.0500000000002</v>
      </c>
      <c r="O63" s="42">
        <v>3858400</v>
      </c>
      <c r="P63" s="43">
        <v>-3.4929528144970676E-2</v>
      </c>
    </row>
    <row r="64" spans="1:16" ht="12.75" customHeight="1">
      <c r="A64" s="31">
        <v>54</v>
      </c>
      <c r="B64" s="32" t="s">
        <v>50</v>
      </c>
      <c r="C64" s="33" t="s">
        <v>102</v>
      </c>
      <c r="D64" s="34">
        <v>44434</v>
      </c>
      <c r="E64" s="40">
        <v>1265.0999999999999</v>
      </c>
      <c r="F64" s="40">
        <v>1270.55</v>
      </c>
      <c r="G64" s="41">
        <v>1255.75</v>
      </c>
      <c r="H64" s="41">
        <v>1246.4000000000001</v>
      </c>
      <c r="I64" s="41">
        <v>1231.6000000000001</v>
      </c>
      <c r="J64" s="41">
        <v>1279.8999999999999</v>
      </c>
      <c r="K64" s="41">
        <v>1294.6999999999996</v>
      </c>
      <c r="L64" s="41">
        <v>1304.0499999999997</v>
      </c>
      <c r="M64" s="31">
        <v>1285.3499999999999</v>
      </c>
      <c r="N64" s="31">
        <v>1261.2</v>
      </c>
      <c r="O64" s="42">
        <v>5726050</v>
      </c>
      <c r="P64" s="43">
        <v>1.5212091662603608E-2</v>
      </c>
    </row>
    <row r="65" spans="1:16" ht="12.75" customHeight="1">
      <c r="A65" s="31">
        <v>55</v>
      </c>
      <c r="B65" s="32" t="s">
        <v>50</v>
      </c>
      <c r="C65" s="33" t="s">
        <v>103</v>
      </c>
      <c r="D65" s="34">
        <v>44434</v>
      </c>
      <c r="E65" s="40">
        <v>163.9</v>
      </c>
      <c r="F65" s="40">
        <v>164.78333333333333</v>
      </c>
      <c r="G65" s="41">
        <v>162.61666666666667</v>
      </c>
      <c r="H65" s="41">
        <v>161.33333333333334</v>
      </c>
      <c r="I65" s="41">
        <v>159.16666666666669</v>
      </c>
      <c r="J65" s="41">
        <v>166.06666666666666</v>
      </c>
      <c r="K65" s="41">
        <v>168.23333333333335</v>
      </c>
      <c r="L65" s="41">
        <v>169.51666666666665</v>
      </c>
      <c r="M65" s="31">
        <v>166.95</v>
      </c>
      <c r="N65" s="31">
        <v>163.5</v>
      </c>
      <c r="O65" s="42">
        <v>25243200</v>
      </c>
      <c r="P65" s="43">
        <v>2.0966802562609202E-2</v>
      </c>
    </row>
    <row r="66" spans="1:16" ht="12.75" customHeight="1">
      <c r="A66" s="31">
        <v>56</v>
      </c>
      <c r="B66" s="32" t="s">
        <v>59</v>
      </c>
      <c r="C66" s="33" t="s">
        <v>104</v>
      </c>
      <c r="D66" s="34">
        <v>44434</v>
      </c>
      <c r="E66" s="40">
        <v>84.7</v>
      </c>
      <c r="F66" s="40">
        <v>84.916666666666671</v>
      </c>
      <c r="G66" s="41">
        <v>84.333333333333343</v>
      </c>
      <c r="H66" s="41">
        <v>83.966666666666669</v>
      </c>
      <c r="I66" s="41">
        <v>83.38333333333334</v>
      </c>
      <c r="J66" s="41">
        <v>85.283333333333346</v>
      </c>
      <c r="K66" s="41">
        <v>85.866666666666688</v>
      </c>
      <c r="L66" s="41">
        <v>86.233333333333348</v>
      </c>
      <c r="M66" s="31">
        <v>85.5</v>
      </c>
      <c r="N66" s="31">
        <v>84.55</v>
      </c>
      <c r="O66" s="42">
        <v>86310000</v>
      </c>
      <c r="P66" s="43">
        <v>9.2775136263481388E-4</v>
      </c>
    </row>
    <row r="67" spans="1:16" ht="12.75" customHeight="1">
      <c r="A67" s="31">
        <v>57</v>
      </c>
      <c r="B67" s="32" t="s">
        <v>80</v>
      </c>
      <c r="C67" s="33" t="s">
        <v>105</v>
      </c>
      <c r="D67" s="34">
        <v>44434</v>
      </c>
      <c r="E67" s="40">
        <v>148.44999999999999</v>
      </c>
      <c r="F67" s="40">
        <v>148.4</v>
      </c>
      <c r="G67" s="41">
        <v>147.5</v>
      </c>
      <c r="H67" s="41">
        <v>146.54999999999998</v>
      </c>
      <c r="I67" s="41">
        <v>145.64999999999998</v>
      </c>
      <c r="J67" s="41">
        <v>149.35000000000002</v>
      </c>
      <c r="K67" s="41">
        <v>150.25000000000006</v>
      </c>
      <c r="L67" s="41">
        <v>151.20000000000005</v>
      </c>
      <c r="M67" s="31">
        <v>149.30000000000001</v>
      </c>
      <c r="N67" s="31">
        <v>147.44999999999999</v>
      </c>
      <c r="O67" s="42">
        <v>32031100</v>
      </c>
      <c r="P67" s="43">
        <v>-1.5006565372350403E-2</v>
      </c>
    </row>
    <row r="68" spans="1:16" ht="12.75" customHeight="1">
      <c r="A68" s="31">
        <v>58</v>
      </c>
      <c r="B68" s="32" t="s">
        <v>48</v>
      </c>
      <c r="C68" s="33" t="s">
        <v>106</v>
      </c>
      <c r="D68" s="34">
        <v>44434</v>
      </c>
      <c r="E68" s="40">
        <v>569.04999999999995</v>
      </c>
      <c r="F68" s="40">
        <v>571.48333333333323</v>
      </c>
      <c r="G68" s="41">
        <v>558.56666666666649</v>
      </c>
      <c r="H68" s="41">
        <v>548.08333333333326</v>
      </c>
      <c r="I68" s="41">
        <v>535.16666666666652</v>
      </c>
      <c r="J68" s="41">
        <v>581.96666666666647</v>
      </c>
      <c r="K68" s="41">
        <v>594.88333333333321</v>
      </c>
      <c r="L68" s="41">
        <v>605.36666666666645</v>
      </c>
      <c r="M68" s="31">
        <v>584.4</v>
      </c>
      <c r="N68" s="31">
        <v>561</v>
      </c>
      <c r="O68" s="42">
        <v>8651450</v>
      </c>
      <c r="P68" s="43">
        <v>4.4425933638761628E-2</v>
      </c>
    </row>
    <row r="69" spans="1:16" ht="12.75" customHeight="1">
      <c r="A69" s="31">
        <v>59</v>
      </c>
      <c r="B69" s="32" t="s">
        <v>107</v>
      </c>
      <c r="C69" s="33" t="s">
        <v>108</v>
      </c>
      <c r="D69" s="34">
        <v>44434</v>
      </c>
      <c r="E69" s="40">
        <v>28.9</v>
      </c>
      <c r="F69" s="40">
        <v>28.633333333333336</v>
      </c>
      <c r="G69" s="41">
        <v>28.216666666666672</v>
      </c>
      <c r="H69" s="41">
        <v>27.533333333333335</v>
      </c>
      <c r="I69" s="41">
        <v>27.116666666666671</v>
      </c>
      <c r="J69" s="41">
        <v>29.316666666666674</v>
      </c>
      <c r="K69" s="41">
        <v>29.733333333333338</v>
      </c>
      <c r="L69" s="41">
        <v>30.416666666666675</v>
      </c>
      <c r="M69" s="31">
        <v>29.05</v>
      </c>
      <c r="N69" s="31">
        <v>27.95</v>
      </c>
      <c r="O69" s="42">
        <v>122242500</v>
      </c>
      <c r="P69" s="43">
        <v>-1.3437443254040312E-2</v>
      </c>
    </row>
    <row r="70" spans="1:16" ht="12.75" customHeight="1">
      <c r="A70" s="31">
        <v>60</v>
      </c>
      <c r="B70" s="32" t="s">
        <v>57</v>
      </c>
      <c r="C70" s="33" t="s">
        <v>109</v>
      </c>
      <c r="D70" s="34">
        <v>44434</v>
      </c>
      <c r="E70" s="40">
        <v>991.9</v>
      </c>
      <c r="F70" s="40">
        <v>985.79999999999984</v>
      </c>
      <c r="G70" s="41">
        <v>977.14999999999964</v>
      </c>
      <c r="H70" s="41">
        <v>962.39999999999975</v>
      </c>
      <c r="I70" s="41">
        <v>953.74999999999955</v>
      </c>
      <c r="J70" s="41">
        <v>1000.5499999999997</v>
      </c>
      <c r="K70" s="41">
        <v>1009.2</v>
      </c>
      <c r="L70" s="41">
        <v>1023.9499999999998</v>
      </c>
      <c r="M70" s="31">
        <v>994.45</v>
      </c>
      <c r="N70" s="31">
        <v>971.05</v>
      </c>
      <c r="O70" s="42">
        <v>3879000</v>
      </c>
      <c r="P70" s="43">
        <v>-7.9283887468030688E-3</v>
      </c>
    </row>
    <row r="71" spans="1:16" ht="12.75" customHeight="1">
      <c r="A71" s="31">
        <v>61</v>
      </c>
      <c r="B71" s="32" t="s">
        <v>98</v>
      </c>
      <c r="C71" s="33" t="s">
        <v>110</v>
      </c>
      <c r="D71" s="34">
        <v>44434</v>
      </c>
      <c r="E71" s="40">
        <v>1546.7</v>
      </c>
      <c r="F71" s="40">
        <v>1542.7166666666665</v>
      </c>
      <c r="G71" s="41">
        <v>1521.2333333333329</v>
      </c>
      <c r="H71" s="41">
        <v>1495.7666666666664</v>
      </c>
      <c r="I71" s="41">
        <v>1474.2833333333328</v>
      </c>
      <c r="J71" s="41">
        <v>1568.1833333333329</v>
      </c>
      <c r="K71" s="41">
        <v>1589.6666666666665</v>
      </c>
      <c r="L71" s="41">
        <v>1615.133333333333</v>
      </c>
      <c r="M71" s="31">
        <v>1564.2</v>
      </c>
      <c r="N71" s="31">
        <v>1517.25</v>
      </c>
      <c r="O71" s="42">
        <v>2109900</v>
      </c>
      <c r="P71" s="43">
        <v>-4.6696035242290747E-2</v>
      </c>
    </row>
    <row r="72" spans="1:16" ht="12.75" customHeight="1">
      <c r="A72" s="31">
        <v>62</v>
      </c>
      <c r="B72" s="32" t="s">
        <v>48</v>
      </c>
      <c r="C72" s="33" t="s">
        <v>111</v>
      </c>
      <c r="D72" s="34">
        <v>44434</v>
      </c>
      <c r="E72" s="40">
        <v>355.2</v>
      </c>
      <c r="F72" s="40">
        <v>355.2166666666667</v>
      </c>
      <c r="G72" s="41">
        <v>347.43333333333339</v>
      </c>
      <c r="H72" s="41">
        <v>339.66666666666669</v>
      </c>
      <c r="I72" s="41">
        <v>331.88333333333338</v>
      </c>
      <c r="J72" s="41">
        <v>362.98333333333341</v>
      </c>
      <c r="K72" s="41">
        <v>370.76666666666671</v>
      </c>
      <c r="L72" s="41">
        <v>378.53333333333342</v>
      </c>
      <c r="M72" s="31">
        <v>363</v>
      </c>
      <c r="N72" s="31">
        <v>347.45</v>
      </c>
      <c r="O72" s="42">
        <v>12661950</v>
      </c>
      <c r="P72" s="43">
        <v>1.1766162992321031E-2</v>
      </c>
    </row>
    <row r="73" spans="1:16" ht="12.75" customHeight="1">
      <c r="A73" s="31">
        <v>63</v>
      </c>
      <c r="B73" s="32" t="s">
        <v>43</v>
      </c>
      <c r="C73" s="33" t="s">
        <v>112</v>
      </c>
      <c r="D73" s="34">
        <v>44434</v>
      </c>
      <c r="E73" s="40">
        <v>1495.55</v>
      </c>
      <c r="F73" s="40">
        <v>1503.8</v>
      </c>
      <c r="G73" s="41">
        <v>1482.85</v>
      </c>
      <c r="H73" s="41">
        <v>1470.1499999999999</v>
      </c>
      <c r="I73" s="41">
        <v>1449.1999999999998</v>
      </c>
      <c r="J73" s="41">
        <v>1516.5</v>
      </c>
      <c r="K73" s="41">
        <v>1537.4500000000003</v>
      </c>
      <c r="L73" s="41">
        <v>1550.15</v>
      </c>
      <c r="M73" s="31">
        <v>1524.75</v>
      </c>
      <c r="N73" s="31">
        <v>1491.1</v>
      </c>
      <c r="O73" s="42">
        <v>10814325</v>
      </c>
      <c r="P73" s="43">
        <v>7.8353253652058436E-3</v>
      </c>
    </row>
    <row r="74" spans="1:16" ht="12.75" customHeight="1">
      <c r="A74" s="31">
        <v>64</v>
      </c>
      <c r="B74" s="32" t="s">
        <v>80</v>
      </c>
      <c r="C74" s="33" t="s">
        <v>113</v>
      </c>
      <c r="D74" s="34">
        <v>44434</v>
      </c>
      <c r="E74" s="40">
        <v>739.6</v>
      </c>
      <c r="F74" s="40">
        <v>744.35</v>
      </c>
      <c r="G74" s="41">
        <v>731</v>
      </c>
      <c r="H74" s="41">
        <v>722.4</v>
      </c>
      <c r="I74" s="41">
        <v>709.05</v>
      </c>
      <c r="J74" s="41">
        <v>752.95</v>
      </c>
      <c r="K74" s="41">
        <v>766.30000000000018</v>
      </c>
      <c r="L74" s="41">
        <v>774.90000000000009</v>
      </c>
      <c r="M74" s="31">
        <v>757.7</v>
      </c>
      <c r="N74" s="31">
        <v>735.75</v>
      </c>
      <c r="O74" s="42">
        <v>2376250</v>
      </c>
      <c r="P74" s="43">
        <v>8.2574031890660593E-2</v>
      </c>
    </row>
    <row r="75" spans="1:16" ht="12.75" customHeight="1">
      <c r="A75" s="31">
        <v>65</v>
      </c>
      <c r="B75" s="32" t="s">
        <v>71</v>
      </c>
      <c r="C75" s="33" t="s">
        <v>114</v>
      </c>
      <c r="D75" s="34">
        <v>44434</v>
      </c>
      <c r="E75" s="40">
        <v>1229.2</v>
      </c>
      <c r="F75" s="40">
        <v>1236.5166666666667</v>
      </c>
      <c r="G75" s="41">
        <v>1219.2833333333333</v>
      </c>
      <c r="H75" s="41">
        <v>1209.3666666666666</v>
      </c>
      <c r="I75" s="41">
        <v>1192.1333333333332</v>
      </c>
      <c r="J75" s="41">
        <v>1246.4333333333334</v>
      </c>
      <c r="K75" s="41">
        <v>1263.6666666666665</v>
      </c>
      <c r="L75" s="41">
        <v>1273.5833333333335</v>
      </c>
      <c r="M75" s="31">
        <v>1253.75</v>
      </c>
      <c r="N75" s="31">
        <v>1226.5999999999999</v>
      </c>
      <c r="O75" s="42">
        <v>3725000</v>
      </c>
      <c r="P75" s="43">
        <v>3.0286267459549165E-2</v>
      </c>
    </row>
    <row r="76" spans="1:16" ht="12.75" customHeight="1">
      <c r="A76" s="31">
        <v>66</v>
      </c>
      <c r="B76" s="32" t="s">
        <v>88</v>
      </c>
      <c r="C76" t="s">
        <v>115</v>
      </c>
      <c r="D76" s="34">
        <v>44434</v>
      </c>
      <c r="E76" s="40">
        <v>1123.0999999999999</v>
      </c>
      <c r="F76" s="40">
        <v>1121.9833333333333</v>
      </c>
      <c r="G76" s="41">
        <v>1115.2666666666667</v>
      </c>
      <c r="H76" s="41">
        <v>1107.4333333333334</v>
      </c>
      <c r="I76" s="41">
        <v>1100.7166666666667</v>
      </c>
      <c r="J76" s="41">
        <v>1129.8166666666666</v>
      </c>
      <c r="K76" s="41">
        <v>1136.5333333333333</v>
      </c>
      <c r="L76" s="41">
        <v>1144.3666666666666</v>
      </c>
      <c r="M76" s="31">
        <v>1128.7</v>
      </c>
      <c r="N76" s="31">
        <v>1114.1500000000001</v>
      </c>
      <c r="O76" s="42">
        <v>17616900</v>
      </c>
      <c r="P76" s="43">
        <v>8.6165437640269311E-3</v>
      </c>
    </row>
    <row r="77" spans="1:16" ht="12.75" customHeight="1">
      <c r="A77" s="31">
        <v>67</v>
      </c>
      <c r="B77" s="32" t="s">
        <v>64</v>
      </c>
      <c r="C77" s="33" t="s">
        <v>116</v>
      </c>
      <c r="D77" s="34">
        <v>44434</v>
      </c>
      <c r="E77" s="40">
        <v>2728.55</v>
      </c>
      <c r="F77" s="40">
        <v>2717.4333333333334</v>
      </c>
      <c r="G77" s="41">
        <v>2703.416666666667</v>
      </c>
      <c r="H77" s="41">
        <v>2678.2833333333338</v>
      </c>
      <c r="I77" s="41">
        <v>2664.2666666666673</v>
      </c>
      <c r="J77" s="41">
        <v>2742.5666666666666</v>
      </c>
      <c r="K77" s="41">
        <v>2756.583333333333</v>
      </c>
      <c r="L77" s="41">
        <v>2781.7166666666662</v>
      </c>
      <c r="M77" s="31">
        <v>2731.45</v>
      </c>
      <c r="N77" s="31">
        <v>2692.3</v>
      </c>
      <c r="O77" s="42">
        <v>12389100</v>
      </c>
      <c r="P77" s="43">
        <v>-6.0890493381468109E-3</v>
      </c>
    </row>
    <row r="78" spans="1:16" ht="12.75" customHeight="1">
      <c r="A78" s="31">
        <v>68</v>
      </c>
      <c r="B78" s="32" t="s">
        <v>64</v>
      </c>
      <c r="C78" s="33" t="s">
        <v>117</v>
      </c>
      <c r="D78" s="34">
        <v>44434</v>
      </c>
      <c r="E78" s="40">
        <v>2950.85</v>
      </c>
      <c r="F78" s="40">
        <v>2935.8666666666668</v>
      </c>
      <c r="G78" s="41">
        <v>2909.3333333333335</v>
      </c>
      <c r="H78" s="41">
        <v>2867.8166666666666</v>
      </c>
      <c r="I78" s="41">
        <v>2841.2833333333333</v>
      </c>
      <c r="J78" s="41">
        <v>2977.3833333333337</v>
      </c>
      <c r="K78" s="41">
        <v>3003.9166666666665</v>
      </c>
      <c r="L78" s="41">
        <v>3045.4333333333338</v>
      </c>
      <c r="M78" s="31">
        <v>2962.4</v>
      </c>
      <c r="N78" s="31">
        <v>2894.35</v>
      </c>
      <c r="O78" s="42">
        <v>838600</v>
      </c>
      <c r="P78" s="43">
        <v>2.3906287353573988E-3</v>
      </c>
    </row>
    <row r="79" spans="1:16" ht="12.75" customHeight="1">
      <c r="A79" s="31">
        <v>69</v>
      </c>
      <c r="B79" s="32" t="s">
        <v>59</v>
      </c>
      <c r="C79" s="33" t="s">
        <v>118</v>
      </c>
      <c r="D79" s="34">
        <v>44434</v>
      </c>
      <c r="E79" s="40">
        <v>1529.6</v>
      </c>
      <c r="F79" s="40">
        <v>1527.9000000000003</v>
      </c>
      <c r="G79" s="41">
        <v>1522.1000000000006</v>
      </c>
      <c r="H79" s="41">
        <v>1514.6000000000004</v>
      </c>
      <c r="I79" s="41">
        <v>1508.8000000000006</v>
      </c>
      <c r="J79" s="41">
        <v>1535.4000000000005</v>
      </c>
      <c r="K79" s="41">
        <v>1541.2000000000003</v>
      </c>
      <c r="L79" s="41">
        <v>1548.7000000000005</v>
      </c>
      <c r="M79" s="31">
        <v>1533.7</v>
      </c>
      <c r="N79" s="31">
        <v>1520.4</v>
      </c>
      <c r="O79" s="42">
        <v>26280650</v>
      </c>
      <c r="P79" s="43">
        <v>-1.6810699588477366E-2</v>
      </c>
    </row>
    <row r="80" spans="1:16" ht="12.75" customHeight="1">
      <c r="A80" s="31">
        <v>70</v>
      </c>
      <c r="B80" s="32" t="s">
        <v>64</v>
      </c>
      <c r="C80" s="33" t="s">
        <v>119</v>
      </c>
      <c r="D80" s="34">
        <v>44434</v>
      </c>
      <c r="E80" s="40">
        <v>673.75</v>
      </c>
      <c r="F80" s="40">
        <v>672.35</v>
      </c>
      <c r="G80" s="41">
        <v>669.05000000000007</v>
      </c>
      <c r="H80" s="41">
        <v>664.35</v>
      </c>
      <c r="I80" s="41">
        <v>661.05000000000007</v>
      </c>
      <c r="J80" s="41">
        <v>677.05000000000007</v>
      </c>
      <c r="K80" s="41">
        <v>680.35</v>
      </c>
      <c r="L80" s="41">
        <v>685.05000000000007</v>
      </c>
      <c r="M80" s="31">
        <v>675.65</v>
      </c>
      <c r="N80" s="31">
        <v>667.65</v>
      </c>
      <c r="O80" s="42">
        <v>22040700</v>
      </c>
      <c r="P80" s="43">
        <v>3.4052781811808302E-3</v>
      </c>
    </row>
    <row r="81" spans="1:16" ht="12.75" customHeight="1">
      <c r="A81" s="31">
        <v>71</v>
      </c>
      <c r="B81" s="32" t="s">
        <v>50</v>
      </c>
      <c r="C81" s="33" t="s">
        <v>120</v>
      </c>
      <c r="D81" s="34">
        <v>44434</v>
      </c>
      <c r="E81" s="40">
        <v>2745.2</v>
      </c>
      <c r="F81" s="40">
        <v>2753.6166666666668</v>
      </c>
      <c r="G81" s="41">
        <v>2732.2333333333336</v>
      </c>
      <c r="H81" s="41">
        <v>2719.2666666666669</v>
      </c>
      <c r="I81" s="41">
        <v>2697.8833333333337</v>
      </c>
      <c r="J81" s="41">
        <v>2766.5833333333335</v>
      </c>
      <c r="K81" s="41">
        <v>2787.9666666666667</v>
      </c>
      <c r="L81" s="41">
        <v>2800.9333333333334</v>
      </c>
      <c r="M81" s="31">
        <v>2775</v>
      </c>
      <c r="N81" s="31">
        <v>2740.65</v>
      </c>
      <c r="O81" s="42">
        <v>5235300</v>
      </c>
      <c r="P81" s="43">
        <v>4.6160302140159461E-2</v>
      </c>
    </row>
    <row r="82" spans="1:16" ht="12.75" customHeight="1">
      <c r="A82" s="31">
        <v>72</v>
      </c>
      <c r="B82" s="32" t="s">
        <v>121</v>
      </c>
      <c r="C82" s="33" t="s">
        <v>122</v>
      </c>
      <c r="D82" s="34">
        <v>44434</v>
      </c>
      <c r="E82" s="40">
        <v>441.95</v>
      </c>
      <c r="F82" s="40">
        <v>441.88333333333338</v>
      </c>
      <c r="G82" s="41">
        <v>436.56666666666678</v>
      </c>
      <c r="H82" s="41">
        <v>431.18333333333339</v>
      </c>
      <c r="I82" s="41">
        <v>425.86666666666679</v>
      </c>
      <c r="J82" s="41">
        <v>447.26666666666677</v>
      </c>
      <c r="K82" s="41">
        <v>452.58333333333337</v>
      </c>
      <c r="L82" s="41">
        <v>457.96666666666675</v>
      </c>
      <c r="M82" s="31">
        <v>447.2</v>
      </c>
      <c r="N82" s="31">
        <v>436.5</v>
      </c>
      <c r="O82" s="42">
        <v>38672050</v>
      </c>
      <c r="P82" s="43">
        <v>-2.4402418057789363E-3</v>
      </c>
    </row>
    <row r="83" spans="1:16" ht="12.75" customHeight="1">
      <c r="A83" s="31">
        <v>73</v>
      </c>
      <c r="B83" s="32" t="s">
        <v>80</v>
      </c>
      <c r="C83" s="33" t="s">
        <v>123</v>
      </c>
      <c r="D83" s="34">
        <v>44434</v>
      </c>
      <c r="E83" s="40">
        <v>258.2</v>
      </c>
      <c r="F83" s="40">
        <v>255.88333333333333</v>
      </c>
      <c r="G83" s="41">
        <v>252.91666666666663</v>
      </c>
      <c r="H83" s="41">
        <v>247.6333333333333</v>
      </c>
      <c r="I83" s="41">
        <v>244.6666666666666</v>
      </c>
      <c r="J83" s="41">
        <v>261.16666666666663</v>
      </c>
      <c r="K83" s="41">
        <v>264.13333333333333</v>
      </c>
      <c r="L83" s="41">
        <v>269.41666666666669</v>
      </c>
      <c r="M83" s="31">
        <v>258.85000000000002</v>
      </c>
      <c r="N83" s="31">
        <v>250.6</v>
      </c>
      <c r="O83" s="42">
        <v>22977000</v>
      </c>
      <c r="P83" s="43">
        <v>-1.9936671748563388E-3</v>
      </c>
    </row>
    <row r="84" spans="1:16" ht="12.75" customHeight="1">
      <c r="A84" s="31">
        <v>74</v>
      </c>
      <c r="B84" s="32" t="s">
        <v>57</v>
      </c>
      <c r="C84" s="33" t="s">
        <v>124</v>
      </c>
      <c r="D84" s="34">
        <v>44434</v>
      </c>
      <c r="E84" s="40">
        <v>2428.3000000000002</v>
      </c>
      <c r="F84" s="40">
        <v>2418.9833333333331</v>
      </c>
      <c r="G84" s="41">
        <v>2403.3666666666663</v>
      </c>
      <c r="H84" s="41">
        <v>2378.4333333333334</v>
      </c>
      <c r="I84" s="41">
        <v>2362.8166666666666</v>
      </c>
      <c r="J84" s="41">
        <v>2443.9166666666661</v>
      </c>
      <c r="K84" s="41">
        <v>2459.5333333333328</v>
      </c>
      <c r="L84" s="41">
        <v>2484.4666666666658</v>
      </c>
      <c r="M84" s="31">
        <v>2434.6</v>
      </c>
      <c r="N84" s="31">
        <v>2394.0500000000002</v>
      </c>
      <c r="O84" s="42">
        <v>6694200</v>
      </c>
      <c r="P84" s="43">
        <v>-2.3457330415754922E-2</v>
      </c>
    </row>
    <row r="85" spans="1:16" ht="12.75" customHeight="1">
      <c r="A85" s="31">
        <v>75</v>
      </c>
      <c r="B85" s="32" t="s">
        <v>64</v>
      </c>
      <c r="C85" s="33" t="s">
        <v>125</v>
      </c>
      <c r="D85" s="34">
        <v>44434</v>
      </c>
      <c r="E85" s="40">
        <v>253.55</v>
      </c>
      <c r="F85" s="40">
        <v>253.98333333333335</v>
      </c>
      <c r="G85" s="41">
        <v>249.56666666666672</v>
      </c>
      <c r="H85" s="41">
        <v>245.58333333333337</v>
      </c>
      <c r="I85" s="41">
        <v>241.16666666666674</v>
      </c>
      <c r="J85" s="41">
        <v>257.9666666666667</v>
      </c>
      <c r="K85" s="41">
        <v>262.38333333333333</v>
      </c>
      <c r="L85" s="41">
        <v>266.36666666666667</v>
      </c>
      <c r="M85" s="31">
        <v>258.39999999999998</v>
      </c>
      <c r="N85" s="31">
        <v>250</v>
      </c>
      <c r="O85" s="42">
        <v>33731100</v>
      </c>
      <c r="P85" s="43">
        <v>-8.7455588958731886E-3</v>
      </c>
    </row>
    <row r="86" spans="1:16" ht="12.75" customHeight="1">
      <c r="A86" s="31">
        <v>76</v>
      </c>
      <c r="B86" s="32" t="s">
        <v>59</v>
      </c>
      <c r="C86" s="33" t="s">
        <v>126</v>
      </c>
      <c r="D86" s="34">
        <v>44434</v>
      </c>
      <c r="E86" s="40">
        <v>704.5</v>
      </c>
      <c r="F86" s="40">
        <v>704.41666666666663</v>
      </c>
      <c r="G86" s="41">
        <v>700.18333333333328</v>
      </c>
      <c r="H86" s="41">
        <v>695.86666666666667</v>
      </c>
      <c r="I86" s="41">
        <v>691.63333333333333</v>
      </c>
      <c r="J86" s="41">
        <v>708.73333333333323</v>
      </c>
      <c r="K86" s="41">
        <v>712.96666666666658</v>
      </c>
      <c r="L86" s="41">
        <v>717.28333333333319</v>
      </c>
      <c r="M86" s="31">
        <v>708.65</v>
      </c>
      <c r="N86" s="31">
        <v>700.1</v>
      </c>
      <c r="O86" s="42">
        <v>79920500</v>
      </c>
      <c r="P86" s="43">
        <v>1.9916124164312411E-2</v>
      </c>
    </row>
    <row r="87" spans="1:16" ht="12.75" customHeight="1">
      <c r="A87" s="31">
        <v>77</v>
      </c>
      <c r="B87" s="32" t="s">
        <v>64</v>
      </c>
      <c r="C87" s="33" t="s">
        <v>127</v>
      </c>
      <c r="D87" s="34">
        <v>44434</v>
      </c>
      <c r="E87" s="40">
        <v>1442.9</v>
      </c>
      <c r="F87" s="40">
        <v>1446.0666666666666</v>
      </c>
      <c r="G87" s="41">
        <v>1429.5333333333333</v>
      </c>
      <c r="H87" s="41">
        <v>1416.1666666666667</v>
      </c>
      <c r="I87" s="41">
        <v>1399.6333333333334</v>
      </c>
      <c r="J87" s="41">
        <v>1459.4333333333332</v>
      </c>
      <c r="K87" s="41">
        <v>1475.9666666666665</v>
      </c>
      <c r="L87" s="41">
        <v>1489.333333333333</v>
      </c>
      <c r="M87" s="31">
        <v>1462.6</v>
      </c>
      <c r="N87" s="31">
        <v>1432.7</v>
      </c>
      <c r="O87" s="42">
        <v>1959675</v>
      </c>
      <c r="P87" s="43">
        <v>1.1849901250822911E-2</v>
      </c>
    </row>
    <row r="88" spans="1:16" ht="12.75" customHeight="1">
      <c r="A88" s="31">
        <v>78</v>
      </c>
      <c r="B88" s="32" t="s">
        <v>64</v>
      </c>
      <c r="C88" s="33" t="s">
        <v>128</v>
      </c>
      <c r="D88" s="34">
        <v>44434</v>
      </c>
      <c r="E88" s="40">
        <v>672</v>
      </c>
      <c r="F88" s="40">
        <v>672.26666666666665</v>
      </c>
      <c r="G88" s="41">
        <v>666.73333333333335</v>
      </c>
      <c r="H88" s="41">
        <v>661.4666666666667</v>
      </c>
      <c r="I88" s="41">
        <v>655.93333333333339</v>
      </c>
      <c r="J88" s="41">
        <v>677.5333333333333</v>
      </c>
      <c r="K88" s="41">
        <v>683.06666666666661</v>
      </c>
      <c r="L88" s="41">
        <v>688.33333333333326</v>
      </c>
      <c r="M88" s="31">
        <v>677.8</v>
      </c>
      <c r="N88" s="31">
        <v>667</v>
      </c>
      <c r="O88" s="42">
        <v>6030000</v>
      </c>
      <c r="P88" s="43">
        <v>1.6177957532861477E-2</v>
      </c>
    </row>
    <row r="89" spans="1:16" ht="12.75" customHeight="1">
      <c r="A89" s="31">
        <v>79</v>
      </c>
      <c r="B89" s="32" t="s">
        <v>75</v>
      </c>
      <c r="C89" s="33" t="s">
        <v>129</v>
      </c>
      <c r="D89" s="34">
        <v>44434</v>
      </c>
      <c r="E89" s="40">
        <v>6</v>
      </c>
      <c r="F89" s="40">
        <v>6.0666666666666673</v>
      </c>
      <c r="G89" s="41">
        <v>5.8333333333333348</v>
      </c>
      <c r="H89" s="41">
        <v>5.6666666666666679</v>
      </c>
      <c r="I89" s="41">
        <v>5.4333333333333353</v>
      </c>
      <c r="J89" s="41">
        <v>6.2333333333333343</v>
      </c>
      <c r="K89" s="41">
        <v>6.4666666666666668</v>
      </c>
      <c r="L89" s="41">
        <v>6.6333333333333337</v>
      </c>
      <c r="M89" s="31">
        <v>6.3</v>
      </c>
      <c r="N89" s="31">
        <v>5.9</v>
      </c>
      <c r="O89" s="42">
        <v>553910000</v>
      </c>
      <c r="P89" s="43">
        <v>1.8535204015960871E-2</v>
      </c>
    </row>
    <row r="90" spans="1:16" ht="12.75" customHeight="1">
      <c r="A90" s="31">
        <v>80</v>
      </c>
      <c r="B90" s="32" t="s">
        <v>59</v>
      </c>
      <c r="C90" s="33" t="s">
        <v>130</v>
      </c>
      <c r="D90" s="34">
        <v>44434</v>
      </c>
      <c r="E90" s="40">
        <v>44.9</v>
      </c>
      <c r="F90" s="40">
        <v>45.133333333333333</v>
      </c>
      <c r="G90" s="41">
        <v>44.516666666666666</v>
      </c>
      <c r="H90" s="41">
        <v>44.133333333333333</v>
      </c>
      <c r="I90" s="41">
        <v>43.516666666666666</v>
      </c>
      <c r="J90" s="41">
        <v>45.516666666666666</v>
      </c>
      <c r="K90" s="41">
        <v>46.133333333333326</v>
      </c>
      <c r="L90" s="41">
        <v>46.516666666666666</v>
      </c>
      <c r="M90" s="31">
        <v>45.75</v>
      </c>
      <c r="N90" s="31">
        <v>44.75</v>
      </c>
      <c r="O90" s="42">
        <v>224703500</v>
      </c>
      <c r="P90" s="43">
        <v>-3.076793391216387E-3</v>
      </c>
    </row>
    <row r="91" spans="1:16" ht="12.75" customHeight="1">
      <c r="A91" s="31">
        <v>81</v>
      </c>
      <c r="B91" s="32" t="s">
        <v>80</v>
      </c>
      <c r="C91" s="33" t="s">
        <v>131</v>
      </c>
      <c r="D91" s="34">
        <v>44434</v>
      </c>
      <c r="E91" s="40">
        <v>540.54999999999995</v>
      </c>
      <c r="F91" s="40">
        <v>542.11666666666667</v>
      </c>
      <c r="G91" s="41">
        <v>530.0333333333333</v>
      </c>
      <c r="H91" s="41">
        <v>519.51666666666665</v>
      </c>
      <c r="I91" s="41">
        <v>507.43333333333328</v>
      </c>
      <c r="J91" s="41">
        <v>552.63333333333333</v>
      </c>
      <c r="K91" s="41">
        <v>564.71666666666658</v>
      </c>
      <c r="L91" s="41">
        <v>575.23333333333335</v>
      </c>
      <c r="M91" s="31">
        <v>554.20000000000005</v>
      </c>
      <c r="N91" s="31">
        <v>531.6</v>
      </c>
      <c r="O91" s="42">
        <v>9279875</v>
      </c>
      <c r="P91" s="43">
        <v>-7.4211248285322357E-2</v>
      </c>
    </row>
    <row r="92" spans="1:16" ht="12.75" customHeight="1">
      <c r="A92" s="31">
        <v>82</v>
      </c>
      <c r="B92" s="32" t="s">
        <v>107</v>
      </c>
      <c r="C92" s="33" t="s">
        <v>132</v>
      </c>
      <c r="D92" s="34">
        <v>44434</v>
      </c>
      <c r="E92" s="40">
        <v>140.9</v>
      </c>
      <c r="F92" s="40">
        <v>141.53333333333333</v>
      </c>
      <c r="G92" s="41">
        <v>139.91666666666666</v>
      </c>
      <c r="H92" s="41">
        <v>138.93333333333334</v>
      </c>
      <c r="I92" s="41">
        <v>137.31666666666666</v>
      </c>
      <c r="J92" s="41">
        <v>142.51666666666665</v>
      </c>
      <c r="K92" s="41">
        <v>144.13333333333333</v>
      </c>
      <c r="L92" s="41">
        <v>145.11666666666665</v>
      </c>
      <c r="M92" s="31">
        <v>143.15</v>
      </c>
      <c r="N92" s="31">
        <v>140.55000000000001</v>
      </c>
      <c r="O92" s="42">
        <v>8626800</v>
      </c>
      <c r="P92" s="43">
        <v>2.6926648096564532E-2</v>
      </c>
    </row>
    <row r="93" spans="1:16" ht="12.75" customHeight="1">
      <c r="A93" s="31">
        <v>83</v>
      </c>
      <c r="B93" s="32" t="s">
        <v>45</v>
      </c>
      <c r="C93" s="33" t="s">
        <v>133</v>
      </c>
      <c r="D93" s="34">
        <v>44434</v>
      </c>
      <c r="E93" s="40">
        <v>1695.1</v>
      </c>
      <c r="F93" s="40">
        <v>1685.7166666666665</v>
      </c>
      <c r="G93" s="41">
        <v>1667.4333333333329</v>
      </c>
      <c r="H93" s="41">
        <v>1639.7666666666664</v>
      </c>
      <c r="I93" s="41">
        <v>1621.4833333333329</v>
      </c>
      <c r="J93" s="41">
        <v>1713.383333333333</v>
      </c>
      <c r="K93" s="41">
        <v>1731.6666666666663</v>
      </c>
      <c r="L93" s="41">
        <v>1759.333333333333</v>
      </c>
      <c r="M93" s="31">
        <v>1704</v>
      </c>
      <c r="N93" s="31">
        <v>1658.05</v>
      </c>
      <c r="O93" s="42">
        <v>2872500</v>
      </c>
      <c r="P93" s="43">
        <v>-5.2917903066271019E-2</v>
      </c>
    </row>
    <row r="94" spans="1:16" ht="12.75" customHeight="1">
      <c r="A94" s="31">
        <v>84</v>
      </c>
      <c r="B94" s="32" t="s">
        <v>59</v>
      </c>
      <c r="C94" s="33" t="s">
        <v>134</v>
      </c>
      <c r="D94" s="34">
        <v>44434</v>
      </c>
      <c r="E94" s="40">
        <v>1014.8</v>
      </c>
      <c r="F94" s="40">
        <v>1017.6333333333332</v>
      </c>
      <c r="G94" s="41">
        <v>1009.1666666666665</v>
      </c>
      <c r="H94" s="41">
        <v>1003.5333333333333</v>
      </c>
      <c r="I94" s="41">
        <v>995.06666666666661</v>
      </c>
      <c r="J94" s="41">
        <v>1023.2666666666664</v>
      </c>
      <c r="K94" s="41">
        <v>1031.7333333333331</v>
      </c>
      <c r="L94" s="41">
        <v>1037.3666666666663</v>
      </c>
      <c r="M94" s="31">
        <v>1026.0999999999999</v>
      </c>
      <c r="N94" s="31">
        <v>1012</v>
      </c>
      <c r="O94" s="42">
        <v>14564700</v>
      </c>
      <c r="P94" s="43">
        <v>1.441735096846988E-2</v>
      </c>
    </row>
    <row r="95" spans="1:16" ht="12.75" customHeight="1">
      <c r="A95" s="31">
        <v>85</v>
      </c>
      <c r="B95" s="32" t="s">
        <v>75</v>
      </c>
      <c r="C95" s="33" t="s">
        <v>135</v>
      </c>
      <c r="D95" s="34">
        <v>44434</v>
      </c>
      <c r="E95" s="40">
        <v>215.05</v>
      </c>
      <c r="F95" s="40">
        <v>213.73333333333335</v>
      </c>
      <c r="G95" s="41">
        <v>211.8666666666667</v>
      </c>
      <c r="H95" s="41">
        <v>208.68333333333337</v>
      </c>
      <c r="I95" s="41">
        <v>206.81666666666672</v>
      </c>
      <c r="J95" s="41">
        <v>216.91666666666669</v>
      </c>
      <c r="K95" s="41">
        <v>218.78333333333336</v>
      </c>
      <c r="L95" s="41">
        <v>221.96666666666667</v>
      </c>
      <c r="M95" s="31">
        <v>215.6</v>
      </c>
      <c r="N95" s="31">
        <v>210.55</v>
      </c>
      <c r="O95" s="42">
        <v>16335200</v>
      </c>
      <c r="P95" s="43">
        <v>-2.9930162953109411E-2</v>
      </c>
    </row>
    <row r="96" spans="1:16" ht="12.75" customHeight="1">
      <c r="A96" s="31">
        <v>86</v>
      </c>
      <c r="B96" s="32" t="s">
        <v>88</v>
      </c>
      <c r="C96" s="33" t="s">
        <v>136</v>
      </c>
      <c r="D96" s="34">
        <v>44434</v>
      </c>
      <c r="E96" s="40">
        <v>1707.85</v>
      </c>
      <c r="F96" s="40">
        <v>1707.1833333333332</v>
      </c>
      <c r="G96" s="41">
        <v>1694.5166666666664</v>
      </c>
      <c r="H96" s="41">
        <v>1681.1833333333332</v>
      </c>
      <c r="I96" s="41">
        <v>1668.5166666666664</v>
      </c>
      <c r="J96" s="41">
        <v>1720.5166666666664</v>
      </c>
      <c r="K96" s="41">
        <v>1733.1833333333329</v>
      </c>
      <c r="L96" s="41">
        <v>1746.5166666666664</v>
      </c>
      <c r="M96" s="31">
        <v>1719.85</v>
      </c>
      <c r="N96" s="31">
        <v>1693.85</v>
      </c>
      <c r="O96" s="42">
        <v>29559000</v>
      </c>
      <c r="P96" s="43">
        <v>-5.6112871646852233E-3</v>
      </c>
    </row>
    <row r="97" spans="1:16" ht="12.75" customHeight="1">
      <c r="A97" s="31">
        <v>87</v>
      </c>
      <c r="B97" s="32" t="s">
        <v>80</v>
      </c>
      <c r="C97" s="33" t="s">
        <v>137</v>
      </c>
      <c r="D97" s="34">
        <v>44434</v>
      </c>
      <c r="E97" s="40">
        <v>107.45</v>
      </c>
      <c r="F97" s="40">
        <v>106.45</v>
      </c>
      <c r="G97" s="41">
        <v>105.15</v>
      </c>
      <c r="H97" s="41">
        <v>102.85000000000001</v>
      </c>
      <c r="I97" s="41">
        <v>101.55000000000001</v>
      </c>
      <c r="J97" s="41">
        <v>108.75</v>
      </c>
      <c r="K97" s="41">
        <v>110.04999999999998</v>
      </c>
      <c r="L97" s="41">
        <v>112.35</v>
      </c>
      <c r="M97" s="31">
        <v>107.75</v>
      </c>
      <c r="N97" s="31">
        <v>104.15</v>
      </c>
      <c r="O97" s="42">
        <v>55575000</v>
      </c>
      <c r="P97" s="43">
        <v>2.333931777378815E-2</v>
      </c>
    </row>
    <row r="98" spans="1:16" ht="12.75" customHeight="1">
      <c r="A98" s="31">
        <v>88</v>
      </c>
      <c r="B98" s="32" t="s">
        <v>45</v>
      </c>
      <c r="C98" s="33" t="s">
        <v>138</v>
      </c>
      <c r="D98" s="34">
        <v>44434</v>
      </c>
      <c r="E98" s="40">
        <v>2628.55</v>
      </c>
      <c r="F98" s="40">
        <v>2637.2666666666669</v>
      </c>
      <c r="G98" s="41">
        <v>2602.3333333333339</v>
      </c>
      <c r="H98" s="41">
        <v>2576.1166666666672</v>
      </c>
      <c r="I98" s="41">
        <v>2541.1833333333343</v>
      </c>
      <c r="J98" s="41">
        <v>2663.4833333333336</v>
      </c>
      <c r="K98" s="41">
        <v>2698.416666666667</v>
      </c>
      <c r="L98" s="41">
        <v>2724.6333333333332</v>
      </c>
      <c r="M98" s="31">
        <v>2672.2</v>
      </c>
      <c r="N98" s="31">
        <v>2611.0500000000002</v>
      </c>
      <c r="O98" s="42">
        <v>1928225</v>
      </c>
      <c r="P98" s="43">
        <v>-2.6579163248564398E-2</v>
      </c>
    </row>
    <row r="99" spans="1:16" ht="12.75" customHeight="1">
      <c r="A99" s="31">
        <v>89</v>
      </c>
      <c r="B99" s="32" t="s">
        <v>57</v>
      </c>
      <c r="C99" s="33" t="s">
        <v>139</v>
      </c>
      <c r="D99" s="34">
        <v>44434</v>
      </c>
      <c r="E99" s="40">
        <v>211.05</v>
      </c>
      <c r="F99" s="40">
        <v>211.65</v>
      </c>
      <c r="G99" s="41">
        <v>209.95000000000002</v>
      </c>
      <c r="H99" s="41">
        <v>208.85000000000002</v>
      </c>
      <c r="I99" s="41">
        <v>207.15000000000003</v>
      </c>
      <c r="J99" s="41">
        <v>212.75</v>
      </c>
      <c r="K99" s="41">
        <v>214.45</v>
      </c>
      <c r="L99" s="41">
        <v>215.54999999999998</v>
      </c>
      <c r="M99" s="31">
        <v>213.35</v>
      </c>
      <c r="N99" s="31">
        <v>210.55</v>
      </c>
      <c r="O99" s="42">
        <v>172083200</v>
      </c>
      <c r="P99" s="43">
        <v>-7.3100494720519825E-3</v>
      </c>
    </row>
    <row r="100" spans="1:16" ht="12.75" customHeight="1">
      <c r="A100" s="31">
        <v>90</v>
      </c>
      <c r="B100" s="32" t="s">
        <v>121</v>
      </c>
      <c r="C100" s="33" t="s">
        <v>140</v>
      </c>
      <c r="D100" s="34">
        <v>44434</v>
      </c>
      <c r="E100" s="40">
        <v>430.9</v>
      </c>
      <c r="F100" s="40">
        <v>429.11666666666662</v>
      </c>
      <c r="G100" s="41">
        <v>422.33333333333326</v>
      </c>
      <c r="H100" s="41">
        <v>413.76666666666665</v>
      </c>
      <c r="I100" s="41">
        <v>406.98333333333329</v>
      </c>
      <c r="J100" s="41">
        <v>437.68333333333322</v>
      </c>
      <c r="K100" s="41">
        <v>444.46666666666664</v>
      </c>
      <c r="L100" s="41">
        <v>453.03333333333319</v>
      </c>
      <c r="M100" s="31">
        <v>435.9</v>
      </c>
      <c r="N100" s="31">
        <v>420.55</v>
      </c>
      <c r="O100" s="42">
        <v>38397500</v>
      </c>
      <c r="P100" s="43">
        <v>1.2725834102597916E-2</v>
      </c>
    </row>
    <row r="101" spans="1:16" ht="12.75" customHeight="1">
      <c r="A101" s="31">
        <v>91</v>
      </c>
      <c r="B101" s="32" t="s">
        <v>121</v>
      </c>
      <c r="C101" s="33" t="s">
        <v>141</v>
      </c>
      <c r="D101" s="34">
        <v>44434</v>
      </c>
      <c r="E101" s="40">
        <v>763.6</v>
      </c>
      <c r="F101" s="40">
        <v>758.38333333333321</v>
      </c>
      <c r="G101" s="41">
        <v>744.76666666666642</v>
      </c>
      <c r="H101" s="41">
        <v>725.93333333333317</v>
      </c>
      <c r="I101" s="41">
        <v>712.31666666666638</v>
      </c>
      <c r="J101" s="41">
        <v>777.21666666666647</v>
      </c>
      <c r="K101" s="41">
        <v>790.83333333333326</v>
      </c>
      <c r="L101" s="41">
        <v>809.66666666666652</v>
      </c>
      <c r="M101" s="31">
        <v>772</v>
      </c>
      <c r="N101" s="31">
        <v>739.55</v>
      </c>
      <c r="O101" s="42">
        <v>48986100</v>
      </c>
      <c r="P101" s="43">
        <v>7.6416493622070605E-2</v>
      </c>
    </row>
    <row r="102" spans="1:16" ht="12.75" customHeight="1">
      <c r="A102" s="31">
        <v>92</v>
      </c>
      <c r="B102" s="32" t="s">
        <v>45</v>
      </c>
      <c r="C102" s="33" t="s">
        <v>142</v>
      </c>
      <c r="D102" s="34">
        <v>44434</v>
      </c>
      <c r="E102" s="40">
        <v>3755.65</v>
      </c>
      <c r="F102" s="40">
        <v>3771.5666666666671</v>
      </c>
      <c r="G102" s="41">
        <v>3713.1833333333343</v>
      </c>
      <c r="H102" s="41">
        <v>3670.7166666666672</v>
      </c>
      <c r="I102" s="41">
        <v>3612.3333333333344</v>
      </c>
      <c r="J102" s="41">
        <v>3814.0333333333342</v>
      </c>
      <c r="K102" s="41">
        <v>3872.4166666666665</v>
      </c>
      <c r="L102" s="41">
        <v>3914.8833333333341</v>
      </c>
      <c r="M102" s="31">
        <v>3829.95</v>
      </c>
      <c r="N102" s="31">
        <v>3729.1</v>
      </c>
      <c r="O102" s="42">
        <v>1721500</v>
      </c>
      <c r="P102" s="43">
        <v>-6.3492063492063492E-3</v>
      </c>
    </row>
    <row r="103" spans="1:16" ht="12.75" customHeight="1">
      <c r="A103" s="31">
        <v>93</v>
      </c>
      <c r="B103" s="32" t="s">
        <v>59</v>
      </c>
      <c r="C103" s="33" t="s">
        <v>143</v>
      </c>
      <c r="D103" s="34">
        <v>44434</v>
      </c>
      <c r="E103" s="40">
        <v>1782.95</v>
      </c>
      <c r="F103" s="40">
        <v>1785.6666666666667</v>
      </c>
      <c r="G103" s="41">
        <v>1771.6333333333334</v>
      </c>
      <c r="H103" s="41">
        <v>1760.3166666666666</v>
      </c>
      <c r="I103" s="41">
        <v>1746.2833333333333</v>
      </c>
      <c r="J103" s="41">
        <v>1796.9833333333336</v>
      </c>
      <c r="K103" s="41">
        <v>1811.0166666666669</v>
      </c>
      <c r="L103" s="41">
        <v>1822.3333333333337</v>
      </c>
      <c r="M103" s="31">
        <v>1799.7</v>
      </c>
      <c r="N103" s="31">
        <v>1774.35</v>
      </c>
      <c r="O103" s="42">
        <v>13788800</v>
      </c>
      <c r="P103" s="43">
        <v>-1.0363735538139121E-2</v>
      </c>
    </row>
    <row r="104" spans="1:16" ht="12.75" customHeight="1">
      <c r="A104" s="31">
        <v>94</v>
      </c>
      <c r="B104" s="32" t="s">
        <v>64</v>
      </c>
      <c r="C104" s="33" t="s">
        <v>144</v>
      </c>
      <c r="D104" s="34">
        <v>44434</v>
      </c>
      <c r="E104" s="40">
        <v>83.8</v>
      </c>
      <c r="F104" s="40">
        <v>84</v>
      </c>
      <c r="G104" s="41">
        <v>83.25</v>
      </c>
      <c r="H104" s="41">
        <v>82.7</v>
      </c>
      <c r="I104" s="41">
        <v>81.95</v>
      </c>
      <c r="J104" s="41">
        <v>84.55</v>
      </c>
      <c r="K104" s="41">
        <v>85.3</v>
      </c>
      <c r="L104" s="41">
        <v>85.85</v>
      </c>
      <c r="M104" s="31">
        <v>84.75</v>
      </c>
      <c r="N104" s="31">
        <v>83.45</v>
      </c>
      <c r="O104" s="42">
        <v>70722700</v>
      </c>
      <c r="P104" s="43">
        <v>-7.8868302453680515E-3</v>
      </c>
    </row>
    <row r="105" spans="1:16" ht="12.75" customHeight="1">
      <c r="A105" s="31">
        <v>95</v>
      </c>
      <c r="B105" s="32" t="s">
        <v>45</v>
      </c>
      <c r="C105" s="33" t="s">
        <v>145</v>
      </c>
      <c r="D105" s="34">
        <v>44434</v>
      </c>
      <c r="E105" s="40">
        <v>3847.55</v>
      </c>
      <c r="F105" s="40">
        <v>3856.6666666666665</v>
      </c>
      <c r="G105" s="41">
        <v>3795.1333333333332</v>
      </c>
      <c r="H105" s="41">
        <v>3742.7166666666667</v>
      </c>
      <c r="I105" s="41">
        <v>3681.1833333333334</v>
      </c>
      <c r="J105" s="41">
        <v>3909.083333333333</v>
      </c>
      <c r="K105" s="41">
        <v>3970.6166666666668</v>
      </c>
      <c r="L105" s="41">
        <v>4023.0333333333328</v>
      </c>
      <c r="M105" s="31">
        <v>3918.2</v>
      </c>
      <c r="N105" s="31">
        <v>3804.25</v>
      </c>
      <c r="O105" s="42">
        <v>571000</v>
      </c>
      <c r="P105" s="43">
        <v>0.11469009272816008</v>
      </c>
    </row>
    <row r="106" spans="1:16" ht="12.75" customHeight="1">
      <c r="A106" s="31">
        <v>96</v>
      </c>
      <c r="B106" s="32" t="s">
        <v>64</v>
      </c>
      <c r="C106" s="33" t="s">
        <v>146</v>
      </c>
      <c r="D106" s="34">
        <v>44434</v>
      </c>
      <c r="E106" s="40">
        <v>393.5</v>
      </c>
      <c r="F106" s="40">
        <v>395.15000000000003</v>
      </c>
      <c r="G106" s="41">
        <v>390.90000000000009</v>
      </c>
      <c r="H106" s="41">
        <v>388.30000000000007</v>
      </c>
      <c r="I106" s="41">
        <v>384.05000000000013</v>
      </c>
      <c r="J106" s="41">
        <v>397.75000000000006</v>
      </c>
      <c r="K106" s="41">
        <v>401.99999999999994</v>
      </c>
      <c r="L106" s="41">
        <v>404.6</v>
      </c>
      <c r="M106" s="31">
        <v>399.4</v>
      </c>
      <c r="N106" s="31">
        <v>392.55</v>
      </c>
      <c r="O106" s="42">
        <v>23924000</v>
      </c>
      <c r="P106" s="43">
        <v>-8.35282325425994E-4</v>
      </c>
    </row>
    <row r="107" spans="1:16" ht="12.75" customHeight="1">
      <c r="A107" s="31">
        <v>97</v>
      </c>
      <c r="B107" s="32" t="s">
        <v>71</v>
      </c>
      <c r="C107" s="33" t="s">
        <v>147</v>
      </c>
      <c r="D107" s="34">
        <v>44434</v>
      </c>
      <c r="E107" s="40">
        <v>1655.9</v>
      </c>
      <c r="F107" s="40">
        <v>1661.7333333333333</v>
      </c>
      <c r="G107" s="41">
        <v>1647.4666666666667</v>
      </c>
      <c r="H107" s="41">
        <v>1639.0333333333333</v>
      </c>
      <c r="I107" s="41">
        <v>1624.7666666666667</v>
      </c>
      <c r="J107" s="41">
        <v>1670.1666666666667</v>
      </c>
      <c r="K107" s="41">
        <v>1684.4333333333336</v>
      </c>
      <c r="L107" s="41">
        <v>1692.8666666666668</v>
      </c>
      <c r="M107" s="31">
        <v>1676</v>
      </c>
      <c r="N107" s="31">
        <v>1653.3</v>
      </c>
      <c r="O107" s="42">
        <v>13081250</v>
      </c>
      <c r="P107" s="43">
        <v>-7.3304825901038487E-3</v>
      </c>
    </row>
    <row r="108" spans="1:16" ht="12.75" customHeight="1">
      <c r="A108" s="31">
        <v>98</v>
      </c>
      <c r="B108" s="32" t="s">
        <v>88</v>
      </c>
      <c r="C108" s="33" t="s">
        <v>148</v>
      </c>
      <c r="D108" s="34">
        <v>44434</v>
      </c>
      <c r="E108" s="40">
        <v>4777.95</v>
      </c>
      <c r="F108" s="40">
        <v>4809.3166666666666</v>
      </c>
      <c r="G108" s="41">
        <v>4733.6333333333332</v>
      </c>
      <c r="H108" s="41">
        <v>4689.3166666666666</v>
      </c>
      <c r="I108" s="41">
        <v>4613.6333333333332</v>
      </c>
      <c r="J108" s="41">
        <v>4853.6333333333332</v>
      </c>
      <c r="K108" s="41">
        <v>4929.3166666666657</v>
      </c>
      <c r="L108" s="41">
        <v>4973.6333333333332</v>
      </c>
      <c r="M108" s="31">
        <v>4885</v>
      </c>
      <c r="N108" s="31">
        <v>4765</v>
      </c>
      <c r="O108" s="42">
        <v>647400</v>
      </c>
      <c r="P108" s="43">
        <v>-4.6125461254612546E-3</v>
      </c>
    </row>
    <row r="109" spans="1:16" ht="12.75" customHeight="1">
      <c r="A109" s="31">
        <v>99</v>
      </c>
      <c r="B109" s="32" t="s">
        <v>88</v>
      </c>
      <c r="C109" s="33" t="s">
        <v>149</v>
      </c>
      <c r="D109" s="34">
        <v>44434</v>
      </c>
      <c r="E109" s="40">
        <v>3678.8</v>
      </c>
      <c r="F109" s="40">
        <v>3697.2166666666672</v>
      </c>
      <c r="G109" s="41">
        <v>3651.6333333333341</v>
      </c>
      <c r="H109" s="41">
        <v>3624.4666666666672</v>
      </c>
      <c r="I109" s="41">
        <v>3578.8833333333341</v>
      </c>
      <c r="J109" s="41">
        <v>3724.3833333333341</v>
      </c>
      <c r="K109" s="41">
        <v>3769.9666666666672</v>
      </c>
      <c r="L109" s="41">
        <v>3797.1333333333341</v>
      </c>
      <c r="M109" s="31">
        <v>3742.8</v>
      </c>
      <c r="N109" s="31">
        <v>3670.05</v>
      </c>
      <c r="O109" s="42">
        <v>505800</v>
      </c>
      <c r="P109" s="43">
        <v>-2.3668639053254438E-3</v>
      </c>
    </row>
    <row r="110" spans="1:16" ht="12.75" customHeight="1">
      <c r="A110" s="31">
        <v>100</v>
      </c>
      <c r="B110" s="32" t="s">
        <v>48</v>
      </c>
      <c r="C110" s="33" t="s">
        <v>150</v>
      </c>
      <c r="D110" s="34">
        <v>44434</v>
      </c>
      <c r="E110" s="40">
        <v>969.65</v>
      </c>
      <c r="F110" s="40">
        <v>971.38333333333321</v>
      </c>
      <c r="G110" s="41">
        <v>958.71666666666647</v>
      </c>
      <c r="H110" s="41">
        <v>947.7833333333333</v>
      </c>
      <c r="I110" s="41">
        <v>935.11666666666656</v>
      </c>
      <c r="J110" s="41">
        <v>982.31666666666638</v>
      </c>
      <c r="K110" s="41">
        <v>994.98333333333312</v>
      </c>
      <c r="L110" s="41">
        <v>1005.9166666666663</v>
      </c>
      <c r="M110" s="31">
        <v>984.05</v>
      </c>
      <c r="N110" s="31">
        <v>960.45</v>
      </c>
      <c r="O110" s="42">
        <v>11973100</v>
      </c>
      <c r="P110" s="43">
        <v>1.1707247001364648E-2</v>
      </c>
    </row>
    <row r="111" spans="1:16" ht="12.75" customHeight="1">
      <c r="A111" s="31">
        <v>101</v>
      </c>
      <c r="B111" s="32" t="s">
        <v>50</v>
      </c>
      <c r="C111" s="33" t="s">
        <v>151</v>
      </c>
      <c r="D111" s="34">
        <v>44434</v>
      </c>
      <c r="E111" s="40">
        <v>798.7</v>
      </c>
      <c r="F111" s="40">
        <v>794.91666666666663</v>
      </c>
      <c r="G111" s="41">
        <v>786.5333333333333</v>
      </c>
      <c r="H111" s="41">
        <v>774.36666666666667</v>
      </c>
      <c r="I111" s="41">
        <v>765.98333333333335</v>
      </c>
      <c r="J111" s="41">
        <v>807.08333333333326</v>
      </c>
      <c r="K111" s="41">
        <v>815.4666666666667</v>
      </c>
      <c r="L111" s="41">
        <v>827.63333333333321</v>
      </c>
      <c r="M111" s="31">
        <v>803.3</v>
      </c>
      <c r="N111" s="31">
        <v>782.75</v>
      </c>
      <c r="O111" s="42">
        <v>11893000</v>
      </c>
      <c r="P111" s="43">
        <v>1.3118664281454979E-2</v>
      </c>
    </row>
    <row r="112" spans="1:16" ht="12.75" customHeight="1">
      <c r="A112" s="31">
        <v>102</v>
      </c>
      <c r="B112" s="32" t="s">
        <v>64</v>
      </c>
      <c r="C112" s="33" t="s">
        <v>152</v>
      </c>
      <c r="D112" s="34">
        <v>44434</v>
      </c>
      <c r="E112" s="40">
        <v>150.94999999999999</v>
      </c>
      <c r="F112" s="40">
        <v>150.81666666666666</v>
      </c>
      <c r="G112" s="41">
        <v>149.63333333333333</v>
      </c>
      <c r="H112" s="41">
        <v>148.31666666666666</v>
      </c>
      <c r="I112" s="41">
        <v>147.13333333333333</v>
      </c>
      <c r="J112" s="41">
        <v>152.13333333333333</v>
      </c>
      <c r="K112" s="41">
        <v>153.31666666666666</v>
      </c>
      <c r="L112" s="41">
        <v>154.63333333333333</v>
      </c>
      <c r="M112" s="31">
        <v>152</v>
      </c>
      <c r="N112" s="31">
        <v>149.5</v>
      </c>
      <c r="O112" s="42">
        <v>38512000</v>
      </c>
      <c r="P112" s="43">
        <v>-1.4332514332514333E-2</v>
      </c>
    </row>
    <row r="113" spans="1:16" ht="12.75" customHeight="1">
      <c r="A113" s="31">
        <v>103</v>
      </c>
      <c r="B113" s="32" t="s">
        <v>64</v>
      </c>
      <c r="C113" s="33" t="s">
        <v>153</v>
      </c>
      <c r="D113" s="34">
        <v>44434</v>
      </c>
      <c r="E113" s="40">
        <v>169.25</v>
      </c>
      <c r="F113" s="40">
        <v>167.75</v>
      </c>
      <c r="G113" s="41">
        <v>164.9</v>
      </c>
      <c r="H113" s="41">
        <v>160.55000000000001</v>
      </c>
      <c r="I113" s="41">
        <v>157.70000000000002</v>
      </c>
      <c r="J113" s="41">
        <v>172.1</v>
      </c>
      <c r="K113" s="41">
        <v>174.95000000000002</v>
      </c>
      <c r="L113" s="41">
        <v>179.29999999999998</v>
      </c>
      <c r="M113" s="31">
        <v>170.6</v>
      </c>
      <c r="N113" s="31">
        <v>163.4</v>
      </c>
      <c r="O113" s="42">
        <v>29136000</v>
      </c>
      <c r="P113" s="43">
        <v>-6.2910073330760319E-2</v>
      </c>
    </row>
    <row r="114" spans="1:16" ht="12.75" customHeight="1">
      <c r="A114" s="31">
        <v>104</v>
      </c>
      <c r="B114" s="32" t="s">
        <v>57</v>
      </c>
      <c r="C114" s="33" t="s">
        <v>154</v>
      </c>
      <c r="D114" s="34">
        <v>44434</v>
      </c>
      <c r="E114" s="40">
        <v>515.6</v>
      </c>
      <c r="F114" s="40">
        <v>516.4</v>
      </c>
      <c r="G114" s="41">
        <v>511.69999999999993</v>
      </c>
      <c r="H114" s="41">
        <v>507.79999999999995</v>
      </c>
      <c r="I114" s="41">
        <v>503.09999999999991</v>
      </c>
      <c r="J114" s="41">
        <v>520.29999999999995</v>
      </c>
      <c r="K114" s="41">
        <v>525</v>
      </c>
      <c r="L114" s="41">
        <v>528.9</v>
      </c>
      <c r="M114" s="31">
        <v>521.1</v>
      </c>
      <c r="N114" s="31">
        <v>512.5</v>
      </c>
      <c r="O114" s="42">
        <v>9570000</v>
      </c>
      <c r="P114" s="43">
        <v>3.1917187836963554E-2</v>
      </c>
    </row>
    <row r="115" spans="1:16" ht="12.75" customHeight="1">
      <c r="A115" s="31">
        <v>105</v>
      </c>
      <c r="B115" s="32" t="s">
        <v>50</v>
      </c>
      <c r="C115" s="33" t="s">
        <v>155</v>
      </c>
      <c r="D115" s="34">
        <v>44434</v>
      </c>
      <c r="E115" s="40">
        <v>6838.9</v>
      </c>
      <c r="F115" s="40">
        <v>6896.9666666666672</v>
      </c>
      <c r="G115" s="41">
        <v>6762.1333333333341</v>
      </c>
      <c r="H115" s="41">
        <v>6685.3666666666668</v>
      </c>
      <c r="I115" s="41">
        <v>6550.5333333333338</v>
      </c>
      <c r="J115" s="41">
        <v>6973.7333333333345</v>
      </c>
      <c r="K115" s="41">
        <v>7108.5666666666666</v>
      </c>
      <c r="L115" s="41">
        <v>7185.3333333333348</v>
      </c>
      <c r="M115" s="31">
        <v>7031.8</v>
      </c>
      <c r="N115" s="31">
        <v>6820.2</v>
      </c>
      <c r="O115" s="42">
        <v>3054800</v>
      </c>
      <c r="P115" s="43">
        <v>9.8256336509077835E-2</v>
      </c>
    </row>
    <row r="116" spans="1:16" ht="12.75" customHeight="1">
      <c r="A116" s="31">
        <v>106</v>
      </c>
      <c r="B116" s="32" t="s">
        <v>57</v>
      </c>
      <c r="C116" s="33" t="s">
        <v>156</v>
      </c>
      <c r="D116" s="34">
        <v>44434</v>
      </c>
      <c r="E116" s="40">
        <v>657.7</v>
      </c>
      <c r="F116" s="40">
        <v>657.96666666666658</v>
      </c>
      <c r="G116" s="41">
        <v>654.28333333333319</v>
      </c>
      <c r="H116" s="41">
        <v>650.86666666666656</v>
      </c>
      <c r="I116" s="41">
        <v>647.18333333333317</v>
      </c>
      <c r="J116" s="41">
        <v>661.38333333333321</v>
      </c>
      <c r="K116" s="41">
        <v>665.06666666666661</v>
      </c>
      <c r="L116" s="41">
        <v>668.48333333333323</v>
      </c>
      <c r="M116" s="31">
        <v>661.65</v>
      </c>
      <c r="N116" s="31">
        <v>654.54999999999995</v>
      </c>
      <c r="O116" s="42">
        <v>12192500</v>
      </c>
      <c r="P116" s="43">
        <v>-9.9472188388144544E-3</v>
      </c>
    </row>
    <row r="117" spans="1:16" ht="12.75" customHeight="1">
      <c r="A117" s="31">
        <v>107</v>
      </c>
      <c r="B117" s="32" t="s">
        <v>48</v>
      </c>
      <c r="C117" s="33" t="s">
        <v>157</v>
      </c>
      <c r="D117" s="34">
        <v>44434</v>
      </c>
      <c r="E117" s="40">
        <v>2670.55</v>
      </c>
      <c r="F117" s="40">
        <v>2661.4166666666665</v>
      </c>
      <c r="G117" s="41">
        <v>2631.8833333333332</v>
      </c>
      <c r="H117" s="41">
        <v>2593.2166666666667</v>
      </c>
      <c r="I117" s="41">
        <v>2563.6833333333334</v>
      </c>
      <c r="J117" s="41">
        <v>2700.083333333333</v>
      </c>
      <c r="K117" s="41">
        <v>2729.6166666666668</v>
      </c>
      <c r="L117" s="41">
        <v>2768.2833333333328</v>
      </c>
      <c r="M117" s="31">
        <v>2690.95</v>
      </c>
      <c r="N117" s="31">
        <v>2622.75</v>
      </c>
      <c r="O117" s="42">
        <v>413400</v>
      </c>
      <c r="P117" s="43">
        <v>-2.6377767310409798E-2</v>
      </c>
    </row>
    <row r="118" spans="1:16" ht="12.75" customHeight="1">
      <c r="A118" s="31">
        <v>108</v>
      </c>
      <c r="B118" s="32" t="s">
        <v>64</v>
      </c>
      <c r="C118" s="33" t="s">
        <v>158</v>
      </c>
      <c r="D118" s="34">
        <v>44434</v>
      </c>
      <c r="E118" s="40">
        <v>1058.3</v>
      </c>
      <c r="F118" s="40">
        <v>1065.1833333333334</v>
      </c>
      <c r="G118" s="41">
        <v>1045.9166666666667</v>
      </c>
      <c r="H118" s="41">
        <v>1033.5333333333333</v>
      </c>
      <c r="I118" s="41">
        <v>1014.2666666666667</v>
      </c>
      <c r="J118" s="41">
        <v>1077.5666666666668</v>
      </c>
      <c r="K118" s="41">
        <v>1096.8333333333333</v>
      </c>
      <c r="L118" s="41">
        <v>1109.2166666666669</v>
      </c>
      <c r="M118" s="31">
        <v>1084.45</v>
      </c>
      <c r="N118" s="31">
        <v>1052.8</v>
      </c>
      <c r="O118" s="42">
        <v>2951650</v>
      </c>
      <c r="P118" s="43">
        <v>4.8003692591737826E-2</v>
      </c>
    </row>
    <row r="119" spans="1:16" ht="12.75" customHeight="1">
      <c r="A119" s="31">
        <v>109</v>
      </c>
      <c r="B119" s="32" t="s">
        <v>80</v>
      </c>
      <c r="C119" s="33" t="s">
        <v>159</v>
      </c>
      <c r="D119" s="34">
        <v>44434</v>
      </c>
      <c r="E119" s="40">
        <v>1125.9000000000001</v>
      </c>
      <c r="F119" s="40">
        <v>1130.5166666666667</v>
      </c>
      <c r="G119" s="41">
        <v>1119.5333333333333</v>
      </c>
      <c r="H119" s="41">
        <v>1113.1666666666667</v>
      </c>
      <c r="I119" s="41">
        <v>1102.1833333333334</v>
      </c>
      <c r="J119" s="41">
        <v>1136.8833333333332</v>
      </c>
      <c r="K119" s="41">
        <v>1147.8666666666663</v>
      </c>
      <c r="L119" s="41">
        <v>1154.2333333333331</v>
      </c>
      <c r="M119" s="31">
        <v>1141.5</v>
      </c>
      <c r="N119" s="31">
        <v>1124.1500000000001</v>
      </c>
      <c r="O119" s="42">
        <v>2062200</v>
      </c>
      <c r="P119" s="43">
        <v>1.0585122022934431E-2</v>
      </c>
    </row>
    <row r="120" spans="1:16" ht="12.75" customHeight="1">
      <c r="A120" s="31">
        <v>110</v>
      </c>
      <c r="B120" s="32" t="s">
        <v>88</v>
      </c>
      <c r="C120" s="33" t="s">
        <v>160</v>
      </c>
      <c r="D120" s="34">
        <v>44434</v>
      </c>
      <c r="E120" s="40">
        <v>2914.65</v>
      </c>
      <c r="F120" s="40">
        <v>2938.4499999999994</v>
      </c>
      <c r="G120" s="41">
        <v>2877.8999999999987</v>
      </c>
      <c r="H120" s="41">
        <v>2841.1499999999992</v>
      </c>
      <c r="I120" s="41">
        <v>2780.5999999999985</v>
      </c>
      <c r="J120" s="41">
        <v>2975.1999999999989</v>
      </c>
      <c r="K120" s="41">
        <v>3035.7499999999991</v>
      </c>
      <c r="L120" s="41">
        <v>3072.4999999999991</v>
      </c>
      <c r="M120" s="31">
        <v>2999</v>
      </c>
      <c r="N120" s="31">
        <v>2901.7</v>
      </c>
      <c r="O120" s="42">
        <v>2141200</v>
      </c>
      <c r="P120" s="43">
        <v>1.1526832955404385E-2</v>
      </c>
    </row>
    <row r="121" spans="1:16" ht="12.75" customHeight="1">
      <c r="A121" s="31">
        <v>111</v>
      </c>
      <c r="B121" s="32" t="s">
        <v>50</v>
      </c>
      <c r="C121" s="33" t="s">
        <v>161</v>
      </c>
      <c r="D121" s="34">
        <v>44434</v>
      </c>
      <c r="E121" s="40">
        <v>219</v>
      </c>
      <c r="F121" s="40">
        <v>219.70000000000002</v>
      </c>
      <c r="G121" s="41">
        <v>216.95000000000005</v>
      </c>
      <c r="H121" s="41">
        <v>214.90000000000003</v>
      </c>
      <c r="I121" s="41">
        <v>212.15000000000006</v>
      </c>
      <c r="J121" s="41">
        <v>221.75000000000003</v>
      </c>
      <c r="K121" s="41">
        <v>224.49999999999997</v>
      </c>
      <c r="L121" s="41">
        <v>226.55</v>
      </c>
      <c r="M121" s="31">
        <v>222.45</v>
      </c>
      <c r="N121" s="31">
        <v>217.65</v>
      </c>
      <c r="O121" s="42">
        <v>32084500</v>
      </c>
      <c r="P121" s="43">
        <v>-5.7483731019522775E-3</v>
      </c>
    </row>
    <row r="122" spans="1:16" ht="12.75" customHeight="1">
      <c r="A122" s="31">
        <v>112</v>
      </c>
      <c r="B122" s="32" t="s">
        <v>88</v>
      </c>
      <c r="C122" s="33" t="s">
        <v>162</v>
      </c>
      <c r="D122" s="34">
        <v>44434</v>
      </c>
      <c r="E122" s="40">
        <v>2754</v>
      </c>
      <c r="F122" s="40">
        <v>2770</v>
      </c>
      <c r="G122" s="41">
        <v>2731.15</v>
      </c>
      <c r="H122" s="41">
        <v>2708.3</v>
      </c>
      <c r="I122" s="41">
        <v>2669.4500000000003</v>
      </c>
      <c r="J122" s="41">
        <v>2792.85</v>
      </c>
      <c r="K122" s="41">
        <v>2831.7000000000003</v>
      </c>
      <c r="L122" s="41">
        <v>2854.5499999999997</v>
      </c>
      <c r="M122" s="31">
        <v>2808.85</v>
      </c>
      <c r="N122" s="31">
        <v>2747.15</v>
      </c>
      <c r="O122" s="42">
        <v>737100</v>
      </c>
      <c r="P122" s="43">
        <v>5.1460361613351879E-2</v>
      </c>
    </row>
    <row r="123" spans="1:16" ht="12.75" customHeight="1">
      <c r="A123" s="31">
        <v>113</v>
      </c>
      <c r="B123" s="32" t="s">
        <v>50</v>
      </c>
      <c r="C123" s="33" t="s">
        <v>163</v>
      </c>
      <c r="D123" s="34">
        <v>44434</v>
      </c>
      <c r="E123" s="40">
        <v>78888.800000000003</v>
      </c>
      <c r="F123" s="40">
        <v>78839.233333333337</v>
      </c>
      <c r="G123" s="41">
        <v>78319.56666666668</v>
      </c>
      <c r="H123" s="41">
        <v>77750.333333333343</v>
      </c>
      <c r="I123" s="41">
        <v>77230.666666666686</v>
      </c>
      <c r="J123" s="41">
        <v>79408.466666666674</v>
      </c>
      <c r="K123" s="41">
        <v>79928.133333333331</v>
      </c>
      <c r="L123" s="41">
        <v>80497.366666666669</v>
      </c>
      <c r="M123" s="31">
        <v>79358.899999999994</v>
      </c>
      <c r="N123" s="31">
        <v>78270</v>
      </c>
      <c r="O123" s="42">
        <v>49180</v>
      </c>
      <c r="P123" s="43">
        <v>-7.6674737691686846E-3</v>
      </c>
    </row>
    <row r="124" spans="1:16" ht="12.75" customHeight="1">
      <c r="A124" s="31">
        <v>114</v>
      </c>
      <c r="B124" s="32" t="s">
        <v>64</v>
      </c>
      <c r="C124" s="33" t="s">
        <v>164</v>
      </c>
      <c r="D124" s="34">
        <v>44434</v>
      </c>
      <c r="E124" s="40">
        <v>1476.2</v>
      </c>
      <c r="F124" s="40">
        <v>1467.3500000000001</v>
      </c>
      <c r="G124" s="41">
        <v>1450.8000000000002</v>
      </c>
      <c r="H124" s="41">
        <v>1425.4</v>
      </c>
      <c r="I124" s="41">
        <v>1408.8500000000001</v>
      </c>
      <c r="J124" s="41">
        <v>1492.7500000000002</v>
      </c>
      <c r="K124" s="41">
        <v>1509.3</v>
      </c>
      <c r="L124" s="41">
        <v>1534.7000000000003</v>
      </c>
      <c r="M124" s="31">
        <v>1483.9</v>
      </c>
      <c r="N124" s="31">
        <v>1441.95</v>
      </c>
      <c r="O124" s="42">
        <v>3715500</v>
      </c>
      <c r="P124" s="43">
        <v>2.9509559434746466E-2</v>
      </c>
    </row>
    <row r="125" spans="1:16" ht="12.75" customHeight="1">
      <c r="A125" s="31">
        <v>115</v>
      </c>
      <c r="B125" s="32" t="s">
        <v>45</v>
      </c>
      <c r="C125" s="33" t="s">
        <v>165</v>
      </c>
      <c r="D125" s="34">
        <v>44434</v>
      </c>
      <c r="E125" s="40">
        <v>386.95</v>
      </c>
      <c r="F125" s="40">
        <v>385.91666666666669</v>
      </c>
      <c r="G125" s="41">
        <v>381.73333333333335</v>
      </c>
      <c r="H125" s="41">
        <v>376.51666666666665</v>
      </c>
      <c r="I125" s="41">
        <v>372.33333333333331</v>
      </c>
      <c r="J125" s="41">
        <v>391.13333333333338</v>
      </c>
      <c r="K125" s="41">
        <v>395.31666666666666</v>
      </c>
      <c r="L125" s="41">
        <v>400.53333333333342</v>
      </c>
      <c r="M125" s="31">
        <v>390.1</v>
      </c>
      <c r="N125" s="31">
        <v>380.7</v>
      </c>
      <c r="O125" s="42">
        <v>4102400</v>
      </c>
      <c r="P125" s="43">
        <v>1.1838989739542225E-2</v>
      </c>
    </row>
    <row r="126" spans="1:16" ht="12.75" customHeight="1">
      <c r="A126" s="31">
        <v>116</v>
      </c>
      <c r="B126" s="32" t="s">
        <v>121</v>
      </c>
      <c r="C126" s="33" t="s">
        <v>166</v>
      </c>
      <c r="D126" s="34">
        <v>44434</v>
      </c>
      <c r="E126" s="40">
        <v>83.15</v>
      </c>
      <c r="F126" s="40">
        <v>83.483333333333334</v>
      </c>
      <c r="G126" s="41">
        <v>82.266666666666666</v>
      </c>
      <c r="H126" s="41">
        <v>81.383333333333326</v>
      </c>
      <c r="I126" s="41">
        <v>80.166666666666657</v>
      </c>
      <c r="J126" s="41">
        <v>84.366666666666674</v>
      </c>
      <c r="K126" s="41">
        <v>85.583333333333343</v>
      </c>
      <c r="L126" s="41">
        <v>86.466666666666683</v>
      </c>
      <c r="M126" s="31">
        <v>84.7</v>
      </c>
      <c r="N126" s="31">
        <v>82.6</v>
      </c>
      <c r="O126" s="42">
        <v>97784000</v>
      </c>
      <c r="P126" s="43">
        <v>-1.049372097023912E-2</v>
      </c>
    </row>
    <row r="127" spans="1:16" ht="12.75" customHeight="1">
      <c r="A127" s="31">
        <v>117</v>
      </c>
      <c r="B127" s="32" t="s">
        <v>45</v>
      </c>
      <c r="C127" s="33" t="s">
        <v>167</v>
      </c>
      <c r="D127" s="34">
        <v>44434</v>
      </c>
      <c r="E127" s="40">
        <v>5444.35</v>
      </c>
      <c r="F127" s="40">
        <v>5417.4666666666672</v>
      </c>
      <c r="G127" s="41">
        <v>5351.9333333333343</v>
      </c>
      <c r="H127" s="41">
        <v>5259.5166666666673</v>
      </c>
      <c r="I127" s="41">
        <v>5193.9833333333345</v>
      </c>
      <c r="J127" s="41">
        <v>5509.8833333333341</v>
      </c>
      <c r="K127" s="41">
        <v>5575.416666666667</v>
      </c>
      <c r="L127" s="41">
        <v>5667.8333333333339</v>
      </c>
      <c r="M127" s="31">
        <v>5483</v>
      </c>
      <c r="N127" s="31">
        <v>5325.05</v>
      </c>
      <c r="O127" s="42">
        <v>893500</v>
      </c>
      <c r="P127" s="43">
        <v>-2.4297024297024298E-2</v>
      </c>
    </row>
    <row r="128" spans="1:16" ht="12.75" customHeight="1">
      <c r="A128" s="31">
        <v>118</v>
      </c>
      <c r="B128" s="32" t="s">
        <v>39</v>
      </c>
      <c r="C128" s="33" t="s">
        <v>168</v>
      </c>
      <c r="D128" s="34">
        <v>44434</v>
      </c>
      <c r="E128" s="40">
        <v>3675.5</v>
      </c>
      <c r="F128" s="40">
        <v>3695.4</v>
      </c>
      <c r="G128" s="41">
        <v>3642.4</v>
      </c>
      <c r="H128" s="41">
        <v>3609.3</v>
      </c>
      <c r="I128" s="41">
        <v>3556.3</v>
      </c>
      <c r="J128" s="41">
        <v>3728.5</v>
      </c>
      <c r="K128" s="41">
        <v>3781.5</v>
      </c>
      <c r="L128" s="41">
        <v>3814.6</v>
      </c>
      <c r="M128" s="31">
        <v>3748.4</v>
      </c>
      <c r="N128" s="31">
        <v>3662.3</v>
      </c>
      <c r="O128" s="42">
        <v>482400</v>
      </c>
      <c r="P128" s="43">
        <v>3.5748792270531404E-2</v>
      </c>
    </row>
    <row r="129" spans="1:16" ht="12.75" customHeight="1">
      <c r="A129" s="31">
        <v>119</v>
      </c>
      <c r="B129" s="32" t="s">
        <v>57</v>
      </c>
      <c r="C129" s="33" t="s">
        <v>169</v>
      </c>
      <c r="D129" s="34">
        <v>44434</v>
      </c>
      <c r="E129" s="40">
        <v>18347.55</v>
      </c>
      <c r="F129" s="40">
        <v>18363</v>
      </c>
      <c r="G129" s="41">
        <v>18186.599999999999</v>
      </c>
      <c r="H129" s="41">
        <v>18025.649999999998</v>
      </c>
      <c r="I129" s="41">
        <v>17849.249999999996</v>
      </c>
      <c r="J129" s="41">
        <v>18523.95</v>
      </c>
      <c r="K129" s="41">
        <v>18700.350000000002</v>
      </c>
      <c r="L129" s="41">
        <v>18861.300000000003</v>
      </c>
      <c r="M129" s="31">
        <v>18539.400000000001</v>
      </c>
      <c r="N129" s="31">
        <v>18202.05</v>
      </c>
      <c r="O129" s="42">
        <v>350200</v>
      </c>
      <c r="P129" s="43">
        <v>1.0969976905311778E-2</v>
      </c>
    </row>
    <row r="130" spans="1:16" ht="12.75" customHeight="1">
      <c r="A130" s="31">
        <v>120</v>
      </c>
      <c r="B130" s="32" t="s">
        <v>121</v>
      </c>
      <c r="C130" s="33" t="s">
        <v>170</v>
      </c>
      <c r="D130" s="34">
        <v>44434</v>
      </c>
      <c r="E130" s="40">
        <v>172.9</v>
      </c>
      <c r="F130" s="40">
        <v>173.03333333333333</v>
      </c>
      <c r="G130" s="41">
        <v>170.16666666666666</v>
      </c>
      <c r="H130" s="41">
        <v>167.43333333333334</v>
      </c>
      <c r="I130" s="41">
        <v>164.56666666666666</v>
      </c>
      <c r="J130" s="41">
        <v>175.76666666666665</v>
      </c>
      <c r="K130" s="41">
        <v>178.63333333333333</v>
      </c>
      <c r="L130" s="41">
        <v>181.36666666666665</v>
      </c>
      <c r="M130" s="31">
        <v>175.9</v>
      </c>
      <c r="N130" s="31">
        <v>170.3</v>
      </c>
      <c r="O130" s="42">
        <v>122409000</v>
      </c>
      <c r="P130" s="43">
        <v>8.5564449351366277E-3</v>
      </c>
    </row>
    <row r="131" spans="1:16" ht="12.75" customHeight="1">
      <c r="A131" s="31">
        <v>121</v>
      </c>
      <c r="B131" s="32" t="s">
        <v>171</v>
      </c>
      <c r="C131" s="33" t="s">
        <v>172</v>
      </c>
      <c r="D131" s="34">
        <v>44434</v>
      </c>
      <c r="E131" s="40">
        <v>118.7</v>
      </c>
      <c r="F131" s="40">
        <v>118.61666666666667</v>
      </c>
      <c r="G131" s="41">
        <v>117.98333333333335</v>
      </c>
      <c r="H131" s="41">
        <v>117.26666666666668</v>
      </c>
      <c r="I131" s="41">
        <v>116.63333333333335</v>
      </c>
      <c r="J131" s="41">
        <v>119.33333333333334</v>
      </c>
      <c r="K131" s="41">
        <v>119.96666666666667</v>
      </c>
      <c r="L131" s="41">
        <v>120.68333333333334</v>
      </c>
      <c r="M131" s="31">
        <v>119.25</v>
      </c>
      <c r="N131" s="31">
        <v>117.9</v>
      </c>
      <c r="O131" s="42">
        <v>65732400</v>
      </c>
      <c r="P131" s="43">
        <v>4.7046523784631472E-3</v>
      </c>
    </row>
    <row r="132" spans="1:16" ht="12.75" customHeight="1">
      <c r="A132" s="31">
        <v>122</v>
      </c>
      <c r="B132" s="32" t="s">
        <v>80</v>
      </c>
      <c r="C132" s="33" t="s">
        <v>173</v>
      </c>
      <c r="D132" s="34">
        <v>44434</v>
      </c>
      <c r="E132" s="40">
        <v>115.65</v>
      </c>
      <c r="F132" s="40">
        <v>116.33333333333333</v>
      </c>
      <c r="G132" s="41">
        <v>114.06666666666666</v>
      </c>
      <c r="H132" s="41">
        <v>112.48333333333333</v>
      </c>
      <c r="I132" s="41">
        <v>110.21666666666667</v>
      </c>
      <c r="J132" s="41">
        <v>117.91666666666666</v>
      </c>
      <c r="K132" s="41">
        <v>120.18333333333334</v>
      </c>
      <c r="L132" s="41">
        <v>121.76666666666665</v>
      </c>
      <c r="M132" s="31">
        <v>118.6</v>
      </c>
      <c r="N132" s="31">
        <v>114.75</v>
      </c>
      <c r="O132" s="42">
        <v>51374400</v>
      </c>
      <c r="P132" s="43">
        <v>2.8994447871684145E-2</v>
      </c>
    </row>
    <row r="133" spans="1:16" ht="12.75" customHeight="1">
      <c r="A133" s="31">
        <v>123</v>
      </c>
      <c r="B133" s="32" t="s">
        <v>41</v>
      </c>
      <c r="C133" s="33" t="s">
        <v>174</v>
      </c>
      <c r="D133" s="34">
        <v>44434</v>
      </c>
      <c r="E133" s="40">
        <v>30341.5</v>
      </c>
      <c r="F133" s="40">
        <v>30578.216666666664</v>
      </c>
      <c r="G133" s="41">
        <v>30027.483333333326</v>
      </c>
      <c r="H133" s="41">
        <v>29713.466666666664</v>
      </c>
      <c r="I133" s="41">
        <v>29162.733333333326</v>
      </c>
      <c r="J133" s="41">
        <v>30892.233333333326</v>
      </c>
      <c r="K133" s="41">
        <v>31442.966666666664</v>
      </c>
      <c r="L133" s="41">
        <v>31756.983333333326</v>
      </c>
      <c r="M133" s="31">
        <v>31128.95</v>
      </c>
      <c r="N133" s="31">
        <v>30264.2</v>
      </c>
      <c r="O133" s="42">
        <v>87000</v>
      </c>
      <c r="P133" s="43">
        <v>3.2028469750889681E-2</v>
      </c>
    </row>
    <row r="134" spans="1:16" ht="12.75" customHeight="1">
      <c r="A134" s="31">
        <v>124</v>
      </c>
      <c r="B134" s="32" t="s">
        <v>48</v>
      </c>
      <c r="C134" s="33" t="s">
        <v>175</v>
      </c>
      <c r="D134" s="34">
        <v>44434</v>
      </c>
      <c r="E134" s="40">
        <v>2774.95</v>
      </c>
      <c r="F134" s="40">
        <v>2756.2833333333333</v>
      </c>
      <c r="G134" s="41">
        <v>2712.6666666666665</v>
      </c>
      <c r="H134" s="41">
        <v>2650.3833333333332</v>
      </c>
      <c r="I134" s="41">
        <v>2606.7666666666664</v>
      </c>
      <c r="J134" s="41">
        <v>2818.5666666666666</v>
      </c>
      <c r="K134" s="41">
        <v>2862.1833333333334</v>
      </c>
      <c r="L134" s="41">
        <v>2924.4666666666667</v>
      </c>
      <c r="M134" s="31">
        <v>2799.9</v>
      </c>
      <c r="N134" s="31">
        <v>2694</v>
      </c>
      <c r="O134" s="42">
        <v>2852300</v>
      </c>
      <c r="P134" s="43">
        <v>4.7994341719713042E-2</v>
      </c>
    </row>
    <row r="135" spans="1:16" ht="12.75" customHeight="1">
      <c r="A135" s="31">
        <v>125</v>
      </c>
      <c r="B135" s="32" t="s">
        <v>80</v>
      </c>
      <c r="C135" s="33" t="s">
        <v>176</v>
      </c>
      <c r="D135" s="34">
        <v>44434</v>
      </c>
      <c r="E135" s="40">
        <v>214.65</v>
      </c>
      <c r="F135" s="40">
        <v>215.54999999999998</v>
      </c>
      <c r="G135" s="41">
        <v>212.34999999999997</v>
      </c>
      <c r="H135" s="41">
        <v>210.04999999999998</v>
      </c>
      <c r="I135" s="41">
        <v>206.84999999999997</v>
      </c>
      <c r="J135" s="41">
        <v>217.84999999999997</v>
      </c>
      <c r="K135" s="41">
        <v>221.04999999999995</v>
      </c>
      <c r="L135" s="41">
        <v>223.34999999999997</v>
      </c>
      <c r="M135" s="31">
        <v>218.75</v>
      </c>
      <c r="N135" s="31">
        <v>213.25</v>
      </c>
      <c r="O135" s="42">
        <v>30336000</v>
      </c>
      <c r="P135" s="43">
        <v>1.4855897791423195E-3</v>
      </c>
    </row>
    <row r="136" spans="1:16" ht="12.75" customHeight="1">
      <c r="A136" s="31">
        <v>126</v>
      </c>
      <c r="B136" s="32" t="s">
        <v>64</v>
      </c>
      <c r="C136" s="33" t="s">
        <v>177</v>
      </c>
      <c r="D136" s="34">
        <v>44434</v>
      </c>
      <c r="E136" s="40">
        <v>132.19999999999999</v>
      </c>
      <c r="F136" s="40">
        <v>130.86666666666667</v>
      </c>
      <c r="G136" s="41">
        <v>129.33333333333334</v>
      </c>
      <c r="H136" s="41">
        <v>126.46666666666667</v>
      </c>
      <c r="I136" s="41">
        <v>124.93333333333334</v>
      </c>
      <c r="J136" s="41">
        <v>133.73333333333335</v>
      </c>
      <c r="K136" s="41">
        <v>135.26666666666665</v>
      </c>
      <c r="L136" s="41">
        <v>138.13333333333335</v>
      </c>
      <c r="M136" s="31">
        <v>132.4</v>
      </c>
      <c r="N136" s="31">
        <v>128</v>
      </c>
      <c r="O136" s="42">
        <v>33176200</v>
      </c>
      <c r="P136" s="43">
        <v>-5.3087949035568925E-2</v>
      </c>
    </row>
    <row r="137" spans="1:16" ht="12.75" customHeight="1">
      <c r="A137" s="31">
        <v>127</v>
      </c>
      <c r="B137" s="32" t="s">
        <v>48</v>
      </c>
      <c r="C137" s="33" t="s">
        <v>178</v>
      </c>
      <c r="D137" s="34">
        <v>44434</v>
      </c>
      <c r="E137" s="40">
        <v>5720.05</v>
      </c>
      <c r="F137" s="40">
        <v>5720.3833333333341</v>
      </c>
      <c r="G137" s="41">
        <v>5660.6666666666679</v>
      </c>
      <c r="H137" s="41">
        <v>5601.2833333333338</v>
      </c>
      <c r="I137" s="41">
        <v>5541.5666666666675</v>
      </c>
      <c r="J137" s="41">
        <v>5779.7666666666682</v>
      </c>
      <c r="K137" s="41">
        <v>5839.4833333333336</v>
      </c>
      <c r="L137" s="41">
        <v>5898.8666666666686</v>
      </c>
      <c r="M137" s="31">
        <v>5780.1</v>
      </c>
      <c r="N137" s="31">
        <v>5661</v>
      </c>
      <c r="O137" s="42">
        <v>350500</v>
      </c>
      <c r="P137" s="43">
        <v>-1.855092754637732E-2</v>
      </c>
    </row>
    <row r="138" spans="1:16" ht="12.75" customHeight="1">
      <c r="A138" s="31">
        <v>128</v>
      </c>
      <c r="B138" s="32" t="s">
        <v>57</v>
      </c>
      <c r="C138" s="33" t="s">
        <v>179</v>
      </c>
      <c r="D138" s="34">
        <v>44434</v>
      </c>
      <c r="E138" s="40">
        <v>2223.9499999999998</v>
      </c>
      <c r="F138" s="40">
        <v>2211.6666666666665</v>
      </c>
      <c r="G138" s="41">
        <v>2190.333333333333</v>
      </c>
      <c r="H138" s="41">
        <v>2156.7166666666667</v>
      </c>
      <c r="I138" s="41">
        <v>2135.3833333333332</v>
      </c>
      <c r="J138" s="41">
        <v>2245.2833333333328</v>
      </c>
      <c r="K138" s="41">
        <v>2266.6166666666659</v>
      </c>
      <c r="L138" s="41">
        <v>2300.2333333333327</v>
      </c>
      <c r="M138" s="31">
        <v>2233</v>
      </c>
      <c r="N138" s="31">
        <v>2178.0500000000002</v>
      </c>
      <c r="O138" s="42">
        <v>2814500</v>
      </c>
      <c r="P138" s="43">
        <v>-2.1272823967381669E-3</v>
      </c>
    </row>
    <row r="139" spans="1:16" ht="12.75" customHeight="1">
      <c r="A139" s="31">
        <v>129</v>
      </c>
      <c r="B139" s="32" t="s">
        <v>39</v>
      </c>
      <c r="C139" s="33" t="s">
        <v>180</v>
      </c>
      <c r="D139" s="34">
        <v>44434</v>
      </c>
      <c r="E139" s="40">
        <v>3122.75</v>
      </c>
      <c r="F139" s="40">
        <v>3143.8833333333332</v>
      </c>
      <c r="G139" s="41">
        <v>3095.5166666666664</v>
      </c>
      <c r="H139" s="41">
        <v>3068.2833333333333</v>
      </c>
      <c r="I139" s="41">
        <v>3019.9166666666665</v>
      </c>
      <c r="J139" s="41">
        <v>3171.1166666666663</v>
      </c>
      <c r="K139" s="41">
        <v>3219.4833333333331</v>
      </c>
      <c r="L139" s="41">
        <v>3246.7166666666662</v>
      </c>
      <c r="M139" s="31">
        <v>3192.25</v>
      </c>
      <c r="N139" s="31">
        <v>3116.65</v>
      </c>
      <c r="O139" s="42">
        <v>1001000</v>
      </c>
      <c r="P139" s="43">
        <v>1.0345697703759779E-2</v>
      </c>
    </row>
    <row r="140" spans="1:16" ht="12.75" customHeight="1">
      <c r="A140" s="31">
        <v>130</v>
      </c>
      <c r="B140" s="32" t="s">
        <v>59</v>
      </c>
      <c r="C140" s="33" t="s">
        <v>181</v>
      </c>
      <c r="D140" s="34">
        <v>44434</v>
      </c>
      <c r="E140" s="40">
        <v>37.4</v>
      </c>
      <c r="F140" s="40">
        <v>37.499999999999993</v>
      </c>
      <c r="G140" s="41">
        <v>37.199999999999989</v>
      </c>
      <c r="H140" s="41">
        <v>36.999999999999993</v>
      </c>
      <c r="I140" s="41">
        <v>36.699999999999989</v>
      </c>
      <c r="J140" s="41">
        <v>37.699999999999989</v>
      </c>
      <c r="K140" s="41">
        <v>37.999999999999986</v>
      </c>
      <c r="L140" s="41">
        <v>38.199999999999989</v>
      </c>
      <c r="M140" s="31">
        <v>37.799999999999997</v>
      </c>
      <c r="N140" s="31">
        <v>37.299999999999997</v>
      </c>
      <c r="O140" s="42">
        <v>329696000</v>
      </c>
      <c r="P140" s="43">
        <v>-6.0296174810670015E-3</v>
      </c>
    </row>
    <row r="141" spans="1:16" ht="12.75" customHeight="1">
      <c r="A141" s="31">
        <v>131</v>
      </c>
      <c r="B141" s="32" t="s">
        <v>171</v>
      </c>
      <c r="C141" s="33" t="s">
        <v>182</v>
      </c>
      <c r="D141" s="34">
        <v>44434</v>
      </c>
      <c r="E141" s="40">
        <v>181.2</v>
      </c>
      <c r="F141" s="40">
        <v>182</v>
      </c>
      <c r="G141" s="41">
        <v>180.1</v>
      </c>
      <c r="H141" s="41">
        <v>179</v>
      </c>
      <c r="I141" s="41">
        <v>177.1</v>
      </c>
      <c r="J141" s="41">
        <v>183.1</v>
      </c>
      <c r="K141" s="41">
        <v>184.99999999999997</v>
      </c>
      <c r="L141" s="41">
        <v>186.1</v>
      </c>
      <c r="M141" s="31">
        <v>183.9</v>
      </c>
      <c r="N141" s="31">
        <v>180.9</v>
      </c>
      <c r="O141" s="42">
        <v>30734079</v>
      </c>
      <c r="P141" s="43">
        <v>1.7382235355466714E-3</v>
      </c>
    </row>
    <row r="142" spans="1:16" ht="12.75" customHeight="1">
      <c r="A142" s="31">
        <v>132</v>
      </c>
      <c r="B142" s="32" t="s">
        <v>183</v>
      </c>
      <c r="C142" s="33" t="s">
        <v>184</v>
      </c>
      <c r="D142" s="34">
        <v>44434</v>
      </c>
      <c r="E142" s="40">
        <v>1406.1</v>
      </c>
      <c r="F142" s="40">
        <v>1415.75</v>
      </c>
      <c r="G142" s="41">
        <v>1392.35</v>
      </c>
      <c r="H142" s="41">
        <v>1378.6</v>
      </c>
      <c r="I142" s="41">
        <v>1355.1999999999998</v>
      </c>
      <c r="J142" s="41">
        <v>1429.5</v>
      </c>
      <c r="K142" s="41">
        <v>1452.9</v>
      </c>
      <c r="L142" s="41">
        <v>1466.65</v>
      </c>
      <c r="M142" s="31">
        <v>1439.15</v>
      </c>
      <c r="N142" s="31">
        <v>1402</v>
      </c>
      <c r="O142" s="42">
        <v>2005696</v>
      </c>
      <c r="P142" s="43">
        <v>4.7619047619047616E-2</v>
      </c>
    </row>
    <row r="143" spans="1:16" ht="12.75" customHeight="1">
      <c r="A143" s="31">
        <v>133</v>
      </c>
      <c r="B143" s="32" t="s">
        <v>43</v>
      </c>
      <c r="C143" s="33" t="s">
        <v>185</v>
      </c>
      <c r="D143" s="34">
        <v>44434</v>
      </c>
      <c r="E143" s="40">
        <v>972</v>
      </c>
      <c r="F143" s="40">
        <v>978.56666666666661</v>
      </c>
      <c r="G143" s="41">
        <v>958.48333333333323</v>
      </c>
      <c r="H143" s="41">
        <v>944.96666666666658</v>
      </c>
      <c r="I143" s="41">
        <v>924.88333333333321</v>
      </c>
      <c r="J143" s="41">
        <v>992.08333333333326</v>
      </c>
      <c r="K143" s="41">
        <v>1012.1666666666667</v>
      </c>
      <c r="L143" s="41">
        <v>1025.6833333333334</v>
      </c>
      <c r="M143" s="31">
        <v>998.65</v>
      </c>
      <c r="N143" s="31">
        <v>965.05</v>
      </c>
      <c r="O143" s="42">
        <v>2107150</v>
      </c>
      <c r="P143" s="43">
        <v>2.0210185933710592E-3</v>
      </c>
    </row>
    <row r="144" spans="1:16" ht="12.75" customHeight="1">
      <c r="A144" s="31">
        <v>134</v>
      </c>
      <c r="B144" s="32" t="s">
        <v>59</v>
      </c>
      <c r="C144" s="33" t="s">
        <v>186</v>
      </c>
      <c r="D144" s="34">
        <v>44434</v>
      </c>
      <c r="E144" s="40">
        <v>172.9</v>
      </c>
      <c r="F144" s="40">
        <v>173.31666666666669</v>
      </c>
      <c r="G144" s="41">
        <v>172.08333333333337</v>
      </c>
      <c r="H144" s="41">
        <v>171.26666666666668</v>
      </c>
      <c r="I144" s="41">
        <v>170.03333333333336</v>
      </c>
      <c r="J144" s="41">
        <v>174.13333333333338</v>
      </c>
      <c r="K144" s="41">
        <v>175.36666666666667</v>
      </c>
      <c r="L144" s="41">
        <v>176.18333333333339</v>
      </c>
      <c r="M144" s="31">
        <v>174.55</v>
      </c>
      <c r="N144" s="31">
        <v>172.5</v>
      </c>
      <c r="O144" s="42">
        <v>38454000</v>
      </c>
      <c r="P144" s="43">
        <v>-1.0226170038068224E-2</v>
      </c>
    </row>
    <row r="145" spans="1:16" ht="12.75" customHeight="1">
      <c r="A145" s="31">
        <v>135</v>
      </c>
      <c r="B145" s="32" t="s">
        <v>171</v>
      </c>
      <c r="C145" s="33" t="s">
        <v>187</v>
      </c>
      <c r="D145" s="34">
        <v>44434</v>
      </c>
      <c r="E145" s="40">
        <v>151.69999999999999</v>
      </c>
      <c r="F145" s="40">
        <v>150.08333333333334</v>
      </c>
      <c r="G145" s="41">
        <v>148.2166666666667</v>
      </c>
      <c r="H145" s="41">
        <v>144.73333333333335</v>
      </c>
      <c r="I145" s="41">
        <v>142.8666666666667</v>
      </c>
      <c r="J145" s="41">
        <v>153.56666666666669</v>
      </c>
      <c r="K145" s="41">
        <v>155.43333333333331</v>
      </c>
      <c r="L145" s="41">
        <v>158.91666666666669</v>
      </c>
      <c r="M145" s="31">
        <v>151.94999999999999</v>
      </c>
      <c r="N145" s="31">
        <v>146.6</v>
      </c>
      <c r="O145" s="42">
        <v>23616000</v>
      </c>
      <c r="P145" s="43">
        <v>-6.0620525059665871E-2</v>
      </c>
    </row>
    <row r="146" spans="1:16" ht="12.75" customHeight="1">
      <c r="A146" s="31">
        <v>136</v>
      </c>
      <c r="B146" s="32" t="s">
        <v>80</v>
      </c>
      <c r="C146" s="33" t="s">
        <v>188</v>
      </c>
      <c r="D146" s="34">
        <v>44434</v>
      </c>
      <c r="E146" s="40">
        <v>2170.85</v>
      </c>
      <c r="F146" s="40">
        <v>2166.9999999999995</v>
      </c>
      <c r="G146" s="41">
        <v>2131.2999999999993</v>
      </c>
      <c r="H146" s="41">
        <v>2091.7499999999995</v>
      </c>
      <c r="I146" s="41">
        <v>2056.0499999999993</v>
      </c>
      <c r="J146" s="41">
        <v>2206.5499999999993</v>
      </c>
      <c r="K146" s="41">
        <v>2242.2499999999991</v>
      </c>
      <c r="L146" s="41">
        <v>2281.7999999999993</v>
      </c>
      <c r="M146" s="31">
        <v>2202.6999999999998</v>
      </c>
      <c r="N146" s="31">
        <v>2127.4499999999998</v>
      </c>
      <c r="O146" s="42">
        <v>32140750</v>
      </c>
      <c r="P146" s="43">
        <v>-2.3211110942272333E-2</v>
      </c>
    </row>
    <row r="147" spans="1:16" ht="12.75" customHeight="1">
      <c r="A147" s="31">
        <v>137</v>
      </c>
      <c r="B147" s="32" t="s">
        <v>121</v>
      </c>
      <c r="C147" s="33" t="s">
        <v>189</v>
      </c>
      <c r="D147" s="34">
        <v>44434</v>
      </c>
      <c r="E147" s="40">
        <v>134.4</v>
      </c>
      <c r="F147" s="40">
        <v>134.26666666666668</v>
      </c>
      <c r="G147" s="41">
        <v>132.33333333333337</v>
      </c>
      <c r="H147" s="41">
        <v>130.26666666666668</v>
      </c>
      <c r="I147" s="41">
        <v>128.33333333333337</v>
      </c>
      <c r="J147" s="41">
        <v>136.33333333333337</v>
      </c>
      <c r="K147" s="41">
        <v>138.26666666666671</v>
      </c>
      <c r="L147" s="41">
        <v>140.33333333333337</v>
      </c>
      <c r="M147" s="31">
        <v>136.19999999999999</v>
      </c>
      <c r="N147" s="31">
        <v>132.19999999999999</v>
      </c>
      <c r="O147" s="42">
        <v>166630000</v>
      </c>
      <c r="P147" s="43">
        <v>-3.7057370299203952E-2</v>
      </c>
    </row>
    <row r="148" spans="1:16" ht="12.75" customHeight="1">
      <c r="A148" s="31">
        <v>138</v>
      </c>
      <c r="B148" s="32" t="s">
        <v>64</v>
      </c>
      <c r="C148" s="33" t="s">
        <v>190</v>
      </c>
      <c r="D148" s="34">
        <v>44434</v>
      </c>
      <c r="E148" s="40">
        <v>1141.8499999999999</v>
      </c>
      <c r="F148" s="40">
        <v>1140.2666666666667</v>
      </c>
      <c r="G148" s="41">
        <v>1133.5833333333333</v>
      </c>
      <c r="H148" s="41">
        <v>1125.3166666666666</v>
      </c>
      <c r="I148" s="41">
        <v>1118.6333333333332</v>
      </c>
      <c r="J148" s="41">
        <v>1148.5333333333333</v>
      </c>
      <c r="K148" s="41">
        <v>1155.2166666666667</v>
      </c>
      <c r="L148" s="41">
        <v>1163.4833333333333</v>
      </c>
      <c r="M148" s="31">
        <v>1146.95</v>
      </c>
      <c r="N148" s="31">
        <v>1132</v>
      </c>
      <c r="O148" s="42">
        <v>8412750</v>
      </c>
      <c r="P148" s="43">
        <v>-2.9333333333333334E-3</v>
      </c>
    </row>
    <row r="149" spans="1:16" ht="12.75" customHeight="1">
      <c r="A149" s="31">
        <v>139</v>
      </c>
      <c r="B149" s="32" t="s">
        <v>59</v>
      </c>
      <c r="C149" s="33" t="s">
        <v>191</v>
      </c>
      <c r="D149" s="34">
        <v>44434</v>
      </c>
      <c r="E149" s="40">
        <v>426.05</v>
      </c>
      <c r="F149" s="40">
        <v>428.48333333333335</v>
      </c>
      <c r="G149" s="41">
        <v>422.66666666666669</v>
      </c>
      <c r="H149" s="41">
        <v>419.28333333333336</v>
      </c>
      <c r="I149" s="41">
        <v>413.4666666666667</v>
      </c>
      <c r="J149" s="41">
        <v>431.86666666666667</v>
      </c>
      <c r="K149" s="41">
        <v>437.68333333333328</v>
      </c>
      <c r="L149" s="41">
        <v>441.06666666666666</v>
      </c>
      <c r="M149" s="31">
        <v>434.3</v>
      </c>
      <c r="N149" s="31">
        <v>425.1</v>
      </c>
      <c r="O149" s="42">
        <v>107241000</v>
      </c>
      <c r="P149" s="43">
        <v>3.3404159981498344E-2</v>
      </c>
    </row>
    <row r="150" spans="1:16" ht="12.75" customHeight="1">
      <c r="A150" s="31">
        <v>140</v>
      </c>
      <c r="B150" s="32" t="s">
        <v>43</v>
      </c>
      <c r="C150" s="33" t="s">
        <v>192</v>
      </c>
      <c r="D150" s="34">
        <v>44434</v>
      </c>
      <c r="E150" s="40">
        <v>26056.3</v>
      </c>
      <c r="F150" s="40">
        <v>26257.483333333334</v>
      </c>
      <c r="G150" s="41">
        <v>25823.816666666666</v>
      </c>
      <c r="H150" s="41">
        <v>25591.333333333332</v>
      </c>
      <c r="I150" s="41">
        <v>25157.666666666664</v>
      </c>
      <c r="J150" s="41">
        <v>26489.966666666667</v>
      </c>
      <c r="K150" s="41">
        <v>26923.633333333331</v>
      </c>
      <c r="L150" s="41">
        <v>27156.116666666669</v>
      </c>
      <c r="M150" s="31">
        <v>26691.15</v>
      </c>
      <c r="N150" s="31">
        <v>26025</v>
      </c>
      <c r="O150" s="42">
        <v>216000</v>
      </c>
      <c r="P150" s="43">
        <v>5.1990746377693901E-2</v>
      </c>
    </row>
    <row r="151" spans="1:16" ht="12.75" customHeight="1">
      <c r="A151" s="31">
        <v>141</v>
      </c>
      <c r="B151" s="32" t="s">
        <v>71</v>
      </c>
      <c r="C151" s="33" t="s">
        <v>193</v>
      </c>
      <c r="D151" s="34">
        <v>44434</v>
      </c>
      <c r="E151" s="40">
        <v>2228.6999999999998</v>
      </c>
      <c r="F151" s="40">
        <v>2234.2333333333331</v>
      </c>
      <c r="G151" s="41">
        <v>2199.4666666666662</v>
      </c>
      <c r="H151" s="41">
        <v>2170.2333333333331</v>
      </c>
      <c r="I151" s="41">
        <v>2135.4666666666662</v>
      </c>
      <c r="J151" s="41">
        <v>2263.4666666666662</v>
      </c>
      <c r="K151" s="41">
        <v>2298.2333333333336</v>
      </c>
      <c r="L151" s="41">
        <v>2327.4666666666662</v>
      </c>
      <c r="M151" s="31">
        <v>2269</v>
      </c>
      <c r="N151" s="31">
        <v>2205</v>
      </c>
      <c r="O151" s="42">
        <v>2012725</v>
      </c>
      <c r="P151" s="43">
        <v>-6.9199457259158754E-3</v>
      </c>
    </row>
    <row r="152" spans="1:16" ht="12.75" customHeight="1">
      <c r="A152" s="31">
        <v>142</v>
      </c>
      <c r="B152" s="32" t="s">
        <v>41</v>
      </c>
      <c r="C152" s="33" t="s">
        <v>194</v>
      </c>
      <c r="D152" s="34">
        <v>44434</v>
      </c>
      <c r="E152" s="40">
        <v>8819.0499999999993</v>
      </c>
      <c r="F152" s="40">
        <v>8861.9333333333325</v>
      </c>
      <c r="G152" s="41">
        <v>8763.6666666666642</v>
      </c>
      <c r="H152" s="41">
        <v>8708.283333333331</v>
      </c>
      <c r="I152" s="41">
        <v>8610.0166666666628</v>
      </c>
      <c r="J152" s="41">
        <v>8917.3166666666657</v>
      </c>
      <c r="K152" s="41">
        <v>9015.5833333333321</v>
      </c>
      <c r="L152" s="41">
        <v>9070.9666666666672</v>
      </c>
      <c r="M152" s="31">
        <v>8960.2000000000007</v>
      </c>
      <c r="N152" s="31">
        <v>8806.5499999999993</v>
      </c>
      <c r="O152" s="42">
        <v>692750</v>
      </c>
      <c r="P152" s="43">
        <v>2.3512389220473866E-3</v>
      </c>
    </row>
    <row r="153" spans="1:16" ht="12.75" customHeight="1">
      <c r="A153" s="31">
        <v>143</v>
      </c>
      <c r="B153" s="32" t="s">
        <v>64</v>
      </c>
      <c r="C153" s="33" t="s">
        <v>195</v>
      </c>
      <c r="D153" s="34">
        <v>44434</v>
      </c>
      <c r="E153" s="40">
        <v>1300</v>
      </c>
      <c r="F153" s="40">
        <v>1296.3</v>
      </c>
      <c r="G153" s="41">
        <v>1287.5999999999999</v>
      </c>
      <c r="H153" s="41">
        <v>1275.2</v>
      </c>
      <c r="I153" s="41">
        <v>1266.5</v>
      </c>
      <c r="J153" s="41">
        <v>1308.6999999999998</v>
      </c>
      <c r="K153" s="41">
        <v>1317.4</v>
      </c>
      <c r="L153" s="41">
        <v>1329.7999999999997</v>
      </c>
      <c r="M153" s="31">
        <v>1305</v>
      </c>
      <c r="N153" s="31">
        <v>1283.9000000000001</v>
      </c>
      <c r="O153" s="42">
        <v>4831600</v>
      </c>
      <c r="P153" s="43">
        <v>-7.3958418933355247E-3</v>
      </c>
    </row>
    <row r="154" spans="1:16" ht="12.75" customHeight="1">
      <c r="A154" s="31">
        <v>144</v>
      </c>
      <c r="B154" s="32" t="s">
        <v>48</v>
      </c>
      <c r="C154" s="33" t="s">
        <v>531</v>
      </c>
      <c r="D154" s="34">
        <v>44434</v>
      </c>
      <c r="E154" s="40">
        <v>635.1</v>
      </c>
      <c r="F154" s="40">
        <v>641.11666666666667</v>
      </c>
      <c r="G154" s="41">
        <v>622.18333333333339</v>
      </c>
      <c r="H154" s="41">
        <v>609.26666666666677</v>
      </c>
      <c r="I154" s="41">
        <v>590.33333333333348</v>
      </c>
      <c r="J154" s="41">
        <v>654.0333333333333</v>
      </c>
      <c r="K154" s="41">
        <v>672.96666666666647</v>
      </c>
      <c r="L154" s="41">
        <v>685.88333333333321</v>
      </c>
      <c r="M154" s="31">
        <v>660.05</v>
      </c>
      <c r="N154" s="31">
        <v>628.20000000000005</v>
      </c>
      <c r="O154" s="42">
        <v>1927800</v>
      </c>
      <c r="P154" s="43">
        <v>-3.7411526794742161E-2</v>
      </c>
    </row>
    <row r="155" spans="1:16" ht="12.75" customHeight="1">
      <c r="A155" s="31">
        <v>145</v>
      </c>
      <c r="B155" s="324" t="s">
        <v>48</v>
      </c>
      <c r="C155" s="33" t="s">
        <v>196</v>
      </c>
      <c r="D155" s="34">
        <v>44434</v>
      </c>
      <c r="E155" s="40">
        <v>780.35</v>
      </c>
      <c r="F155" s="40">
        <v>778.06666666666661</v>
      </c>
      <c r="G155" s="41">
        <v>773.83333333333326</v>
      </c>
      <c r="H155" s="41">
        <v>767.31666666666661</v>
      </c>
      <c r="I155" s="41">
        <v>763.08333333333326</v>
      </c>
      <c r="J155" s="41">
        <v>784.58333333333326</v>
      </c>
      <c r="K155" s="41">
        <v>788.81666666666661</v>
      </c>
      <c r="L155" s="41">
        <v>795.33333333333326</v>
      </c>
      <c r="M155" s="31">
        <v>782.3</v>
      </c>
      <c r="N155" s="31">
        <v>771.55</v>
      </c>
      <c r="O155" s="42">
        <v>37224600</v>
      </c>
      <c r="P155" s="43">
        <v>-3.074500393686026E-3</v>
      </c>
    </row>
    <row r="156" spans="1:16" ht="12.75" customHeight="1">
      <c r="A156" s="31">
        <v>146</v>
      </c>
      <c r="B156" s="32" t="s">
        <v>183</v>
      </c>
      <c r="C156" s="33" t="s">
        <v>197</v>
      </c>
      <c r="D156" s="34">
        <v>44434</v>
      </c>
      <c r="E156" s="40">
        <v>510</v>
      </c>
      <c r="F156" s="40">
        <v>512.86666666666667</v>
      </c>
      <c r="G156" s="41">
        <v>505.73333333333335</v>
      </c>
      <c r="H156" s="41">
        <v>501.4666666666667</v>
      </c>
      <c r="I156" s="41">
        <v>494.33333333333337</v>
      </c>
      <c r="J156" s="41">
        <v>517.13333333333333</v>
      </c>
      <c r="K156" s="41">
        <v>524.26666666666677</v>
      </c>
      <c r="L156" s="41">
        <v>528.5333333333333</v>
      </c>
      <c r="M156" s="31">
        <v>520</v>
      </c>
      <c r="N156" s="31">
        <v>508.6</v>
      </c>
      <c r="O156" s="42">
        <v>13390500</v>
      </c>
      <c r="P156" s="43">
        <v>-4.3497657818425163E-3</v>
      </c>
    </row>
    <row r="157" spans="1:16" ht="12.75" customHeight="1">
      <c r="A157" s="31">
        <v>147</v>
      </c>
      <c r="B157" s="32" t="s">
        <v>39</v>
      </c>
      <c r="C157" s="33" t="s">
        <v>198</v>
      </c>
      <c r="D157" s="34">
        <v>44434</v>
      </c>
      <c r="E157" s="40">
        <v>874</v>
      </c>
      <c r="F157" s="40">
        <v>877.9666666666667</v>
      </c>
      <c r="G157" s="41">
        <v>864.73333333333335</v>
      </c>
      <c r="H157" s="41">
        <v>855.4666666666667</v>
      </c>
      <c r="I157" s="41">
        <v>842.23333333333335</v>
      </c>
      <c r="J157" s="41">
        <v>887.23333333333335</v>
      </c>
      <c r="K157" s="41">
        <v>900.4666666666667</v>
      </c>
      <c r="L157" s="41">
        <v>909.73333333333335</v>
      </c>
      <c r="M157" s="31">
        <v>891.2</v>
      </c>
      <c r="N157" s="31">
        <v>868.7</v>
      </c>
      <c r="O157" s="42">
        <v>11229000</v>
      </c>
      <c r="P157" s="43">
        <v>1.5162326079200855E-3</v>
      </c>
    </row>
    <row r="158" spans="1:16" ht="12.75" customHeight="1">
      <c r="A158" s="31">
        <v>148</v>
      </c>
      <c r="B158" s="32" t="s">
        <v>57</v>
      </c>
      <c r="C158" s="33" t="s">
        <v>199</v>
      </c>
      <c r="D158" s="34">
        <v>44434</v>
      </c>
      <c r="E158" s="40">
        <v>803.2</v>
      </c>
      <c r="F158" s="40">
        <v>806.30000000000007</v>
      </c>
      <c r="G158" s="41">
        <v>797.90000000000009</v>
      </c>
      <c r="H158" s="41">
        <v>792.6</v>
      </c>
      <c r="I158" s="41">
        <v>784.2</v>
      </c>
      <c r="J158" s="41">
        <v>811.60000000000014</v>
      </c>
      <c r="K158" s="41">
        <v>820</v>
      </c>
      <c r="L158" s="41">
        <v>825.30000000000018</v>
      </c>
      <c r="M158" s="31">
        <v>814.7</v>
      </c>
      <c r="N158" s="31">
        <v>801</v>
      </c>
      <c r="O158" s="42">
        <v>7943400</v>
      </c>
      <c r="P158" s="43">
        <v>-4.736129905277402E-3</v>
      </c>
    </row>
    <row r="159" spans="1:16" ht="12.75" customHeight="1">
      <c r="A159" s="31">
        <v>149</v>
      </c>
      <c r="B159" s="32" t="s">
        <v>50</v>
      </c>
      <c r="C159" s="33" t="s">
        <v>200</v>
      </c>
      <c r="D159" s="34">
        <v>44434</v>
      </c>
      <c r="E159" s="40">
        <v>304</v>
      </c>
      <c r="F159" s="40">
        <v>305.25</v>
      </c>
      <c r="G159" s="41">
        <v>302</v>
      </c>
      <c r="H159" s="41">
        <v>300</v>
      </c>
      <c r="I159" s="41">
        <v>296.75</v>
      </c>
      <c r="J159" s="41">
        <v>307.25</v>
      </c>
      <c r="K159" s="41">
        <v>310.5</v>
      </c>
      <c r="L159" s="41">
        <v>312.5</v>
      </c>
      <c r="M159" s="31">
        <v>308.5</v>
      </c>
      <c r="N159" s="31">
        <v>303.25</v>
      </c>
      <c r="O159" s="42">
        <v>109354500</v>
      </c>
      <c r="P159" s="43">
        <v>1.4623053124256286E-2</v>
      </c>
    </row>
    <row r="160" spans="1:16" ht="12.75" customHeight="1">
      <c r="A160" s="31">
        <v>150</v>
      </c>
      <c r="B160" s="32" t="s">
        <v>171</v>
      </c>
      <c r="C160" s="33" t="s">
        <v>201</v>
      </c>
      <c r="D160" s="34">
        <v>44434</v>
      </c>
      <c r="E160" s="40">
        <v>132.30000000000001</v>
      </c>
      <c r="F160" s="40">
        <v>132.83333333333334</v>
      </c>
      <c r="G160" s="41">
        <v>131.26666666666668</v>
      </c>
      <c r="H160" s="41">
        <v>130.23333333333335</v>
      </c>
      <c r="I160" s="41">
        <v>128.66666666666669</v>
      </c>
      <c r="J160" s="41">
        <v>133.86666666666667</v>
      </c>
      <c r="K160" s="41">
        <v>135.43333333333334</v>
      </c>
      <c r="L160" s="41">
        <v>136.46666666666667</v>
      </c>
      <c r="M160" s="31">
        <v>134.4</v>
      </c>
      <c r="N160" s="31">
        <v>131.80000000000001</v>
      </c>
      <c r="O160" s="42">
        <v>141601500</v>
      </c>
      <c r="P160" s="43">
        <v>1.2409316533027873E-3</v>
      </c>
    </row>
    <row r="161" spans="1:16" ht="12.75" customHeight="1">
      <c r="A161" s="31">
        <v>151</v>
      </c>
      <c r="B161" s="32" t="s">
        <v>121</v>
      </c>
      <c r="C161" s="33" t="s">
        <v>202</v>
      </c>
      <c r="D161" s="34">
        <v>44434</v>
      </c>
      <c r="E161" s="40">
        <v>1517.35</v>
      </c>
      <c r="F161" s="40">
        <v>1507.2333333333333</v>
      </c>
      <c r="G161" s="41">
        <v>1481.1166666666668</v>
      </c>
      <c r="H161" s="41">
        <v>1444.8833333333334</v>
      </c>
      <c r="I161" s="41">
        <v>1418.7666666666669</v>
      </c>
      <c r="J161" s="41">
        <v>1543.4666666666667</v>
      </c>
      <c r="K161" s="41">
        <v>1569.583333333333</v>
      </c>
      <c r="L161" s="41">
        <v>1605.8166666666666</v>
      </c>
      <c r="M161" s="31">
        <v>1533.35</v>
      </c>
      <c r="N161" s="31">
        <v>1471</v>
      </c>
      <c r="O161" s="42">
        <v>48484850</v>
      </c>
      <c r="P161" s="43">
        <v>-1.99646066353968E-2</v>
      </c>
    </row>
    <row r="162" spans="1:16" ht="12.75" customHeight="1">
      <c r="A162" s="31">
        <v>152</v>
      </c>
      <c r="B162" s="32" t="s">
        <v>88</v>
      </c>
      <c r="C162" s="33" t="s">
        <v>203</v>
      </c>
      <c r="D162" s="34">
        <v>44434</v>
      </c>
      <c r="E162" s="40">
        <v>3470.8</v>
      </c>
      <c r="F162" s="40">
        <v>3468.65</v>
      </c>
      <c r="G162" s="41">
        <v>3444.55</v>
      </c>
      <c r="H162" s="41">
        <v>3418.3</v>
      </c>
      <c r="I162" s="41">
        <v>3394.2000000000003</v>
      </c>
      <c r="J162" s="41">
        <v>3494.9</v>
      </c>
      <c r="K162" s="41">
        <v>3518.9999999999995</v>
      </c>
      <c r="L162" s="41">
        <v>3545.25</v>
      </c>
      <c r="M162" s="31">
        <v>3492.75</v>
      </c>
      <c r="N162" s="31">
        <v>3442.4</v>
      </c>
      <c r="O162" s="42">
        <v>9599700</v>
      </c>
      <c r="P162" s="43">
        <v>-2.8006439658576594E-2</v>
      </c>
    </row>
    <row r="163" spans="1:16" ht="12.75" customHeight="1">
      <c r="A163" s="31">
        <v>153</v>
      </c>
      <c r="B163" s="32" t="s">
        <v>88</v>
      </c>
      <c r="C163" s="33" t="s">
        <v>204</v>
      </c>
      <c r="D163" s="34">
        <v>44434</v>
      </c>
      <c r="E163" s="40">
        <v>1370.85</v>
      </c>
      <c r="F163" s="40">
        <v>1377.25</v>
      </c>
      <c r="G163" s="41">
        <v>1355.55</v>
      </c>
      <c r="H163" s="41">
        <v>1340.25</v>
      </c>
      <c r="I163" s="41">
        <v>1318.55</v>
      </c>
      <c r="J163" s="41">
        <v>1392.55</v>
      </c>
      <c r="K163" s="41">
        <v>1414.2499999999998</v>
      </c>
      <c r="L163" s="41">
        <v>1429.55</v>
      </c>
      <c r="M163" s="31">
        <v>1398.95</v>
      </c>
      <c r="N163" s="31">
        <v>1361.95</v>
      </c>
      <c r="O163" s="42">
        <v>11272800</v>
      </c>
      <c r="P163" s="43">
        <v>9.2935804458769804E-3</v>
      </c>
    </row>
    <row r="164" spans="1:16" ht="12.75" customHeight="1">
      <c r="A164" s="31">
        <v>154</v>
      </c>
      <c r="B164" s="32" t="s">
        <v>57</v>
      </c>
      <c r="C164" s="33" t="s">
        <v>205</v>
      </c>
      <c r="D164" s="34">
        <v>44434</v>
      </c>
      <c r="E164" s="40">
        <v>1836.05</v>
      </c>
      <c r="F164" s="40">
        <v>1833.7833333333335</v>
      </c>
      <c r="G164" s="41">
        <v>1819.7666666666671</v>
      </c>
      <c r="H164" s="41">
        <v>1803.4833333333336</v>
      </c>
      <c r="I164" s="41">
        <v>1789.4666666666672</v>
      </c>
      <c r="J164" s="41">
        <v>1850.0666666666671</v>
      </c>
      <c r="K164" s="41">
        <v>1864.0833333333335</v>
      </c>
      <c r="L164" s="41">
        <v>1880.366666666667</v>
      </c>
      <c r="M164" s="31">
        <v>1847.8</v>
      </c>
      <c r="N164" s="31">
        <v>1817.5</v>
      </c>
      <c r="O164" s="42">
        <v>4658250</v>
      </c>
      <c r="P164" s="43">
        <v>-8.0437580437580432E-4</v>
      </c>
    </row>
    <row r="165" spans="1:16" ht="12.75" customHeight="1">
      <c r="A165" s="31">
        <v>155</v>
      </c>
      <c r="B165" s="32" t="s">
        <v>48</v>
      </c>
      <c r="C165" s="33" t="s">
        <v>206</v>
      </c>
      <c r="D165" s="34">
        <v>44434</v>
      </c>
      <c r="E165" s="40">
        <v>2962.65</v>
      </c>
      <c r="F165" s="40">
        <v>2960.5333333333333</v>
      </c>
      <c r="G165" s="41">
        <v>2928.1166666666668</v>
      </c>
      <c r="H165" s="41">
        <v>2893.5833333333335</v>
      </c>
      <c r="I165" s="41">
        <v>2861.166666666667</v>
      </c>
      <c r="J165" s="41">
        <v>2995.0666666666666</v>
      </c>
      <c r="K165" s="41">
        <v>3027.4833333333336</v>
      </c>
      <c r="L165" s="41">
        <v>3062.0166666666664</v>
      </c>
      <c r="M165" s="31">
        <v>2992.95</v>
      </c>
      <c r="N165" s="31">
        <v>2926</v>
      </c>
      <c r="O165" s="42">
        <v>789750</v>
      </c>
      <c r="P165" s="43">
        <v>1.6736401673640166E-2</v>
      </c>
    </row>
    <row r="166" spans="1:16" ht="12.75" customHeight="1">
      <c r="A166" s="31">
        <v>156</v>
      </c>
      <c r="B166" s="32" t="s">
        <v>171</v>
      </c>
      <c r="C166" s="33" t="s">
        <v>207</v>
      </c>
      <c r="D166" s="34">
        <v>44434</v>
      </c>
      <c r="E166" s="40">
        <v>460.95</v>
      </c>
      <c r="F166" s="40">
        <v>462.88333333333338</v>
      </c>
      <c r="G166" s="41">
        <v>458.26666666666677</v>
      </c>
      <c r="H166" s="41">
        <v>455.58333333333337</v>
      </c>
      <c r="I166" s="41">
        <v>450.96666666666675</v>
      </c>
      <c r="J166" s="41">
        <v>465.56666666666678</v>
      </c>
      <c r="K166" s="41">
        <v>470.18333333333345</v>
      </c>
      <c r="L166" s="41">
        <v>472.86666666666679</v>
      </c>
      <c r="M166" s="31">
        <v>467.5</v>
      </c>
      <c r="N166" s="31">
        <v>460.2</v>
      </c>
      <c r="O166" s="42">
        <v>2670000</v>
      </c>
      <c r="P166" s="43">
        <v>1.0789324247586598E-2</v>
      </c>
    </row>
    <row r="167" spans="1:16" ht="12.75" customHeight="1">
      <c r="A167" s="31">
        <v>157</v>
      </c>
      <c r="B167" s="32" t="s">
        <v>45</v>
      </c>
      <c r="C167" s="33" t="s">
        <v>208</v>
      </c>
      <c r="D167" s="34">
        <v>44434</v>
      </c>
      <c r="E167" s="40">
        <v>877.2</v>
      </c>
      <c r="F167" s="40">
        <v>877.91666666666663</v>
      </c>
      <c r="G167" s="41">
        <v>866.5333333333333</v>
      </c>
      <c r="H167" s="41">
        <v>855.86666666666667</v>
      </c>
      <c r="I167" s="41">
        <v>844.48333333333335</v>
      </c>
      <c r="J167" s="41">
        <v>888.58333333333326</v>
      </c>
      <c r="K167" s="41">
        <v>899.9666666666667</v>
      </c>
      <c r="L167" s="41">
        <v>910.63333333333321</v>
      </c>
      <c r="M167" s="31">
        <v>889.3</v>
      </c>
      <c r="N167" s="31">
        <v>867.25</v>
      </c>
      <c r="O167" s="42">
        <v>1357925</v>
      </c>
      <c r="P167" s="43">
        <v>-3.2541322314049589E-2</v>
      </c>
    </row>
    <row r="168" spans="1:16" ht="12.75" customHeight="1">
      <c r="A168" s="31">
        <v>158</v>
      </c>
      <c r="B168" s="32" t="s">
        <v>50</v>
      </c>
      <c r="C168" s="33" t="s">
        <v>209</v>
      </c>
      <c r="D168" s="34">
        <v>44434</v>
      </c>
      <c r="E168" s="40">
        <v>539.4</v>
      </c>
      <c r="F168" s="40">
        <v>531.73333333333335</v>
      </c>
      <c r="G168" s="41">
        <v>510.61666666666667</v>
      </c>
      <c r="H168" s="41">
        <v>481.83333333333331</v>
      </c>
      <c r="I168" s="41">
        <v>460.71666666666664</v>
      </c>
      <c r="J168" s="41">
        <v>560.51666666666665</v>
      </c>
      <c r="K168" s="41">
        <v>581.63333333333344</v>
      </c>
      <c r="L168" s="41">
        <v>610.41666666666674</v>
      </c>
      <c r="M168" s="31">
        <v>552.85</v>
      </c>
      <c r="N168" s="31">
        <v>502.95</v>
      </c>
      <c r="O168" s="42">
        <v>6890800</v>
      </c>
      <c r="P168" s="43">
        <v>2.4349635796045786E-2</v>
      </c>
    </row>
    <row r="169" spans="1:16" ht="12.75" customHeight="1">
      <c r="A169" s="31">
        <v>159</v>
      </c>
      <c r="B169" s="32" t="s">
        <v>57</v>
      </c>
      <c r="C169" s="33" t="s">
        <v>210</v>
      </c>
      <c r="D169" s="34">
        <v>44434</v>
      </c>
      <c r="E169" s="40">
        <v>1389.5</v>
      </c>
      <c r="F169" s="40">
        <v>1392.1833333333334</v>
      </c>
      <c r="G169" s="41">
        <v>1373.3666666666668</v>
      </c>
      <c r="H169" s="41">
        <v>1357.2333333333333</v>
      </c>
      <c r="I169" s="41">
        <v>1338.4166666666667</v>
      </c>
      <c r="J169" s="41">
        <v>1408.3166666666668</v>
      </c>
      <c r="K169" s="41">
        <v>1427.1333333333334</v>
      </c>
      <c r="L169" s="41">
        <v>1443.2666666666669</v>
      </c>
      <c r="M169" s="31">
        <v>1411</v>
      </c>
      <c r="N169" s="31">
        <v>1376.05</v>
      </c>
      <c r="O169" s="42">
        <v>1838900</v>
      </c>
      <c r="P169" s="43">
        <v>-1.5367316341829085E-2</v>
      </c>
    </row>
    <row r="170" spans="1:16" ht="12.75" customHeight="1">
      <c r="A170" s="31">
        <v>160</v>
      </c>
      <c r="B170" s="32" t="s">
        <v>43</v>
      </c>
      <c r="C170" s="33" t="s">
        <v>211</v>
      </c>
      <c r="D170" s="34">
        <v>44434</v>
      </c>
      <c r="E170" s="40">
        <v>7366.7</v>
      </c>
      <c r="F170" s="40">
        <v>7399.0166666666673</v>
      </c>
      <c r="G170" s="41">
        <v>7317.7833333333347</v>
      </c>
      <c r="H170" s="41">
        <v>7268.8666666666677</v>
      </c>
      <c r="I170" s="41">
        <v>7187.633333333335</v>
      </c>
      <c r="J170" s="41">
        <v>7447.9333333333343</v>
      </c>
      <c r="K170" s="41">
        <v>7529.1666666666661</v>
      </c>
      <c r="L170" s="41">
        <v>7578.0833333333339</v>
      </c>
      <c r="M170" s="31">
        <v>7480.25</v>
      </c>
      <c r="N170" s="31">
        <v>7350.1</v>
      </c>
      <c r="O170" s="42">
        <v>1788400</v>
      </c>
      <c r="P170" s="43">
        <v>2.0252153574077243E-2</v>
      </c>
    </row>
    <row r="171" spans="1:16" ht="12.75" customHeight="1">
      <c r="A171" s="31">
        <v>161</v>
      </c>
      <c r="B171" s="32" t="s">
        <v>39</v>
      </c>
      <c r="C171" s="33" t="s">
        <v>212</v>
      </c>
      <c r="D171" s="34">
        <v>44434</v>
      </c>
      <c r="E171" s="40">
        <v>774.5</v>
      </c>
      <c r="F171" s="40">
        <v>776.80000000000007</v>
      </c>
      <c r="G171" s="41">
        <v>768.85000000000014</v>
      </c>
      <c r="H171" s="41">
        <v>763.2</v>
      </c>
      <c r="I171" s="41">
        <v>755.25000000000011</v>
      </c>
      <c r="J171" s="41">
        <v>782.45000000000016</v>
      </c>
      <c r="K171" s="41">
        <v>790.4000000000002</v>
      </c>
      <c r="L171" s="41">
        <v>796.05000000000018</v>
      </c>
      <c r="M171" s="31">
        <v>784.75</v>
      </c>
      <c r="N171" s="31">
        <v>771.15</v>
      </c>
      <c r="O171" s="42">
        <v>26075400</v>
      </c>
      <c r="P171" s="43">
        <v>1.9155530714902697E-2</v>
      </c>
    </row>
    <row r="172" spans="1:16" ht="12.75" customHeight="1">
      <c r="A172" s="31">
        <v>162</v>
      </c>
      <c r="B172" s="32" t="s">
        <v>121</v>
      </c>
      <c r="C172" s="33" t="s">
        <v>213</v>
      </c>
      <c r="D172" s="34">
        <v>44434</v>
      </c>
      <c r="E172" s="40">
        <v>337.6</v>
      </c>
      <c r="F172" s="40">
        <v>334.59999999999997</v>
      </c>
      <c r="G172" s="41">
        <v>326.54999999999995</v>
      </c>
      <c r="H172" s="41">
        <v>315.5</v>
      </c>
      <c r="I172" s="41">
        <v>307.45</v>
      </c>
      <c r="J172" s="41">
        <v>345.64999999999992</v>
      </c>
      <c r="K172" s="41">
        <v>353.7</v>
      </c>
      <c r="L172" s="41">
        <v>364.74999999999989</v>
      </c>
      <c r="M172" s="31">
        <v>342.65</v>
      </c>
      <c r="N172" s="31">
        <v>323.55</v>
      </c>
      <c r="O172" s="42">
        <v>146924500</v>
      </c>
      <c r="P172" s="43">
        <v>2.6999501614336171E-2</v>
      </c>
    </row>
    <row r="173" spans="1:16" ht="12.75" customHeight="1">
      <c r="A173" s="326">
        <v>163</v>
      </c>
      <c r="B173" s="32" t="s">
        <v>71</v>
      </c>
      <c r="C173" s="33" t="s">
        <v>214</v>
      </c>
      <c r="D173" s="34">
        <v>44434</v>
      </c>
      <c r="E173" s="40">
        <v>986.8</v>
      </c>
      <c r="F173" s="40">
        <v>981.58333333333337</v>
      </c>
      <c r="G173" s="41">
        <v>974.26666666666677</v>
      </c>
      <c r="H173" s="41">
        <v>961.73333333333335</v>
      </c>
      <c r="I173" s="41">
        <v>954.41666666666674</v>
      </c>
      <c r="J173" s="41">
        <v>994.11666666666679</v>
      </c>
      <c r="K173" s="41">
        <v>1001.4333333333334</v>
      </c>
      <c r="L173" s="41">
        <v>1013.9666666666668</v>
      </c>
      <c r="M173" s="31">
        <v>988.9</v>
      </c>
      <c r="N173" s="31">
        <v>969.05</v>
      </c>
      <c r="O173" s="42">
        <v>4100000</v>
      </c>
      <c r="P173" s="43">
        <v>-2.820573595638777E-2</v>
      </c>
    </row>
    <row r="174" spans="1:16" ht="12.75" customHeight="1">
      <c r="A174" s="327">
        <v>164</v>
      </c>
      <c r="B174" s="325" t="s">
        <v>88</v>
      </c>
      <c r="C174" s="33" t="s">
        <v>215</v>
      </c>
      <c r="D174" s="34">
        <v>44434</v>
      </c>
      <c r="E174" s="40">
        <v>615.04999999999995</v>
      </c>
      <c r="F174" s="40">
        <v>615.61666666666667</v>
      </c>
      <c r="G174" s="41">
        <v>609.73333333333335</v>
      </c>
      <c r="H174" s="41">
        <v>604.41666666666663</v>
      </c>
      <c r="I174" s="41">
        <v>598.5333333333333</v>
      </c>
      <c r="J174" s="41">
        <v>620.93333333333339</v>
      </c>
      <c r="K174" s="41">
        <v>626.81666666666683</v>
      </c>
      <c r="L174" s="41">
        <v>632.13333333333344</v>
      </c>
      <c r="M174" s="31">
        <v>621.5</v>
      </c>
      <c r="N174" s="31">
        <v>610.29999999999995</v>
      </c>
      <c r="O174" s="42">
        <v>30638400</v>
      </c>
      <c r="P174" s="43">
        <v>-1.3192476165936615E-2</v>
      </c>
    </row>
    <row r="175" spans="1:16" ht="12.75" customHeight="1">
      <c r="A175" s="327">
        <v>165</v>
      </c>
      <c r="B175" s="325" t="s">
        <v>183</v>
      </c>
      <c r="C175" s="33" t="s">
        <v>216</v>
      </c>
      <c r="D175" s="34">
        <v>44434</v>
      </c>
      <c r="E175" s="40">
        <v>181.25</v>
      </c>
      <c r="F175" s="40">
        <v>182.1</v>
      </c>
      <c r="G175" s="41">
        <v>179.64999999999998</v>
      </c>
      <c r="H175" s="41">
        <v>178.04999999999998</v>
      </c>
      <c r="I175" s="41">
        <v>175.59999999999997</v>
      </c>
      <c r="J175" s="41">
        <v>183.7</v>
      </c>
      <c r="K175" s="41">
        <v>186.14999999999998</v>
      </c>
      <c r="L175" s="41">
        <v>187.75</v>
      </c>
      <c r="M175" s="31">
        <v>184.55</v>
      </c>
      <c r="N175" s="31">
        <v>180.5</v>
      </c>
      <c r="O175" s="42">
        <v>76845000</v>
      </c>
      <c r="P175" s="43">
        <v>-7.7089951189277138E-3</v>
      </c>
    </row>
    <row r="176" spans="1:16" ht="12.75" customHeight="1">
      <c r="A176" s="44"/>
      <c r="B176" s="45"/>
      <c r="C176" s="44"/>
      <c r="D176" s="46"/>
      <c r="E176" s="47"/>
      <c r="F176" s="47"/>
      <c r="G176" s="48"/>
      <c r="H176" s="48"/>
      <c r="I176" s="48"/>
      <c r="J176" s="48"/>
      <c r="K176" s="48"/>
      <c r="L176" s="48"/>
      <c r="M176" s="44"/>
      <c r="N176" s="44"/>
      <c r="O176" s="49"/>
      <c r="P176" s="50"/>
    </row>
    <row r="177" spans="1:16" ht="12.75" customHeight="1">
      <c r="A177" s="44"/>
      <c r="B177" s="45"/>
      <c r="C177" s="44"/>
      <c r="D177" s="46"/>
      <c r="E177" s="47"/>
      <c r="F177" s="47"/>
      <c r="G177" s="48"/>
      <c r="H177" s="48"/>
      <c r="I177" s="48"/>
      <c r="J177" s="48"/>
      <c r="K177" s="48"/>
      <c r="L177" s="48"/>
      <c r="M177" s="44"/>
      <c r="N177" s="44"/>
      <c r="O177" s="49"/>
      <c r="P177" s="50"/>
    </row>
    <row r="178" spans="1:16" ht="12.75" customHeight="1">
      <c r="A178" s="44"/>
      <c r="B178" s="45"/>
      <c r="C178" s="44"/>
      <c r="D178" s="46"/>
      <c r="E178" s="47"/>
      <c r="F178" s="47"/>
      <c r="G178" s="48"/>
      <c r="H178" s="48"/>
      <c r="I178" s="48"/>
      <c r="J178" s="48"/>
      <c r="K178" s="48"/>
      <c r="L178" s="48"/>
      <c r="M178" s="44"/>
      <c r="N178" s="44"/>
      <c r="O178" s="49"/>
      <c r="P178" s="50"/>
    </row>
    <row r="179" spans="1:16" ht="12.75" customHeight="1">
      <c r="A179" s="1"/>
      <c r="B179" s="45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</row>
    <row r="180" spans="1:16" ht="12.75" customHeight="1">
      <c r="A180" s="1"/>
      <c r="B180" s="45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1:16" ht="12.75" customHeight="1">
      <c r="A181" s="1"/>
      <c r="B181" s="45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</row>
    <row r="182" spans="1:16" ht="12.75" customHeight="1">
      <c r="A182" s="1"/>
      <c r="B182" s="45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</row>
    <row r="183" spans="1:16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</row>
    <row r="184" spans="1:16" ht="12.75" customHeight="1">
      <c r="A184" s="51" t="s">
        <v>217</v>
      </c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</row>
    <row r="185" spans="1:16" ht="12.75" customHeight="1">
      <c r="A185" s="51" t="s">
        <v>218</v>
      </c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1:16" ht="12.75" customHeight="1">
      <c r="A186" s="51" t="s">
        <v>219</v>
      </c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1:16" ht="12.75" customHeight="1">
      <c r="A187" s="51" t="s">
        <v>220</v>
      </c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1:16" ht="12.75" customHeight="1">
      <c r="A188" s="51" t="s">
        <v>221</v>
      </c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</row>
    <row r="189" spans="1:16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1:16" ht="12.75" customHeight="1">
      <c r="A190" s="24" t="s">
        <v>222</v>
      </c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</row>
    <row r="191" spans="1:16" ht="12.75" customHeight="1">
      <c r="A191" s="52" t="s">
        <v>223</v>
      </c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</row>
    <row r="192" spans="1:16" ht="12.75" customHeight="1">
      <c r="A192" s="52" t="s">
        <v>224</v>
      </c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</row>
    <row r="193" spans="1:16" ht="12.75" customHeight="1">
      <c r="A193" s="52" t="s">
        <v>225</v>
      </c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</row>
    <row r="194" spans="1:16" ht="12.75" customHeight="1">
      <c r="A194" s="52" t="s">
        <v>226</v>
      </c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</row>
    <row r="195" spans="1:16" ht="12.75" customHeight="1">
      <c r="A195" s="52" t="s">
        <v>227</v>
      </c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1:16" ht="12.75" customHeight="1">
      <c r="A196" s="52" t="s">
        <v>228</v>
      </c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1:16" ht="12.75" customHeight="1">
      <c r="A197" s="52" t="s">
        <v>229</v>
      </c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1:16" ht="12.75" customHeight="1">
      <c r="A198" s="52" t="s">
        <v>230</v>
      </c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1:16" ht="12.75" customHeight="1">
      <c r="A199" s="52" t="s">
        <v>231</v>
      </c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</row>
    <row r="200" spans="1:16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</row>
    <row r="201" spans="1:16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1:16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</row>
    <row r="435" spans="1:16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</row>
    <row r="436" spans="1:1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</row>
    <row r="437" spans="1:16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</row>
    <row r="438" spans="1:16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</row>
    <row r="439" spans="1:16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</row>
    <row r="440" spans="1:16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</row>
    <row r="441" spans="1:16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</row>
    <row r="442" spans="1:16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</row>
    <row r="443" spans="1:16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</row>
    <row r="444" spans="1:16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</row>
    <row r="445" spans="1:16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</row>
    <row r="446" spans="1:1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</row>
    <row r="447" spans="1:16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</row>
    <row r="448" spans="1:16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</row>
    <row r="449" spans="1:16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</row>
    <row r="450" spans="1:16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</row>
    <row r="451" spans="1:16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</row>
    <row r="452" spans="1:16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</row>
    <row r="453" spans="1:16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</row>
    <row r="454" spans="1:16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</row>
    <row r="455" spans="1:16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</row>
    <row r="456" spans="1:1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</row>
    <row r="457" spans="1:16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</row>
    <row r="458" spans="1:16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</row>
    <row r="459" spans="1:16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</row>
    <row r="460" spans="1:16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</row>
    <row r="461" spans="1:16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</row>
    <row r="462" spans="1:16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</row>
    <row r="463" spans="1:16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</row>
    <row r="464" spans="1:16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</row>
    <row r="465" spans="1:16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</row>
    <row r="466" spans="1:1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</row>
    <row r="467" spans="1:16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</row>
    <row r="468" spans="1:16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</row>
    <row r="469" spans="1:16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</row>
    <row r="470" spans="1:16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</row>
    <row r="471" spans="1:16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</row>
    <row r="472" spans="1:16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</row>
    <row r="473" spans="1:16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</row>
    <row r="474" spans="1:16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</row>
    <row r="475" spans="1:16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</row>
    <row r="476" spans="1:1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</row>
    <row r="477" spans="1:16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</row>
    <row r="478" spans="1:16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</row>
    <row r="479" spans="1:16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</row>
    <row r="480" spans="1:16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</row>
    <row r="481" spans="1:16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</row>
    <row r="482" spans="1:16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</row>
    <row r="483" spans="1:16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</row>
    <row r="484" spans="1:16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</row>
    <row r="485" spans="1:16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</row>
    <row r="486" spans="1:1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</row>
    <row r="487" spans="1:16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</row>
    <row r="488" spans="1:16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</row>
    <row r="489" spans="1:16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</row>
    <row r="490" spans="1:16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</row>
    <row r="491" spans="1:16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</row>
    <row r="492" spans="1:16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</row>
    <row r="493" spans="1:16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</row>
    <row r="494" spans="1:16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</row>
    <row r="495" spans="1:16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</row>
    <row r="496" spans="1:1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</row>
    <row r="497" spans="1:16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</row>
    <row r="498" spans="1:16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</row>
    <row r="499" spans="1:16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</row>
    <row r="500" spans="1:16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</row>
  </sheetData>
  <mergeCells count="6">
    <mergeCell ref="G9:I9"/>
    <mergeCell ref="J9:L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00"/>
  <sheetViews>
    <sheetView zoomScale="85" zoomScaleNormal="85" workbookViewId="0">
      <pane ySplit="9" topLeftCell="A10" activePane="bottomLeft" state="frozen"/>
      <selection pane="bottomLeft" activeCell="D18" sqref="D18"/>
    </sheetView>
  </sheetViews>
  <sheetFormatPr defaultColWidth="17.28515625" defaultRowHeight="15" customHeight="1"/>
  <cols>
    <col min="1" max="1" width="5.855468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3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4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4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4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3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44425</v>
      </c>
      <c r="L6" s="53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3"/>
      <c r="M7" s="1"/>
      <c r="N7" s="1"/>
      <c r="O7" s="1"/>
    </row>
    <row r="8" spans="1:15" ht="28.5" customHeight="1">
      <c r="A8" s="452" t="s">
        <v>16</v>
      </c>
      <c r="B8" s="454"/>
      <c r="C8" s="458" t="s">
        <v>20</v>
      </c>
      <c r="D8" s="458" t="s">
        <v>21</v>
      </c>
      <c r="E8" s="449" t="s">
        <v>22</v>
      </c>
      <c r="F8" s="450"/>
      <c r="G8" s="451"/>
      <c r="H8" s="449" t="s">
        <v>23</v>
      </c>
      <c r="I8" s="450"/>
      <c r="J8" s="451"/>
      <c r="K8" s="26"/>
      <c r="L8" s="55"/>
      <c r="M8" s="55"/>
      <c r="N8" s="1"/>
      <c r="O8" s="1"/>
    </row>
    <row r="9" spans="1:15" ht="36" customHeight="1">
      <c r="A9" s="456"/>
      <c r="B9" s="457"/>
      <c r="C9" s="457"/>
      <c r="D9" s="457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6" t="s">
        <v>32</v>
      </c>
      <c r="M9" s="57" t="s">
        <v>232</v>
      </c>
      <c r="N9" s="1"/>
      <c r="O9" s="1"/>
    </row>
    <row r="10" spans="1:15" ht="12.75" customHeight="1">
      <c r="A10" s="58">
        <v>1</v>
      </c>
      <c r="B10" s="31" t="s">
        <v>233</v>
      </c>
      <c r="C10" s="37">
        <v>16563.05</v>
      </c>
      <c r="D10" s="35">
        <v>16544.399999999998</v>
      </c>
      <c r="E10" s="35">
        <v>16499.399999999994</v>
      </c>
      <c r="F10" s="35">
        <v>16435.749999999996</v>
      </c>
      <c r="G10" s="35">
        <v>16390.749999999993</v>
      </c>
      <c r="H10" s="35">
        <v>16608.049999999996</v>
      </c>
      <c r="I10" s="35">
        <v>16653.050000000003</v>
      </c>
      <c r="J10" s="35">
        <v>16716.699999999997</v>
      </c>
      <c r="K10" s="37">
        <v>16589.400000000001</v>
      </c>
      <c r="L10" s="37">
        <v>16480.75</v>
      </c>
      <c r="M10" s="59"/>
      <c r="N10" s="1"/>
      <c r="O10" s="1"/>
    </row>
    <row r="11" spans="1:15" ht="12.75" customHeight="1">
      <c r="A11" s="58">
        <v>2</v>
      </c>
      <c r="B11" s="31" t="s">
        <v>234</v>
      </c>
      <c r="C11" s="31">
        <v>36094.5</v>
      </c>
      <c r="D11" s="40">
        <v>36129.483333333337</v>
      </c>
      <c r="E11" s="40">
        <v>35997.416666666672</v>
      </c>
      <c r="F11" s="40">
        <v>35900.333333333336</v>
      </c>
      <c r="G11" s="40">
        <v>35768.26666666667</v>
      </c>
      <c r="H11" s="40">
        <v>36226.566666666673</v>
      </c>
      <c r="I11" s="40">
        <v>36358.633333333339</v>
      </c>
      <c r="J11" s="40">
        <v>36455.716666666674</v>
      </c>
      <c r="K11" s="31">
        <v>36261.550000000003</v>
      </c>
      <c r="L11" s="31">
        <v>36032.400000000001</v>
      </c>
      <c r="M11" s="59"/>
      <c r="N11" s="1"/>
      <c r="O11" s="1"/>
    </row>
    <row r="12" spans="1:15" ht="12.75" customHeight="1">
      <c r="A12" s="58">
        <v>3</v>
      </c>
      <c r="B12" s="44" t="s">
        <v>235</v>
      </c>
      <c r="C12" s="31">
        <v>2038.8</v>
      </c>
      <c r="D12" s="40">
        <v>2045.7166666666669</v>
      </c>
      <c r="E12" s="40">
        <v>2029.6333333333337</v>
      </c>
      <c r="F12" s="40">
        <v>2020.4666666666667</v>
      </c>
      <c r="G12" s="40">
        <v>2004.3833333333334</v>
      </c>
      <c r="H12" s="40">
        <v>2054.8833333333341</v>
      </c>
      <c r="I12" s="40">
        <v>2070.9666666666672</v>
      </c>
      <c r="J12" s="40">
        <v>2080.1333333333341</v>
      </c>
      <c r="K12" s="31">
        <v>2061.8000000000002</v>
      </c>
      <c r="L12" s="31">
        <v>2036.55</v>
      </c>
      <c r="M12" s="59"/>
      <c r="N12" s="1"/>
      <c r="O12" s="1"/>
    </row>
    <row r="13" spans="1:15" ht="12.75" customHeight="1">
      <c r="A13" s="58">
        <v>4</v>
      </c>
      <c r="B13" s="31" t="s">
        <v>236</v>
      </c>
      <c r="C13" s="31">
        <v>4569.8</v>
      </c>
      <c r="D13" s="40">
        <v>4572.6500000000005</v>
      </c>
      <c r="E13" s="40">
        <v>4553.5000000000009</v>
      </c>
      <c r="F13" s="40">
        <v>4537.2000000000007</v>
      </c>
      <c r="G13" s="40">
        <v>4518.0500000000011</v>
      </c>
      <c r="H13" s="40">
        <v>4588.9500000000007</v>
      </c>
      <c r="I13" s="40">
        <v>4608.1000000000004</v>
      </c>
      <c r="J13" s="40">
        <v>4624.4000000000005</v>
      </c>
      <c r="K13" s="31">
        <v>4591.8</v>
      </c>
      <c r="L13" s="31">
        <v>4556.3500000000004</v>
      </c>
      <c r="M13" s="59"/>
      <c r="N13" s="1"/>
      <c r="O13" s="1"/>
    </row>
    <row r="14" spans="1:15" ht="12.75" customHeight="1">
      <c r="A14" s="58">
        <v>5</v>
      </c>
      <c r="B14" s="31" t="s">
        <v>237</v>
      </c>
      <c r="C14" s="31">
        <v>32577.95</v>
      </c>
      <c r="D14" s="40">
        <v>32640.516666666666</v>
      </c>
      <c r="E14" s="40">
        <v>32375.683333333334</v>
      </c>
      <c r="F14" s="40">
        <v>32173.416666666668</v>
      </c>
      <c r="G14" s="40">
        <v>31908.583333333336</v>
      </c>
      <c r="H14" s="40">
        <v>32842.783333333333</v>
      </c>
      <c r="I14" s="40">
        <v>33107.616666666669</v>
      </c>
      <c r="J14" s="40">
        <v>33309.883333333331</v>
      </c>
      <c r="K14" s="31">
        <v>32905.35</v>
      </c>
      <c r="L14" s="31">
        <v>32438.25</v>
      </c>
      <c r="M14" s="59"/>
      <c r="N14" s="1"/>
      <c r="O14" s="1"/>
    </row>
    <row r="15" spans="1:15" ht="12.75" customHeight="1">
      <c r="A15" s="58">
        <v>6</v>
      </c>
      <c r="B15" s="31" t="s">
        <v>238</v>
      </c>
      <c r="C15" s="31">
        <v>3622.75</v>
      </c>
      <c r="D15" s="40">
        <v>3621.35</v>
      </c>
      <c r="E15" s="40">
        <v>3610.5</v>
      </c>
      <c r="F15" s="40">
        <v>3598.25</v>
      </c>
      <c r="G15" s="40">
        <v>3587.4</v>
      </c>
      <c r="H15" s="40">
        <v>3633.6</v>
      </c>
      <c r="I15" s="40">
        <v>3644.4499999999994</v>
      </c>
      <c r="J15" s="40">
        <v>3656.7</v>
      </c>
      <c r="K15" s="31">
        <v>3632.2</v>
      </c>
      <c r="L15" s="31">
        <v>3609.1</v>
      </c>
      <c r="M15" s="59"/>
      <c r="N15" s="1"/>
      <c r="O15" s="1"/>
    </row>
    <row r="16" spans="1:15" ht="12.75" customHeight="1">
      <c r="A16" s="58">
        <v>7</v>
      </c>
      <c r="B16" s="31" t="s">
        <v>239</v>
      </c>
      <c r="C16" s="31">
        <v>7485.65</v>
      </c>
      <c r="D16" s="40">
        <v>7498.3666666666659</v>
      </c>
      <c r="E16" s="40">
        <v>7461.6333333333314</v>
      </c>
      <c r="F16" s="40">
        <v>7437.6166666666659</v>
      </c>
      <c r="G16" s="40">
        <v>7400.8833333333314</v>
      </c>
      <c r="H16" s="40">
        <v>7522.3833333333314</v>
      </c>
      <c r="I16" s="40">
        <v>7559.1166666666668</v>
      </c>
      <c r="J16" s="40">
        <v>7583.1333333333314</v>
      </c>
      <c r="K16" s="31">
        <v>7535.1</v>
      </c>
      <c r="L16" s="31">
        <v>7474.35</v>
      </c>
      <c r="M16" s="59"/>
      <c r="N16" s="1"/>
      <c r="O16" s="1"/>
    </row>
    <row r="17" spans="1:15" ht="12.75" customHeight="1">
      <c r="A17" s="58">
        <v>8</v>
      </c>
      <c r="B17" s="31" t="s">
        <v>44</v>
      </c>
      <c r="C17" s="31">
        <v>2296.25</v>
      </c>
      <c r="D17" s="40">
        <v>2303.75</v>
      </c>
      <c r="E17" s="40">
        <v>2282.5</v>
      </c>
      <c r="F17" s="40">
        <v>2268.75</v>
      </c>
      <c r="G17" s="40">
        <v>2247.5</v>
      </c>
      <c r="H17" s="40">
        <v>2317.5</v>
      </c>
      <c r="I17" s="40">
        <v>2338.75</v>
      </c>
      <c r="J17" s="40">
        <v>2352.5</v>
      </c>
      <c r="K17" s="31">
        <v>2325</v>
      </c>
      <c r="L17" s="31">
        <v>2290</v>
      </c>
      <c r="M17" s="31">
        <v>2.93777</v>
      </c>
      <c r="N17" s="1"/>
      <c r="O17" s="1"/>
    </row>
    <row r="18" spans="1:15" ht="12.75" customHeight="1">
      <c r="A18" s="58">
        <v>9</v>
      </c>
      <c r="B18" s="31" t="s">
        <v>60</v>
      </c>
      <c r="C18" s="31">
        <v>1330.95</v>
      </c>
      <c r="D18" s="40">
        <v>1329.3333333333333</v>
      </c>
      <c r="E18" s="40">
        <v>1318.6666666666665</v>
      </c>
      <c r="F18" s="40">
        <v>1306.3833333333332</v>
      </c>
      <c r="G18" s="40">
        <v>1295.7166666666665</v>
      </c>
      <c r="H18" s="40">
        <v>1341.6166666666666</v>
      </c>
      <c r="I18" s="40">
        <v>1352.2833333333331</v>
      </c>
      <c r="J18" s="40">
        <v>1364.5666666666666</v>
      </c>
      <c r="K18" s="31">
        <v>1340</v>
      </c>
      <c r="L18" s="31">
        <v>1317.05</v>
      </c>
      <c r="M18" s="31">
        <v>7.3460299999999998</v>
      </c>
      <c r="N18" s="1"/>
      <c r="O18" s="1"/>
    </row>
    <row r="19" spans="1:15" ht="12.75" customHeight="1">
      <c r="A19" s="58">
        <v>10</v>
      </c>
      <c r="B19" s="31" t="s">
        <v>40</v>
      </c>
      <c r="C19" s="60">
        <v>936.75</v>
      </c>
      <c r="D19" s="40">
        <v>936.68333333333339</v>
      </c>
      <c r="E19" s="40">
        <v>925.06666666666683</v>
      </c>
      <c r="F19" s="40">
        <v>913.38333333333344</v>
      </c>
      <c r="G19" s="40">
        <v>901.76666666666688</v>
      </c>
      <c r="H19" s="40">
        <v>948.36666666666679</v>
      </c>
      <c r="I19" s="40">
        <v>959.98333333333335</v>
      </c>
      <c r="J19" s="40">
        <v>971.66666666666674</v>
      </c>
      <c r="K19" s="31">
        <v>948.3</v>
      </c>
      <c r="L19" s="31">
        <v>925</v>
      </c>
      <c r="M19" s="31">
        <v>6.1942599999999999</v>
      </c>
      <c r="N19" s="1"/>
      <c r="O19" s="1"/>
    </row>
    <row r="20" spans="1:15" ht="12.75" customHeight="1">
      <c r="A20" s="58">
        <v>11</v>
      </c>
      <c r="B20" s="31" t="s">
        <v>240</v>
      </c>
      <c r="C20" s="31">
        <v>18955.8</v>
      </c>
      <c r="D20" s="40">
        <v>18974.816666666666</v>
      </c>
      <c r="E20" s="40">
        <v>18728.333333333332</v>
      </c>
      <c r="F20" s="40">
        <v>18500.866666666665</v>
      </c>
      <c r="G20" s="40">
        <v>18254.383333333331</v>
      </c>
      <c r="H20" s="40">
        <v>19202.283333333333</v>
      </c>
      <c r="I20" s="40">
        <v>19448.76666666667</v>
      </c>
      <c r="J20" s="40">
        <v>19676.233333333334</v>
      </c>
      <c r="K20" s="31">
        <v>19221.3</v>
      </c>
      <c r="L20" s="31">
        <v>18747.349999999999</v>
      </c>
      <c r="M20" s="31">
        <v>0.11237999999999999</v>
      </c>
      <c r="N20" s="1"/>
      <c r="O20" s="1"/>
    </row>
    <row r="21" spans="1:15" ht="12.75" customHeight="1">
      <c r="A21" s="58">
        <v>12</v>
      </c>
      <c r="B21" s="31" t="s">
        <v>46</v>
      </c>
      <c r="C21" s="31">
        <v>1430.1</v>
      </c>
      <c r="D21" s="40">
        <v>1431.1166666666668</v>
      </c>
      <c r="E21" s="40">
        <v>1412.5333333333335</v>
      </c>
      <c r="F21" s="40">
        <v>1394.9666666666667</v>
      </c>
      <c r="G21" s="40">
        <v>1376.3833333333334</v>
      </c>
      <c r="H21" s="40">
        <v>1448.6833333333336</v>
      </c>
      <c r="I21" s="40">
        <v>1467.2666666666667</v>
      </c>
      <c r="J21" s="40">
        <v>1484.8333333333337</v>
      </c>
      <c r="K21" s="31">
        <v>1449.7</v>
      </c>
      <c r="L21" s="31">
        <v>1413.55</v>
      </c>
      <c r="M21" s="31">
        <v>19.093520000000002</v>
      </c>
      <c r="N21" s="1"/>
      <c r="O21" s="1"/>
    </row>
    <row r="22" spans="1:15" ht="12.75" customHeight="1">
      <c r="A22" s="58">
        <v>13</v>
      </c>
      <c r="B22" s="31" t="s">
        <v>241</v>
      </c>
      <c r="C22" s="31">
        <v>925.25</v>
      </c>
      <c r="D22" s="40">
        <v>920.08333333333337</v>
      </c>
      <c r="E22" s="40">
        <v>910.16666666666674</v>
      </c>
      <c r="F22" s="40">
        <v>895.08333333333337</v>
      </c>
      <c r="G22" s="40">
        <v>885.16666666666674</v>
      </c>
      <c r="H22" s="40">
        <v>935.16666666666674</v>
      </c>
      <c r="I22" s="40">
        <v>945.08333333333348</v>
      </c>
      <c r="J22" s="40">
        <v>960.16666666666674</v>
      </c>
      <c r="K22" s="31">
        <v>930</v>
      </c>
      <c r="L22" s="31">
        <v>905</v>
      </c>
      <c r="M22" s="31">
        <v>25.329719999999998</v>
      </c>
      <c r="N22" s="1"/>
      <c r="O22" s="1"/>
    </row>
    <row r="23" spans="1:15" ht="12.75" customHeight="1">
      <c r="A23" s="58">
        <v>14</v>
      </c>
      <c r="B23" s="31" t="s">
        <v>47</v>
      </c>
      <c r="C23" s="31">
        <v>706.9</v>
      </c>
      <c r="D23" s="40">
        <v>708.44999999999993</v>
      </c>
      <c r="E23" s="40">
        <v>700.44999999999982</v>
      </c>
      <c r="F23" s="40">
        <v>693.99999999999989</v>
      </c>
      <c r="G23" s="40">
        <v>685.99999999999977</v>
      </c>
      <c r="H23" s="40">
        <v>714.89999999999986</v>
      </c>
      <c r="I23" s="40">
        <v>722.90000000000009</v>
      </c>
      <c r="J23" s="40">
        <v>729.34999999999991</v>
      </c>
      <c r="K23" s="31">
        <v>716.45</v>
      </c>
      <c r="L23" s="31">
        <v>702</v>
      </c>
      <c r="M23" s="31">
        <v>63.859949999999998</v>
      </c>
      <c r="N23" s="1"/>
      <c r="O23" s="1"/>
    </row>
    <row r="24" spans="1:15" ht="12.75" customHeight="1">
      <c r="A24" s="58">
        <v>15</v>
      </c>
      <c r="B24" s="31" t="s">
        <v>242</v>
      </c>
      <c r="C24" s="31">
        <v>928.05</v>
      </c>
      <c r="D24" s="40">
        <v>918.76666666666677</v>
      </c>
      <c r="E24" s="40">
        <v>905.53333333333353</v>
      </c>
      <c r="F24" s="40">
        <v>883.01666666666677</v>
      </c>
      <c r="G24" s="40">
        <v>869.78333333333353</v>
      </c>
      <c r="H24" s="40">
        <v>941.28333333333353</v>
      </c>
      <c r="I24" s="40">
        <v>954.51666666666688</v>
      </c>
      <c r="J24" s="40">
        <v>977.03333333333353</v>
      </c>
      <c r="K24" s="31">
        <v>932</v>
      </c>
      <c r="L24" s="31">
        <v>896.25</v>
      </c>
      <c r="M24" s="31">
        <v>1.56477</v>
      </c>
      <c r="N24" s="1"/>
      <c r="O24" s="1"/>
    </row>
    <row r="25" spans="1:15" ht="12.75" customHeight="1">
      <c r="A25" s="58">
        <v>16</v>
      </c>
      <c r="B25" s="31" t="s">
        <v>243</v>
      </c>
      <c r="C25" s="31">
        <v>977.75</v>
      </c>
      <c r="D25" s="40">
        <v>960.91666666666663</v>
      </c>
      <c r="E25" s="40">
        <v>941.83333333333326</v>
      </c>
      <c r="F25" s="40">
        <v>905.91666666666663</v>
      </c>
      <c r="G25" s="40">
        <v>886.83333333333326</v>
      </c>
      <c r="H25" s="40">
        <v>996.83333333333326</v>
      </c>
      <c r="I25" s="40">
        <v>1015.9166666666665</v>
      </c>
      <c r="J25" s="40">
        <v>1051.8333333333333</v>
      </c>
      <c r="K25" s="31">
        <v>980</v>
      </c>
      <c r="L25" s="31">
        <v>925</v>
      </c>
      <c r="M25" s="31">
        <v>0.5181</v>
      </c>
      <c r="N25" s="1"/>
      <c r="O25" s="1"/>
    </row>
    <row r="26" spans="1:15" ht="12.75" customHeight="1">
      <c r="A26" s="58">
        <v>17</v>
      </c>
      <c r="B26" s="31" t="s">
        <v>244</v>
      </c>
      <c r="C26" s="31">
        <v>114.15</v>
      </c>
      <c r="D26" s="40">
        <v>114.86666666666667</v>
      </c>
      <c r="E26" s="40">
        <v>112.93333333333335</v>
      </c>
      <c r="F26" s="40">
        <v>111.71666666666668</v>
      </c>
      <c r="G26" s="40">
        <v>109.78333333333336</v>
      </c>
      <c r="H26" s="40">
        <v>116.08333333333334</v>
      </c>
      <c r="I26" s="40">
        <v>118.01666666666668</v>
      </c>
      <c r="J26" s="40">
        <v>119.23333333333333</v>
      </c>
      <c r="K26" s="31">
        <v>116.8</v>
      </c>
      <c r="L26" s="31">
        <v>113.65</v>
      </c>
      <c r="M26" s="31">
        <v>16.3035</v>
      </c>
      <c r="N26" s="1"/>
      <c r="O26" s="1"/>
    </row>
    <row r="27" spans="1:15" ht="12.75" customHeight="1">
      <c r="A27" s="58">
        <v>18</v>
      </c>
      <c r="B27" s="31" t="s">
        <v>42</v>
      </c>
      <c r="C27" s="31">
        <v>206.45</v>
      </c>
      <c r="D27" s="40">
        <v>206.43333333333331</v>
      </c>
      <c r="E27" s="40">
        <v>203.41666666666663</v>
      </c>
      <c r="F27" s="40">
        <v>200.38333333333333</v>
      </c>
      <c r="G27" s="40">
        <v>197.36666666666665</v>
      </c>
      <c r="H27" s="40">
        <v>209.46666666666661</v>
      </c>
      <c r="I27" s="40">
        <v>212.48333333333332</v>
      </c>
      <c r="J27" s="40">
        <v>215.51666666666659</v>
      </c>
      <c r="K27" s="31">
        <v>209.45</v>
      </c>
      <c r="L27" s="31">
        <v>203.4</v>
      </c>
      <c r="M27" s="31">
        <v>24.547940000000001</v>
      </c>
      <c r="N27" s="1"/>
      <c r="O27" s="1"/>
    </row>
    <row r="28" spans="1:15" ht="12.75" customHeight="1">
      <c r="A28" s="58">
        <v>19</v>
      </c>
      <c r="B28" s="31" t="s">
        <v>245</v>
      </c>
      <c r="C28" s="31">
        <v>2278.6999999999998</v>
      </c>
      <c r="D28" s="40">
        <v>2263.65</v>
      </c>
      <c r="E28" s="40">
        <v>2220.0500000000002</v>
      </c>
      <c r="F28" s="40">
        <v>2161.4</v>
      </c>
      <c r="G28" s="40">
        <v>2117.8000000000002</v>
      </c>
      <c r="H28" s="40">
        <v>2322.3000000000002</v>
      </c>
      <c r="I28" s="40">
        <v>2365.8999999999996</v>
      </c>
      <c r="J28" s="40">
        <v>2424.5500000000002</v>
      </c>
      <c r="K28" s="31">
        <v>2307.25</v>
      </c>
      <c r="L28" s="31">
        <v>2205</v>
      </c>
      <c r="M28" s="31">
        <v>0.62995999999999996</v>
      </c>
      <c r="N28" s="1"/>
      <c r="O28" s="1"/>
    </row>
    <row r="29" spans="1:15" ht="12.75" customHeight="1">
      <c r="A29" s="58">
        <v>20</v>
      </c>
      <c r="B29" s="31" t="s">
        <v>53</v>
      </c>
      <c r="C29" s="31">
        <v>769.85</v>
      </c>
      <c r="D29" s="40">
        <v>767.25</v>
      </c>
      <c r="E29" s="40">
        <v>759.9</v>
      </c>
      <c r="F29" s="40">
        <v>749.94999999999993</v>
      </c>
      <c r="G29" s="40">
        <v>742.59999999999991</v>
      </c>
      <c r="H29" s="40">
        <v>777.2</v>
      </c>
      <c r="I29" s="40">
        <v>784.55</v>
      </c>
      <c r="J29" s="40">
        <v>794.50000000000011</v>
      </c>
      <c r="K29" s="31">
        <v>774.6</v>
      </c>
      <c r="L29" s="31">
        <v>757.3</v>
      </c>
      <c r="M29" s="31">
        <v>2.8846799999999999</v>
      </c>
      <c r="N29" s="1"/>
      <c r="O29" s="1"/>
    </row>
    <row r="30" spans="1:15" ht="12.75" customHeight="1">
      <c r="A30" s="58">
        <v>21</v>
      </c>
      <c r="B30" s="31" t="s">
        <v>49</v>
      </c>
      <c r="C30" s="31">
        <v>3713.5</v>
      </c>
      <c r="D30" s="40">
        <v>3687.7666666666664</v>
      </c>
      <c r="E30" s="40">
        <v>3636.333333333333</v>
      </c>
      <c r="F30" s="40">
        <v>3559.1666666666665</v>
      </c>
      <c r="G30" s="40">
        <v>3507.7333333333331</v>
      </c>
      <c r="H30" s="40">
        <v>3764.9333333333329</v>
      </c>
      <c r="I30" s="40">
        <v>3816.3666666666663</v>
      </c>
      <c r="J30" s="40">
        <v>3893.5333333333328</v>
      </c>
      <c r="K30" s="31">
        <v>3739.2</v>
      </c>
      <c r="L30" s="31">
        <v>3610.6</v>
      </c>
      <c r="M30" s="31">
        <v>1.40951</v>
      </c>
      <c r="N30" s="1"/>
      <c r="O30" s="1"/>
    </row>
    <row r="31" spans="1:15" ht="12.75" customHeight="1">
      <c r="A31" s="58">
        <v>22</v>
      </c>
      <c r="B31" s="31" t="s">
        <v>51</v>
      </c>
      <c r="C31" s="31">
        <v>720.4</v>
      </c>
      <c r="D31" s="40">
        <v>726.80000000000007</v>
      </c>
      <c r="E31" s="40">
        <v>711.60000000000014</v>
      </c>
      <c r="F31" s="40">
        <v>702.80000000000007</v>
      </c>
      <c r="G31" s="40">
        <v>687.60000000000014</v>
      </c>
      <c r="H31" s="40">
        <v>735.60000000000014</v>
      </c>
      <c r="I31" s="40">
        <v>750.80000000000018</v>
      </c>
      <c r="J31" s="40">
        <v>759.60000000000014</v>
      </c>
      <c r="K31" s="31">
        <v>742</v>
      </c>
      <c r="L31" s="31">
        <v>718</v>
      </c>
      <c r="M31" s="31">
        <v>20.854790000000001</v>
      </c>
      <c r="N31" s="1"/>
      <c r="O31" s="1"/>
    </row>
    <row r="32" spans="1:15" ht="12.75" customHeight="1">
      <c r="A32" s="58">
        <v>23</v>
      </c>
      <c r="B32" s="31" t="s">
        <v>52</v>
      </c>
      <c r="C32" s="31">
        <v>396.25</v>
      </c>
      <c r="D32" s="40">
        <v>398.59999999999997</v>
      </c>
      <c r="E32" s="40">
        <v>393.04999999999995</v>
      </c>
      <c r="F32" s="40">
        <v>389.84999999999997</v>
      </c>
      <c r="G32" s="40">
        <v>384.29999999999995</v>
      </c>
      <c r="H32" s="40">
        <v>401.79999999999995</v>
      </c>
      <c r="I32" s="40">
        <v>407.35</v>
      </c>
      <c r="J32" s="40">
        <v>410.54999999999995</v>
      </c>
      <c r="K32" s="31">
        <v>404.15</v>
      </c>
      <c r="L32" s="31">
        <v>395.4</v>
      </c>
      <c r="M32" s="31">
        <v>17.62903</v>
      </c>
      <c r="N32" s="1"/>
      <c r="O32" s="1"/>
    </row>
    <row r="33" spans="1:15" ht="12.75" customHeight="1">
      <c r="A33" s="58">
        <v>24</v>
      </c>
      <c r="B33" s="31" t="s">
        <v>54</v>
      </c>
      <c r="C33" s="31">
        <v>4345.1000000000004</v>
      </c>
      <c r="D33" s="40">
        <v>4281.583333333333</v>
      </c>
      <c r="E33" s="40">
        <v>4188.6666666666661</v>
      </c>
      <c r="F33" s="40">
        <v>4032.2333333333327</v>
      </c>
      <c r="G33" s="40">
        <v>3939.3166666666657</v>
      </c>
      <c r="H33" s="40">
        <v>4438.0166666666664</v>
      </c>
      <c r="I33" s="40">
        <v>4530.9333333333325</v>
      </c>
      <c r="J33" s="40">
        <v>4687.3666666666668</v>
      </c>
      <c r="K33" s="31">
        <v>4374.5</v>
      </c>
      <c r="L33" s="31">
        <v>4125.1499999999996</v>
      </c>
      <c r="M33" s="31">
        <v>37.090119999999999</v>
      </c>
      <c r="N33" s="1"/>
      <c r="O33" s="1"/>
    </row>
    <row r="34" spans="1:15" ht="12.75" customHeight="1">
      <c r="A34" s="58">
        <v>25</v>
      </c>
      <c r="B34" s="31" t="s">
        <v>55</v>
      </c>
      <c r="C34" s="31">
        <v>225.95</v>
      </c>
      <c r="D34" s="40">
        <v>225.79999999999998</v>
      </c>
      <c r="E34" s="40">
        <v>224.14999999999998</v>
      </c>
      <c r="F34" s="40">
        <v>222.35</v>
      </c>
      <c r="G34" s="40">
        <v>220.7</v>
      </c>
      <c r="H34" s="40">
        <v>227.59999999999997</v>
      </c>
      <c r="I34" s="40">
        <v>229.25</v>
      </c>
      <c r="J34" s="40">
        <v>231.04999999999995</v>
      </c>
      <c r="K34" s="31">
        <v>227.45</v>
      </c>
      <c r="L34" s="31">
        <v>224</v>
      </c>
      <c r="M34" s="31">
        <v>31.360469999999999</v>
      </c>
      <c r="N34" s="1"/>
      <c r="O34" s="1"/>
    </row>
    <row r="35" spans="1:15" ht="12.75" customHeight="1">
      <c r="A35" s="58">
        <v>26</v>
      </c>
      <c r="B35" s="31" t="s">
        <v>56</v>
      </c>
      <c r="C35" s="31">
        <v>128</v>
      </c>
      <c r="D35" s="40">
        <v>128.93333333333331</v>
      </c>
      <c r="E35" s="40">
        <v>126.66666666666663</v>
      </c>
      <c r="F35" s="40">
        <v>125.33333333333331</v>
      </c>
      <c r="G35" s="40">
        <v>123.06666666666663</v>
      </c>
      <c r="H35" s="40">
        <v>130.26666666666662</v>
      </c>
      <c r="I35" s="40">
        <v>132.53333333333333</v>
      </c>
      <c r="J35" s="40">
        <v>133.86666666666662</v>
      </c>
      <c r="K35" s="31">
        <v>131.19999999999999</v>
      </c>
      <c r="L35" s="31">
        <v>127.6</v>
      </c>
      <c r="M35" s="31">
        <v>125.86919</v>
      </c>
      <c r="N35" s="1"/>
      <c r="O35" s="1"/>
    </row>
    <row r="36" spans="1:15" ht="12.75" customHeight="1">
      <c r="A36" s="58">
        <v>27</v>
      </c>
      <c r="B36" s="31" t="s">
        <v>58</v>
      </c>
      <c r="C36" s="31">
        <v>2971.4</v>
      </c>
      <c r="D36" s="40">
        <v>2971.85</v>
      </c>
      <c r="E36" s="40">
        <v>2959.5499999999997</v>
      </c>
      <c r="F36" s="40">
        <v>2947.7</v>
      </c>
      <c r="G36" s="40">
        <v>2935.3999999999996</v>
      </c>
      <c r="H36" s="40">
        <v>2983.7</v>
      </c>
      <c r="I36" s="40">
        <v>2996</v>
      </c>
      <c r="J36" s="40">
        <v>3007.85</v>
      </c>
      <c r="K36" s="31">
        <v>2984.15</v>
      </c>
      <c r="L36" s="31">
        <v>2960</v>
      </c>
      <c r="M36" s="31">
        <v>4.6174200000000001</v>
      </c>
      <c r="N36" s="1"/>
      <c r="O36" s="1"/>
    </row>
    <row r="37" spans="1:15" ht="12.75" customHeight="1">
      <c r="A37" s="58">
        <v>28</v>
      </c>
      <c r="B37" s="31" t="s">
        <v>61</v>
      </c>
      <c r="C37" s="31">
        <v>738.05</v>
      </c>
      <c r="D37" s="40">
        <v>746.9666666666667</v>
      </c>
      <c r="E37" s="40">
        <v>725.48333333333335</v>
      </c>
      <c r="F37" s="40">
        <v>712.91666666666663</v>
      </c>
      <c r="G37" s="40">
        <v>691.43333333333328</v>
      </c>
      <c r="H37" s="40">
        <v>759.53333333333342</v>
      </c>
      <c r="I37" s="40">
        <v>781.01666666666677</v>
      </c>
      <c r="J37" s="40">
        <v>793.58333333333348</v>
      </c>
      <c r="K37" s="31">
        <v>768.45</v>
      </c>
      <c r="L37" s="31">
        <v>734.4</v>
      </c>
      <c r="M37" s="31">
        <v>67.193650000000005</v>
      </c>
      <c r="N37" s="1"/>
      <c r="O37" s="1"/>
    </row>
    <row r="38" spans="1:15" ht="12.75" customHeight="1">
      <c r="A38" s="58">
        <v>29</v>
      </c>
      <c r="B38" s="31" t="s">
        <v>246</v>
      </c>
      <c r="C38" s="31">
        <v>3633.5</v>
      </c>
      <c r="D38" s="40">
        <v>3619.6</v>
      </c>
      <c r="E38" s="40">
        <v>3580.2</v>
      </c>
      <c r="F38" s="40">
        <v>3526.9</v>
      </c>
      <c r="G38" s="40">
        <v>3487.5</v>
      </c>
      <c r="H38" s="40">
        <v>3672.8999999999996</v>
      </c>
      <c r="I38" s="40">
        <v>3712.3</v>
      </c>
      <c r="J38" s="40">
        <v>3765.5999999999995</v>
      </c>
      <c r="K38" s="31">
        <v>3659</v>
      </c>
      <c r="L38" s="31">
        <v>3566.3</v>
      </c>
      <c r="M38" s="31">
        <v>1.8046899999999999</v>
      </c>
      <c r="N38" s="1"/>
      <c r="O38" s="1"/>
    </row>
    <row r="39" spans="1:15" ht="12.75" customHeight="1">
      <c r="A39" s="58">
        <v>30</v>
      </c>
      <c r="B39" s="31" t="s">
        <v>62</v>
      </c>
      <c r="C39" s="31">
        <v>762</v>
      </c>
      <c r="D39" s="40">
        <v>761.26666666666677</v>
      </c>
      <c r="E39" s="40">
        <v>756.73333333333358</v>
      </c>
      <c r="F39" s="40">
        <v>751.46666666666681</v>
      </c>
      <c r="G39" s="40">
        <v>746.93333333333362</v>
      </c>
      <c r="H39" s="40">
        <v>766.53333333333353</v>
      </c>
      <c r="I39" s="40">
        <v>771.06666666666661</v>
      </c>
      <c r="J39" s="40">
        <v>776.33333333333348</v>
      </c>
      <c r="K39" s="31">
        <v>765.8</v>
      </c>
      <c r="L39" s="31">
        <v>756</v>
      </c>
      <c r="M39" s="31">
        <v>39.676290000000002</v>
      </c>
      <c r="N39" s="1"/>
      <c r="O39" s="1"/>
    </row>
    <row r="40" spans="1:15" ht="12.75" customHeight="1">
      <c r="A40" s="58">
        <v>31</v>
      </c>
      <c r="B40" s="31" t="s">
        <v>63</v>
      </c>
      <c r="C40" s="31">
        <v>3748.45</v>
      </c>
      <c r="D40" s="40">
        <v>3773.8166666666671</v>
      </c>
      <c r="E40" s="40">
        <v>3718.6333333333341</v>
      </c>
      <c r="F40" s="40">
        <v>3688.8166666666671</v>
      </c>
      <c r="G40" s="40">
        <v>3633.6333333333341</v>
      </c>
      <c r="H40" s="40">
        <v>3803.6333333333341</v>
      </c>
      <c r="I40" s="40">
        <v>3858.8166666666675</v>
      </c>
      <c r="J40" s="40">
        <v>3888.6333333333341</v>
      </c>
      <c r="K40" s="31">
        <v>3829</v>
      </c>
      <c r="L40" s="31">
        <v>3744</v>
      </c>
      <c r="M40" s="31">
        <v>2.9456699999999998</v>
      </c>
      <c r="N40" s="1"/>
      <c r="O40" s="1"/>
    </row>
    <row r="41" spans="1:15" ht="12.75" customHeight="1">
      <c r="A41" s="58">
        <v>32</v>
      </c>
      <c r="B41" s="31" t="s">
        <v>66</v>
      </c>
      <c r="C41" s="31">
        <v>6377.15</v>
      </c>
      <c r="D41" s="40">
        <v>6292</v>
      </c>
      <c r="E41" s="40">
        <v>6189</v>
      </c>
      <c r="F41" s="40">
        <v>6000.85</v>
      </c>
      <c r="G41" s="40">
        <v>5897.85</v>
      </c>
      <c r="H41" s="40">
        <v>6480.15</v>
      </c>
      <c r="I41" s="40">
        <v>6583.15</v>
      </c>
      <c r="J41" s="40">
        <v>6771.2999999999993</v>
      </c>
      <c r="K41" s="31">
        <v>6395</v>
      </c>
      <c r="L41" s="31">
        <v>6103.85</v>
      </c>
      <c r="M41" s="31">
        <v>14.23335</v>
      </c>
      <c r="N41" s="1"/>
      <c r="O41" s="1"/>
    </row>
    <row r="42" spans="1:15" ht="12.75" customHeight="1">
      <c r="A42" s="58">
        <v>33</v>
      </c>
      <c r="B42" s="31" t="s">
        <v>65</v>
      </c>
      <c r="C42" s="31">
        <v>14549.3</v>
      </c>
      <c r="D42" s="40">
        <v>14488.433333333334</v>
      </c>
      <c r="E42" s="40">
        <v>14369.866666666669</v>
      </c>
      <c r="F42" s="40">
        <v>14190.433333333334</v>
      </c>
      <c r="G42" s="40">
        <v>14071.866666666669</v>
      </c>
      <c r="H42" s="40">
        <v>14667.866666666669</v>
      </c>
      <c r="I42" s="40">
        <v>14786.433333333334</v>
      </c>
      <c r="J42" s="40">
        <v>14965.866666666669</v>
      </c>
      <c r="K42" s="31">
        <v>14607</v>
      </c>
      <c r="L42" s="31">
        <v>14309</v>
      </c>
      <c r="M42" s="31">
        <v>2.43262</v>
      </c>
      <c r="N42" s="1"/>
      <c r="O42" s="1"/>
    </row>
    <row r="43" spans="1:15" ht="12.75" customHeight="1">
      <c r="A43" s="58">
        <v>34</v>
      </c>
      <c r="B43" s="31" t="s">
        <v>247</v>
      </c>
      <c r="C43" s="31">
        <v>4104</v>
      </c>
      <c r="D43" s="40">
        <v>4141</v>
      </c>
      <c r="E43" s="40">
        <v>4047</v>
      </c>
      <c r="F43" s="40">
        <v>3990</v>
      </c>
      <c r="G43" s="40">
        <v>3896</v>
      </c>
      <c r="H43" s="40">
        <v>4198</v>
      </c>
      <c r="I43" s="40">
        <v>4292</v>
      </c>
      <c r="J43" s="40">
        <v>4349</v>
      </c>
      <c r="K43" s="31">
        <v>4235</v>
      </c>
      <c r="L43" s="31">
        <v>4084</v>
      </c>
      <c r="M43" s="31">
        <v>0.70865</v>
      </c>
      <c r="N43" s="1"/>
      <c r="O43" s="1"/>
    </row>
    <row r="44" spans="1:15" ht="12.75" customHeight="1">
      <c r="A44" s="58">
        <v>35</v>
      </c>
      <c r="B44" s="31" t="s">
        <v>67</v>
      </c>
      <c r="C44" s="31">
        <v>2284.35</v>
      </c>
      <c r="D44" s="40">
        <v>2283.1833333333329</v>
      </c>
      <c r="E44" s="40">
        <v>2263.516666666666</v>
      </c>
      <c r="F44" s="40">
        <v>2242.6833333333329</v>
      </c>
      <c r="G44" s="40">
        <v>2223.016666666666</v>
      </c>
      <c r="H44" s="40">
        <v>2304.016666666666</v>
      </c>
      <c r="I44" s="40">
        <v>2323.6833333333329</v>
      </c>
      <c r="J44" s="40">
        <v>2344.516666666666</v>
      </c>
      <c r="K44" s="31">
        <v>2302.85</v>
      </c>
      <c r="L44" s="31">
        <v>2262.35</v>
      </c>
      <c r="M44" s="31">
        <v>2.1324700000000001</v>
      </c>
      <c r="N44" s="1"/>
      <c r="O44" s="1"/>
    </row>
    <row r="45" spans="1:15" ht="12.75" customHeight="1">
      <c r="A45" s="58">
        <v>36</v>
      </c>
      <c r="B45" s="31" t="s">
        <v>68</v>
      </c>
      <c r="C45" s="31">
        <v>294.64999999999998</v>
      </c>
      <c r="D45" s="40">
        <v>295.79999999999995</v>
      </c>
      <c r="E45" s="40">
        <v>291.14999999999992</v>
      </c>
      <c r="F45" s="40">
        <v>287.64999999999998</v>
      </c>
      <c r="G45" s="40">
        <v>282.99999999999994</v>
      </c>
      <c r="H45" s="40">
        <v>299.2999999999999</v>
      </c>
      <c r="I45" s="40">
        <v>303.95</v>
      </c>
      <c r="J45" s="40">
        <v>307.44999999999987</v>
      </c>
      <c r="K45" s="31">
        <v>300.45</v>
      </c>
      <c r="L45" s="31">
        <v>292.3</v>
      </c>
      <c r="M45" s="31">
        <v>46.198050000000002</v>
      </c>
      <c r="N45" s="1"/>
      <c r="O45" s="1"/>
    </row>
    <row r="46" spans="1:15" ht="12.75" customHeight="1">
      <c r="A46" s="58">
        <v>37</v>
      </c>
      <c r="B46" s="31" t="s">
        <v>69</v>
      </c>
      <c r="C46" s="31">
        <v>79.5</v>
      </c>
      <c r="D46" s="40">
        <v>80.13333333333334</v>
      </c>
      <c r="E46" s="40">
        <v>78.51666666666668</v>
      </c>
      <c r="F46" s="40">
        <v>77.533333333333346</v>
      </c>
      <c r="G46" s="40">
        <v>75.916666666666686</v>
      </c>
      <c r="H46" s="40">
        <v>81.116666666666674</v>
      </c>
      <c r="I46" s="40">
        <v>82.73333333333332</v>
      </c>
      <c r="J46" s="40">
        <v>83.716666666666669</v>
      </c>
      <c r="K46" s="31">
        <v>81.75</v>
      </c>
      <c r="L46" s="31">
        <v>79.150000000000006</v>
      </c>
      <c r="M46" s="31">
        <v>197.78854000000001</v>
      </c>
      <c r="N46" s="1"/>
      <c r="O46" s="1"/>
    </row>
    <row r="47" spans="1:15" ht="12.75" customHeight="1">
      <c r="A47" s="58">
        <v>38</v>
      </c>
      <c r="B47" s="31" t="s">
        <v>248</v>
      </c>
      <c r="C47" s="31">
        <v>67.75</v>
      </c>
      <c r="D47" s="40">
        <v>68</v>
      </c>
      <c r="E47" s="40">
        <v>67.2</v>
      </c>
      <c r="F47" s="40">
        <v>66.650000000000006</v>
      </c>
      <c r="G47" s="40">
        <v>65.850000000000009</v>
      </c>
      <c r="H47" s="40">
        <v>68.55</v>
      </c>
      <c r="I47" s="40">
        <v>69.350000000000009</v>
      </c>
      <c r="J47" s="40">
        <v>69.899999999999991</v>
      </c>
      <c r="K47" s="31">
        <v>68.8</v>
      </c>
      <c r="L47" s="31">
        <v>67.45</v>
      </c>
      <c r="M47" s="31">
        <v>7.9604200000000001</v>
      </c>
      <c r="N47" s="1"/>
      <c r="O47" s="1"/>
    </row>
    <row r="48" spans="1:15" ht="12.75" customHeight="1">
      <c r="A48" s="58">
        <v>39</v>
      </c>
      <c r="B48" s="31" t="s">
        <v>70</v>
      </c>
      <c r="C48" s="31">
        <v>1691.35</v>
      </c>
      <c r="D48" s="40">
        <v>1698.3166666666666</v>
      </c>
      <c r="E48" s="40">
        <v>1675.2833333333333</v>
      </c>
      <c r="F48" s="40">
        <v>1659.2166666666667</v>
      </c>
      <c r="G48" s="40">
        <v>1636.1833333333334</v>
      </c>
      <c r="H48" s="40">
        <v>1714.3833333333332</v>
      </c>
      <c r="I48" s="40">
        <v>1737.4166666666665</v>
      </c>
      <c r="J48" s="40">
        <v>1753.4833333333331</v>
      </c>
      <c r="K48" s="31">
        <v>1721.35</v>
      </c>
      <c r="L48" s="31">
        <v>1682.25</v>
      </c>
      <c r="M48" s="31">
        <v>4.5511499999999998</v>
      </c>
      <c r="N48" s="1"/>
      <c r="O48" s="1"/>
    </row>
    <row r="49" spans="1:15" ht="12.75" customHeight="1">
      <c r="A49" s="58">
        <v>40</v>
      </c>
      <c r="B49" s="31" t="s">
        <v>73</v>
      </c>
      <c r="C49" s="31">
        <v>815.05</v>
      </c>
      <c r="D49" s="40">
        <v>812.16666666666663</v>
      </c>
      <c r="E49" s="40">
        <v>806.88333333333321</v>
      </c>
      <c r="F49" s="40">
        <v>798.71666666666658</v>
      </c>
      <c r="G49" s="40">
        <v>793.43333333333317</v>
      </c>
      <c r="H49" s="40">
        <v>820.33333333333326</v>
      </c>
      <c r="I49" s="40">
        <v>825.61666666666679</v>
      </c>
      <c r="J49" s="40">
        <v>833.7833333333333</v>
      </c>
      <c r="K49" s="31">
        <v>817.45</v>
      </c>
      <c r="L49" s="31">
        <v>804</v>
      </c>
      <c r="M49" s="31">
        <v>4.4161799999999998</v>
      </c>
      <c r="N49" s="1"/>
      <c r="O49" s="1"/>
    </row>
    <row r="50" spans="1:15" ht="12.75" customHeight="1">
      <c r="A50" s="58">
        <v>41</v>
      </c>
      <c r="B50" s="31" t="s">
        <v>72</v>
      </c>
      <c r="C50" s="31">
        <v>174.35</v>
      </c>
      <c r="D50" s="40">
        <v>174.11666666666665</v>
      </c>
      <c r="E50" s="40">
        <v>172.68333333333328</v>
      </c>
      <c r="F50" s="40">
        <v>171.01666666666662</v>
      </c>
      <c r="G50" s="40">
        <v>169.58333333333326</v>
      </c>
      <c r="H50" s="40">
        <v>175.7833333333333</v>
      </c>
      <c r="I50" s="40">
        <v>177.21666666666664</v>
      </c>
      <c r="J50" s="40">
        <v>178.88333333333333</v>
      </c>
      <c r="K50" s="31">
        <v>175.55</v>
      </c>
      <c r="L50" s="31">
        <v>172.45</v>
      </c>
      <c r="M50" s="31">
        <v>41.869709999999998</v>
      </c>
      <c r="N50" s="1"/>
      <c r="O50" s="1"/>
    </row>
    <row r="51" spans="1:15" ht="12.75" customHeight="1">
      <c r="A51" s="58">
        <v>42</v>
      </c>
      <c r="B51" s="31" t="s">
        <v>74</v>
      </c>
      <c r="C51" s="31">
        <v>804.35</v>
      </c>
      <c r="D51" s="40">
        <v>813.35</v>
      </c>
      <c r="E51" s="40">
        <v>793.2</v>
      </c>
      <c r="F51" s="40">
        <v>782.05000000000007</v>
      </c>
      <c r="G51" s="40">
        <v>761.90000000000009</v>
      </c>
      <c r="H51" s="40">
        <v>824.5</v>
      </c>
      <c r="I51" s="40">
        <v>844.64999999999986</v>
      </c>
      <c r="J51" s="40">
        <v>855.8</v>
      </c>
      <c r="K51" s="31">
        <v>833.5</v>
      </c>
      <c r="L51" s="31">
        <v>802.2</v>
      </c>
      <c r="M51" s="31">
        <v>19.281490000000002</v>
      </c>
      <c r="N51" s="1"/>
      <c r="O51" s="1"/>
    </row>
    <row r="52" spans="1:15" ht="12.75" customHeight="1">
      <c r="A52" s="58">
        <v>43</v>
      </c>
      <c r="B52" s="31" t="s">
        <v>77</v>
      </c>
      <c r="C52" s="31">
        <v>54.2</v>
      </c>
      <c r="D52" s="40">
        <v>54.666666666666664</v>
      </c>
      <c r="E52" s="40">
        <v>53.533333333333331</v>
      </c>
      <c r="F52" s="40">
        <v>52.866666666666667</v>
      </c>
      <c r="G52" s="40">
        <v>51.733333333333334</v>
      </c>
      <c r="H52" s="40">
        <v>55.333333333333329</v>
      </c>
      <c r="I52" s="40">
        <v>56.466666666666669</v>
      </c>
      <c r="J52" s="40">
        <v>57.133333333333326</v>
      </c>
      <c r="K52" s="31">
        <v>55.8</v>
      </c>
      <c r="L52" s="31">
        <v>54</v>
      </c>
      <c r="M52" s="31">
        <v>263.69729000000001</v>
      </c>
      <c r="N52" s="1"/>
      <c r="O52" s="1"/>
    </row>
    <row r="53" spans="1:15" ht="12.75" customHeight="1">
      <c r="A53" s="58">
        <v>44</v>
      </c>
      <c r="B53" s="31" t="s">
        <v>81</v>
      </c>
      <c r="C53" s="31">
        <v>464</v>
      </c>
      <c r="D53" s="40">
        <v>462.2166666666667</v>
      </c>
      <c r="E53" s="40">
        <v>456.83333333333337</v>
      </c>
      <c r="F53" s="40">
        <v>449.66666666666669</v>
      </c>
      <c r="G53" s="40">
        <v>444.28333333333336</v>
      </c>
      <c r="H53" s="40">
        <v>469.38333333333338</v>
      </c>
      <c r="I53" s="40">
        <v>474.76666666666671</v>
      </c>
      <c r="J53" s="40">
        <v>481.93333333333339</v>
      </c>
      <c r="K53" s="31">
        <v>467.6</v>
      </c>
      <c r="L53" s="31">
        <v>455.05</v>
      </c>
      <c r="M53" s="31">
        <v>89.822180000000003</v>
      </c>
      <c r="N53" s="1"/>
      <c r="O53" s="1"/>
    </row>
    <row r="54" spans="1:15" ht="12.75" customHeight="1">
      <c r="A54" s="58">
        <v>45</v>
      </c>
      <c r="B54" s="31" t="s">
        <v>76</v>
      </c>
      <c r="C54" s="31">
        <v>634.04999999999995</v>
      </c>
      <c r="D54" s="40">
        <v>636.68333333333328</v>
      </c>
      <c r="E54" s="40">
        <v>629.36666666666656</v>
      </c>
      <c r="F54" s="40">
        <v>624.68333333333328</v>
      </c>
      <c r="G54" s="40">
        <v>617.36666666666656</v>
      </c>
      <c r="H54" s="40">
        <v>641.36666666666656</v>
      </c>
      <c r="I54" s="40">
        <v>648.68333333333339</v>
      </c>
      <c r="J54" s="40">
        <v>653.36666666666656</v>
      </c>
      <c r="K54" s="31">
        <v>644</v>
      </c>
      <c r="L54" s="31">
        <v>632</v>
      </c>
      <c r="M54" s="31">
        <v>103.12706</v>
      </c>
      <c r="N54" s="1"/>
      <c r="O54" s="1"/>
    </row>
    <row r="55" spans="1:15" ht="12.75" customHeight="1">
      <c r="A55" s="58">
        <v>46</v>
      </c>
      <c r="B55" s="31" t="s">
        <v>78</v>
      </c>
      <c r="C55" s="31">
        <v>366.95</v>
      </c>
      <c r="D55" s="40">
        <v>368.8</v>
      </c>
      <c r="E55" s="40">
        <v>364.35</v>
      </c>
      <c r="F55" s="40">
        <v>361.75</v>
      </c>
      <c r="G55" s="40">
        <v>357.3</v>
      </c>
      <c r="H55" s="40">
        <v>371.40000000000003</v>
      </c>
      <c r="I55" s="40">
        <v>375.84999999999997</v>
      </c>
      <c r="J55" s="40">
        <v>378.45000000000005</v>
      </c>
      <c r="K55" s="31">
        <v>373.25</v>
      </c>
      <c r="L55" s="31">
        <v>366.2</v>
      </c>
      <c r="M55" s="31">
        <v>12.28973</v>
      </c>
      <c r="N55" s="1"/>
      <c r="O55" s="1"/>
    </row>
    <row r="56" spans="1:15" ht="12.75" customHeight="1">
      <c r="A56" s="58">
        <v>47</v>
      </c>
      <c r="B56" s="31" t="s">
        <v>249</v>
      </c>
      <c r="C56" s="31">
        <v>1122.5999999999999</v>
      </c>
      <c r="D56" s="40">
        <v>1126.6000000000001</v>
      </c>
      <c r="E56" s="40">
        <v>1106.2000000000003</v>
      </c>
      <c r="F56" s="40">
        <v>1089.8000000000002</v>
      </c>
      <c r="G56" s="40">
        <v>1069.4000000000003</v>
      </c>
      <c r="H56" s="40">
        <v>1143.0000000000002</v>
      </c>
      <c r="I56" s="40">
        <v>1163.4000000000003</v>
      </c>
      <c r="J56" s="40">
        <v>1179.8000000000002</v>
      </c>
      <c r="K56" s="31">
        <v>1147</v>
      </c>
      <c r="L56" s="31">
        <v>1110.2</v>
      </c>
      <c r="M56" s="31">
        <v>0.75065999999999999</v>
      </c>
      <c r="N56" s="1"/>
      <c r="O56" s="1"/>
    </row>
    <row r="57" spans="1:15" ht="12.75" customHeight="1">
      <c r="A57" s="58">
        <v>48</v>
      </c>
      <c r="B57" s="31" t="s">
        <v>79</v>
      </c>
      <c r="C57" s="31">
        <v>14206.2</v>
      </c>
      <c r="D57" s="40">
        <v>14352.066666666666</v>
      </c>
      <c r="E57" s="40">
        <v>14005.133333333331</v>
      </c>
      <c r="F57" s="40">
        <v>13804.066666666666</v>
      </c>
      <c r="G57" s="40">
        <v>13457.133333333331</v>
      </c>
      <c r="H57" s="40">
        <v>14553.133333333331</v>
      </c>
      <c r="I57" s="40">
        <v>14900.066666666666</v>
      </c>
      <c r="J57" s="40">
        <v>15101.133333333331</v>
      </c>
      <c r="K57" s="31">
        <v>14699</v>
      </c>
      <c r="L57" s="31">
        <v>14151</v>
      </c>
      <c r="M57" s="31">
        <v>0.36817</v>
      </c>
      <c r="N57" s="1"/>
      <c r="O57" s="1"/>
    </row>
    <row r="58" spans="1:15" ht="12.75" customHeight="1">
      <c r="A58" s="58">
        <v>49</v>
      </c>
      <c r="B58" s="31" t="s">
        <v>82</v>
      </c>
      <c r="C58" s="31">
        <v>3655.3</v>
      </c>
      <c r="D58" s="40">
        <v>3627.4333333333329</v>
      </c>
      <c r="E58" s="40">
        <v>3580.9166666666661</v>
      </c>
      <c r="F58" s="40">
        <v>3506.5333333333333</v>
      </c>
      <c r="G58" s="40">
        <v>3460.0166666666664</v>
      </c>
      <c r="H58" s="40">
        <v>3701.8166666666657</v>
      </c>
      <c r="I58" s="40">
        <v>3748.333333333333</v>
      </c>
      <c r="J58" s="40">
        <v>3822.7166666666653</v>
      </c>
      <c r="K58" s="31">
        <v>3673.95</v>
      </c>
      <c r="L58" s="31">
        <v>3553.05</v>
      </c>
      <c r="M58" s="31">
        <v>3.4897200000000002</v>
      </c>
      <c r="N58" s="1"/>
      <c r="O58" s="1"/>
    </row>
    <row r="59" spans="1:15" ht="12.75" customHeight="1">
      <c r="A59" s="58">
        <v>50</v>
      </c>
      <c r="B59" s="31" t="s">
        <v>250</v>
      </c>
      <c r="C59" s="31">
        <v>764.6</v>
      </c>
      <c r="D59" s="40">
        <v>771.5</v>
      </c>
      <c r="E59" s="40">
        <v>755.5</v>
      </c>
      <c r="F59" s="40">
        <v>746.4</v>
      </c>
      <c r="G59" s="40">
        <v>730.4</v>
      </c>
      <c r="H59" s="40">
        <v>780.6</v>
      </c>
      <c r="I59" s="40">
        <v>796.6</v>
      </c>
      <c r="J59" s="40">
        <v>805.7</v>
      </c>
      <c r="K59" s="31">
        <v>787.5</v>
      </c>
      <c r="L59" s="31">
        <v>762.4</v>
      </c>
      <c r="M59" s="31">
        <v>2.72275</v>
      </c>
      <c r="N59" s="1"/>
      <c r="O59" s="1"/>
    </row>
    <row r="60" spans="1:15" ht="12.75" customHeight="1">
      <c r="A60" s="58">
        <v>51</v>
      </c>
      <c r="B60" s="31" t="s">
        <v>83</v>
      </c>
      <c r="C60" s="31">
        <v>532</v>
      </c>
      <c r="D60" s="40">
        <v>538</v>
      </c>
      <c r="E60" s="40">
        <v>518</v>
      </c>
      <c r="F60" s="40">
        <v>504</v>
      </c>
      <c r="G60" s="40">
        <v>484</v>
      </c>
      <c r="H60" s="40">
        <v>552</v>
      </c>
      <c r="I60" s="40">
        <v>572</v>
      </c>
      <c r="J60" s="40">
        <v>586</v>
      </c>
      <c r="K60" s="31">
        <v>558</v>
      </c>
      <c r="L60" s="31">
        <v>524</v>
      </c>
      <c r="M60" s="31">
        <v>71.222049999999996</v>
      </c>
      <c r="N60" s="1"/>
      <c r="O60" s="1"/>
    </row>
    <row r="61" spans="1:15" ht="12.75" customHeight="1">
      <c r="A61" s="58">
        <v>52</v>
      </c>
      <c r="B61" s="31" t="s">
        <v>84</v>
      </c>
      <c r="C61" s="31">
        <v>157.44999999999999</v>
      </c>
      <c r="D61" s="40">
        <v>157.44999999999999</v>
      </c>
      <c r="E61" s="40">
        <v>154.69999999999999</v>
      </c>
      <c r="F61" s="40">
        <v>151.94999999999999</v>
      </c>
      <c r="G61" s="40">
        <v>149.19999999999999</v>
      </c>
      <c r="H61" s="40">
        <v>160.19999999999999</v>
      </c>
      <c r="I61" s="40">
        <v>162.94999999999999</v>
      </c>
      <c r="J61" s="40">
        <v>165.7</v>
      </c>
      <c r="K61" s="31">
        <v>160.19999999999999</v>
      </c>
      <c r="L61" s="31">
        <v>154.69999999999999</v>
      </c>
      <c r="M61" s="31">
        <v>178.37488999999999</v>
      </c>
      <c r="N61" s="1"/>
      <c r="O61" s="1"/>
    </row>
    <row r="62" spans="1:15" ht="12.75" customHeight="1">
      <c r="A62" s="58">
        <v>53</v>
      </c>
      <c r="B62" s="31" t="s">
        <v>251</v>
      </c>
      <c r="C62" s="31">
        <v>135.94999999999999</v>
      </c>
      <c r="D62" s="40">
        <v>135.83333333333334</v>
      </c>
      <c r="E62" s="40">
        <v>133.7166666666667</v>
      </c>
      <c r="F62" s="40">
        <v>131.48333333333335</v>
      </c>
      <c r="G62" s="40">
        <v>129.3666666666667</v>
      </c>
      <c r="H62" s="40">
        <v>138.06666666666669</v>
      </c>
      <c r="I62" s="40">
        <v>140.18333333333331</v>
      </c>
      <c r="J62" s="40">
        <v>142.41666666666669</v>
      </c>
      <c r="K62" s="31">
        <v>137.94999999999999</v>
      </c>
      <c r="L62" s="31">
        <v>133.6</v>
      </c>
      <c r="M62" s="31">
        <v>5.54331</v>
      </c>
      <c r="N62" s="1"/>
      <c r="O62" s="1"/>
    </row>
    <row r="63" spans="1:15" ht="12.75" customHeight="1">
      <c r="A63" s="58">
        <v>54</v>
      </c>
      <c r="B63" s="31" t="s">
        <v>85</v>
      </c>
      <c r="C63" s="31">
        <v>501.2</v>
      </c>
      <c r="D63" s="40">
        <v>503.45</v>
      </c>
      <c r="E63" s="40">
        <v>496.84999999999997</v>
      </c>
      <c r="F63" s="40">
        <v>492.5</v>
      </c>
      <c r="G63" s="40">
        <v>485.9</v>
      </c>
      <c r="H63" s="40">
        <v>507.79999999999995</v>
      </c>
      <c r="I63" s="40">
        <v>514.4</v>
      </c>
      <c r="J63" s="40">
        <v>518.75</v>
      </c>
      <c r="K63" s="31">
        <v>510.05</v>
      </c>
      <c r="L63" s="31">
        <v>499.1</v>
      </c>
      <c r="M63" s="31">
        <v>12.48147</v>
      </c>
      <c r="N63" s="1"/>
      <c r="O63" s="1"/>
    </row>
    <row r="64" spans="1:15" ht="12.75" customHeight="1">
      <c r="A64" s="58">
        <v>55</v>
      </c>
      <c r="B64" s="31" t="s">
        <v>86</v>
      </c>
      <c r="C64" s="31">
        <v>888.25</v>
      </c>
      <c r="D64" s="40">
        <v>891.79999999999984</v>
      </c>
      <c r="E64" s="40">
        <v>882.49999999999966</v>
      </c>
      <c r="F64" s="40">
        <v>876.74999999999977</v>
      </c>
      <c r="G64" s="40">
        <v>867.44999999999959</v>
      </c>
      <c r="H64" s="40">
        <v>897.54999999999973</v>
      </c>
      <c r="I64" s="40">
        <v>906.84999999999991</v>
      </c>
      <c r="J64" s="40">
        <v>912.5999999999998</v>
      </c>
      <c r="K64" s="31">
        <v>901.1</v>
      </c>
      <c r="L64" s="31">
        <v>886.05</v>
      </c>
      <c r="M64" s="31">
        <v>19.541519999999998</v>
      </c>
      <c r="N64" s="1"/>
      <c r="O64" s="1"/>
    </row>
    <row r="65" spans="1:15" ht="12.75" customHeight="1">
      <c r="A65" s="58">
        <v>56</v>
      </c>
      <c r="B65" s="31" t="s">
        <v>93</v>
      </c>
      <c r="C65" s="31">
        <v>147.85</v>
      </c>
      <c r="D65" s="40">
        <v>148.51666666666665</v>
      </c>
      <c r="E65" s="40">
        <v>146.43333333333331</v>
      </c>
      <c r="F65" s="40">
        <v>145.01666666666665</v>
      </c>
      <c r="G65" s="40">
        <v>142.93333333333331</v>
      </c>
      <c r="H65" s="40">
        <v>149.93333333333331</v>
      </c>
      <c r="I65" s="40">
        <v>152.01666666666668</v>
      </c>
      <c r="J65" s="40">
        <v>153.43333333333331</v>
      </c>
      <c r="K65" s="31">
        <v>150.6</v>
      </c>
      <c r="L65" s="31">
        <v>147.1</v>
      </c>
      <c r="M65" s="31">
        <v>9.8683599999999991</v>
      </c>
      <c r="N65" s="1"/>
      <c r="O65" s="1"/>
    </row>
    <row r="66" spans="1:15" ht="12.75" customHeight="1">
      <c r="A66" s="58">
        <v>57</v>
      </c>
      <c r="B66" s="31" t="s">
        <v>87</v>
      </c>
      <c r="C66" s="31">
        <v>142</v>
      </c>
      <c r="D66" s="40">
        <v>142.63333333333333</v>
      </c>
      <c r="E66" s="40">
        <v>141.11666666666665</v>
      </c>
      <c r="F66" s="40">
        <v>140.23333333333332</v>
      </c>
      <c r="G66" s="40">
        <v>138.71666666666664</v>
      </c>
      <c r="H66" s="40">
        <v>143.51666666666665</v>
      </c>
      <c r="I66" s="40">
        <v>145.0333333333333</v>
      </c>
      <c r="J66" s="40">
        <v>145.91666666666666</v>
      </c>
      <c r="K66" s="31">
        <v>144.15</v>
      </c>
      <c r="L66" s="31">
        <v>141.75</v>
      </c>
      <c r="M66" s="31">
        <v>52.59207</v>
      </c>
      <c r="N66" s="1"/>
      <c r="O66" s="1"/>
    </row>
    <row r="67" spans="1:15" ht="12.75" customHeight="1">
      <c r="A67" s="58">
        <v>58</v>
      </c>
      <c r="B67" s="31" t="s">
        <v>89</v>
      </c>
      <c r="C67" s="31">
        <v>4784.95</v>
      </c>
      <c r="D67" s="40">
        <v>4796.0166666666673</v>
      </c>
      <c r="E67" s="40">
        <v>4742.0333333333347</v>
      </c>
      <c r="F67" s="40">
        <v>4699.1166666666677</v>
      </c>
      <c r="G67" s="40">
        <v>4645.133333333335</v>
      </c>
      <c r="H67" s="40">
        <v>4838.9333333333343</v>
      </c>
      <c r="I67" s="40">
        <v>4892.9166666666661</v>
      </c>
      <c r="J67" s="40">
        <v>4935.8333333333339</v>
      </c>
      <c r="K67" s="31">
        <v>4850</v>
      </c>
      <c r="L67" s="31">
        <v>4753.1000000000004</v>
      </c>
      <c r="M67" s="31">
        <v>2.5409700000000002</v>
      </c>
      <c r="N67" s="1"/>
      <c r="O67" s="1"/>
    </row>
    <row r="68" spans="1:15" ht="12.75" customHeight="1">
      <c r="A68" s="58">
        <v>59</v>
      </c>
      <c r="B68" s="31" t="s">
        <v>90</v>
      </c>
      <c r="C68" s="31">
        <v>1662.85</v>
      </c>
      <c r="D68" s="40">
        <v>1654.9833333333336</v>
      </c>
      <c r="E68" s="40">
        <v>1642.7666666666671</v>
      </c>
      <c r="F68" s="40">
        <v>1622.6833333333336</v>
      </c>
      <c r="G68" s="40">
        <v>1610.4666666666672</v>
      </c>
      <c r="H68" s="40">
        <v>1675.0666666666671</v>
      </c>
      <c r="I68" s="40">
        <v>1687.2833333333333</v>
      </c>
      <c r="J68" s="40">
        <v>1707.366666666667</v>
      </c>
      <c r="K68" s="31">
        <v>1667.2</v>
      </c>
      <c r="L68" s="31">
        <v>1634.9</v>
      </c>
      <c r="M68" s="31">
        <v>4.7909600000000001</v>
      </c>
      <c r="N68" s="1"/>
      <c r="O68" s="1"/>
    </row>
    <row r="69" spans="1:15" ht="12.75" customHeight="1">
      <c r="A69" s="58">
        <v>60</v>
      </c>
      <c r="B69" s="31" t="s">
        <v>91</v>
      </c>
      <c r="C69" s="31">
        <v>675.9</v>
      </c>
      <c r="D69" s="40">
        <v>674.94999999999993</v>
      </c>
      <c r="E69" s="40">
        <v>667.94999999999982</v>
      </c>
      <c r="F69" s="40">
        <v>659.99999999999989</v>
      </c>
      <c r="G69" s="40">
        <v>652.99999999999977</v>
      </c>
      <c r="H69" s="40">
        <v>682.89999999999986</v>
      </c>
      <c r="I69" s="40">
        <v>689.90000000000009</v>
      </c>
      <c r="J69" s="40">
        <v>697.84999999999991</v>
      </c>
      <c r="K69" s="31">
        <v>681.95</v>
      </c>
      <c r="L69" s="31">
        <v>667</v>
      </c>
      <c r="M69" s="31">
        <v>14.40901</v>
      </c>
      <c r="N69" s="1"/>
      <c r="O69" s="1"/>
    </row>
    <row r="70" spans="1:15" ht="12.75" customHeight="1">
      <c r="A70" s="58">
        <v>61</v>
      </c>
      <c r="B70" s="31" t="s">
        <v>92</v>
      </c>
      <c r="C70" s="31">
        <v>824.85</v>
      </c>
      <c r="D70" s="40">
        <v>827.18333333333339</v>
      </c>
      <c r="E70" s="40">
        <v>814.36666666666679</v>
      </c>
      <c r="F70" s="40">
        <v>803.88333333333344</v>
      </c>
      <c r="G70" s="40">
        <v>791.06666666666683</v>
      </c>
      <c r="H70" s="40">
        <v>837.66666666666674</v>
      </c>
      <c r="I70" s="40">
        <v>850.48333333333335</v>
      </c>
      <c r="J70" s="40">
        <v>860.9666666666667</v>
      </c>
      <c r="K70" s="31">
        <v>840</v>
      </c>
      <c r="L70" s="31">
        <v>816.7</v>
      </c>
      <c r="M70" s="31">
        <v>5.4736000000000002</v>
      </c>
      <c r="N70" s="1"/>
      <c r="O70" s="1"/>
    </row>
    <row r="71" spans="1:15" ht="12.75" customHeight="1">
      <c r="A71" s="58">
        <v>62</v>
      </c>
      <c r="B71" s="31" t="s">
        <v>252</v>
      </c>
      <c r="C71" s="31">
        <v>455.1</v>
      </c>
      <c r="D71" s="40">
        <v>461.90000000000003</v>
      </c>
      <c r="E71" s="40">
        <v>445.80000000000007</v>
      </c>
      <c r="F71" s="40">
        <v>436.50000000000006</v>
      </c>
      <c r="G71" s="40">
        <v>420.40000000000009</v>
      </c>
      <c r="H71" s="40">
        <v>471.20000000000005</v>
      </c>
      <c r="I71" s="40">
        <v>487.30000000000007</v>
      </c>
      <c r="J71" s="40">
        <v>496.6</v>
      </c>
      <c r="K71" s="31">
        <v>478</v>
      </c>
      <c r="L71" s="31">
        <v>452.6</v>
      </c>
      <c r="M71" s="31">
        <v>16.981760000000001</v>
      </c>
      <c r="N71" s="1"/>
      <c r="O71" s="1"/>
    </row>
    <row r="72" spans="1:15" ht="12.75" customHeight="1">
      <c r="A72" s="58">
        <v>63</v>
      </c>
      <c r="B72" s="31" t="s">
        <v>94</v>
      </c>
      <c r="C72" s="31">
        <v>984</v>
      </c>
      <c r="D72" s="40">
        <v>984.9666666666667</v>
      </c>
      <c r="E72" s="40">
        <v>975.03333333333342</v>
      </c>
      <c r="F72" s="40">
        <v>966.06666666666672</v>
      </c>
      <c r="G72" s="40">
        <v>956.13333333333344</v>
      </c>
      <c r="H72" s="40">
        <v>993.93333333333339</v>
      </c>
      <c r="I72" s="40">
        <v>1003.8666666666668</v>
      </c>
      <c r="J72" s="40">
        <v>1012.8333333333334</v>
      </c>
      <c r="K72" s="31">
        <v>994.9</v>
      </c>
      <c r="L72" s="31">
        <v>976</v>
      </c>
      <c r="M72" s="31">
        <v>19.772880000000001</v>
      </c>
      <c r="N72" s="1"/>
      <c r="O72" s="1"/>
    </row>
    <row r="73" spans="1:15" ht="12.75" customHeight="1">
      <c r="A73" s="58">
        <v>64</v>
      </c>
      <c r="B73" s="31" t="s">
        <v>99</v>
      </c>
      <c r="C73" s="31">
        <v>329.65</v>
      </c>
      <c r="D73" s="40">
        <v>331.93333333333334</v>
      </c>
      <c r="E73" s="40">
        <v>325.86666666666667</v>
      </c>
      <c r="F73" s="40">
        <v>322.08333333333331</v>
      </c>
      <c r="G73" s="40">
        <v>316.01666666666665</v>
      </c>
      <c r="H73" s="40">
        <v>335.7166666666667</v>
      </c>
      <c r="I73" s="40">
        <v>341.78333333333342</v>
      </c>
      <c r="J73" s="40">
        <v>345.56666666666672</v>
      </c>
      <c r="K73" s="31">
        <v>338</v>
      </c>
      <c r="L73" s="31">
        <v>328.15</v>
      </c>
      <c r="M73" s="31">
        <v>56.525820000000003</v>
      </c>
      <c r="N73" s="1"/>
      <c r="O73" s="1"/>
    </row>
    <row r="74" spans="1:15" ht="12.75" customHeight="1">
      <c r="A74" s="58">
        <v>65</v>
      </c>
      <c r="B74" s="31" t="s">
        <v>95</v>
      </c>
      <c r="C74" s="31">
        <v>588.35</v>
      </c>
      <c r="D74" s="40">
        <v>588</v>
      </c>
      <c r="E74" s="40">
        <v>583.35</v>
      </c>
      <c r="F74" s="40">
        <v>578.35</v>
      </c>
      <c r="G74" s="40">
        <v>573.70000000000005</v>
      </c>
      <c r="H74" s="40">
        <v>593</v>
      </c>
      <c r="I74" s="40">
        <v>597.65000000000009</v>
      </c>
      <c r="J74" s="40">
        <v>602.65</v>
      </c>
      <c r="K74" s="31">
        <v>592.65</v>
      </c>
      <c r="L74" s="31">
        <v>583</v>
      </c>
      <c r="M74" s="31">
        <v>13.154999999999999</v>
      </c>
      <c r="N74" s="1"/>
      <c r="O74" s="1"/>
    </row>
    <row r="75" spans="1:15" ht="12.75" customHeight="1">
      <c r="A75" s="58">
        <v>66</v>
      </c>
      <c r="B75" s="31" t="s">
        <v>253</v>
      </c>
      <c r="C75" s="31">
        <v>1904.9</v>
      </c>
      <c r="D75" s="40">
        <v>1907.5333333333335</v>
      </c>
      <c r="E75" s="40">
        <v>1883.616666666667</v>
      </c>
      <c r="F75" s="40">
        <v>1862.3333333333335</v>
      </c>
      <c r="G75" s="40">
        <v>1838.416666666667</v>
      </c>
      <c r="H75" s="40">
        <v>1928.8166666666671</v>
      </c>
      <c r="I75" s="40">
        <v>1952.7333333333336</v>
      </c>
      <c r="J75" s="40">
        <v>1974.0166666666671</v>
      </c>
      <c r="K75" s="31">
        <v>1931.45</v>
      </c>
      <c r="L75" s="31">
        <v>1886.25</v>
      </c>
      <c r="M75" s="31">
        <v>1.2527999999999999</v>
      </c>
      <c r="N75" s="1"/>
      <c r="O75" s="1"/>
    </row>
    <row r="76" spans="1:15" ht="12.75" customHeight="1">
      <c r="A76" s="58">
        <v>67</v>
      </c>
      <c r="B76" s="31" t="s">
        <v>96</v>
      </c>
      <c r="C76" s="31">
        <v>2130.85</v>
      </c>
      <c r="D76" s="40">
        <v>2129.9833333333336</v>
      </c>
      <c r="E76" s="40">
        <v>2111.9666666666672</v>
      </c>
      <c r="F76" s="40">
        <v>2093.0833333333335</v>
      </c>
      <c r="G76" s="40">
        <v>2075.0666666666671</v>
      </c>
      <c r="H76" s="40">
        <v>2148.8666666666672</v>
      </c>
      <c r="I76" s="40">
        <v>2166.8833333333337</v>
      </c>
      <c r="J76" s="40">
        <v>2185.7666666666673</v>
      </c>
      <c r="K76" s="31">
        <v>2148</v>
      </c>
      <c r="L76" s="31">
        <v>2111.1</v>
      </c>
      <c r="M76" s="31">
        <v>5.8839300000000003</v>
      </c>
      <c r="N76" s="1"/>
      <c r="O76" s="1"/>
    </row>
    <row r="77" spans="1:15" ht="12.75" customHeight="1">
      <c r="A77" s="58">
        <v>68</v>
      </c>
      <c r="B77" s="31" t="s">
        <v>254</v>
      </c>
      <c r="C77" s="31">
        <v>206.75</v>
      </c>
      <c r="D77" s="40">
        <v>206.38333333333333</v>
      </c>
      <c r="E77" s="40">
        <v>202.76666666666665</v>
      </c>
      <c r="F77" s="40">
        <v>198.78333333333333</v>
      </c>
      <c r="G77" s="40">
        <v>195.16666666666666</v>
      </c>
      <c r="H77" s="40">
        <v>210.36666666666665</v>
      </c>
      <c r="I77" s="40">
        <v>213.98333333333332</v>
      </c>
      <c r="J77" s="40">
        <v>217.96666666666664</v>
      </c>
      <c r="K77" s="31">
        <v>210</v>
      </c>
      <c r="L77" s="31">
        <v>202.4</v>
      </c>
      <c r="M77" s="31">
        <v>12.012549999999999</v>
      </c>
      <c r="N77" s="1"/>
      <c r="O77" s="1"/>
    </row>
    <row r="78" spans="1:15" ht="12.75" customHeight="1">
      <c r="A78" s="58">
        <v>69</v>
      </c>
      <c r="B78" s="31" t="s">
        <v>97</v>
      </c>
      <c r="C78" s="31">
        <v>4898.95</v>
      </c>
      <c r="D78" s="40">
        <v>4907.7666666666664</v>
      </c>
      <c r="E78" s="40">
        <v>4861.1833333333325</v>
      </c>
      <c r="F78" s="40">
        <v>4823.4166666666661</v>
      </c>
      <c r="G78" s="40">
        <v>4776.8333333333321</v>
      </c>
      <c r="H78" s="40">
        <v>4945.5333333333328</v>
      </c>
      <c r="I78" s="40">
        <v>4992.1166666666668</v>
      </c>
      <c r="J78" s="40">
        <v>5029.8833333333332</v>
      </c>
      <c r="K78" s="31">
        <v>4954.3500000000004</v>
      </c>
      <c r="L78" s="31">
        <v>4870</v>
      </c>
      <c r="M78" s="31">
        <v>2.2501199999999999</v>
      </c>
      <c r="N78" s="1"/>
      <c r="O78" s="1"/>
    </row>
    <row r="79" spans="1:15" ht="12.75" customHeight="1">
      <c r="A79" s="58">
        <v>70</v>
      </c>
      <c r="B79" s="31" t="s">
        <v>255</v>
      </c>
      <c r="C79" s="31">
        <v>4156</v>
      </c>
      <c r="D79" s="40">
        <v>4171</v>
      </c>
      <c r="E79" s="40">
        <v>4135</v>
      </c>
      <c r="F79" s="40">
        <v>4114</v>
      </c>
      <c r="G79" s="40">
        <v>4078</v>
      </c>
      <c r="H79" s="40">
        <v>4192</v>
      </c>
      <c r="I79" s="40">
        <v>4228</v>
      </c>
      <c r="J79" s="40">
        <v>4249</v>
      </c>
      <c r="K79" s="31">
        <v>4207</v>
      </c>
      <c r="L79" s="31">
        <v>4150</v>
      </c>
      <c r="M79" s="31">
        <v>0.92774000000000001</v>
      </c>
      <c r="N79" s="1"/>
      <c r="O79" s="1"/>
    </row>
    <row r="80" spans="1:15" ht="12.75" customHeight="1">
      <c r="A80" s="58">
        <v>71</v>
      </c>
      <c r="B80" s="31" t="s">
        <v>145</v>
      </c>
      <c r="C80" s="31">
        <v>3845.65</v>
      </c>
      <c r="D80" s="40">
        <v>3862.6666666666665</v>
      </c>
      <c r="E80" s="40">
        <v>3796.7333333333331</v>
      </c>
      <c r="F80" s="40">
        <v>3747.8166666666666</v>
      </c>
      <c r="G80" s="40">
        <v>3681.8833333333332</v>
      </c>
      <c r="H80" s="40">
        <v>3911.583333333333</v>
      </c>
      <c r="I80" s="40">
        <v>3977.5166666666664</v>
      </c>
      <c r="J80" s="40">
        <v>4026.4333333333329</v>
      </c>
      <c r="K80" s="31">
        <v>3928.6</v>
      </c>
      <c r="L80" s="31">
        <v>3813.75</v>
      </c>
      <c r="M80" s="31">
        <v>4.19841</v>
      </c>
      <c r="N80" s="1"/>
      <c r="O80" s="1"/>
    </row>
    <row r="81" spans="1:15" ht="12.75" customHeight="1">
      <c r="A81" s="58">
        <v>72</v>
      </c>
      <c r="B81" s="31" t="s">
        <v>100</v>
      </c>
      <c r="C81" s="31">
        <v>4661.1499999999996</v>
      </c>
      <c r="D81" s="40">
        <v>4652.2666666666664</v>
      </c>
      <c r="E81" s="40">
        <v>4617.8833333333332</v>
      </c>
      <c r="F81" s="40">
        <v>4574.6166666666668</v>
      </c>
      <c r="G81" s="40">
        <v>4540.2333333333336</v>
      </c>
      <c r="H81" s="40">
        <v>4695.5333333333328</v>
      </c>
      <c r="I81" s="40">
        <v>4729.9166666666661</v>
      </c>
      <c r="J81" s="40">
        <v>4773.1833333333325</v>
      </c>
      <c r="K81" s="31">
        <v>4686.6499999999996</v>
      </c>
      <c r="L81" s="31">
        <v>4609</v>
      </c>
      <c r="M81" s="31">
        <v>4.1922899999999998</v>
      </c>
      <c r="N81" s="1"/>
      <c r="O81" s="1"/>
    </row>
    <row r="82" spans="1:15" ht="12.75" customHeight="1">
      <c r="A82" s="58">
        <v>73</v>
      </c>
      <c r="B82" s="31" t="s">
        <v>101</v>
      </c>
      <c r="C82" s="31">
        <v>2495.85</v>
      </c>
      <c r="D82" s="40">
        <v>2511.4666666666667</v>
      </c>
      <c r="E82" s="40">
        <v>2466.3833333333332</v>
      </c>
      <c r="F82" s="40">
        <v>2436.9166666666665</v>
      </c>
      <c r="G82" s="40">
        <v>2391.833333333333</v>
      </c>
      <c r="H82" s="40">
        <v>2540.9333333333334</v>
      </c>
      <c r="I82" s="40">
        <v>2586.0166666666664</v>
      </c>
      <c r="J82" s="40">
        <v>2615.4833333333336</v>
      </c>
      <c r="K82" s="31">
        <v>2556.5500000000002</v>
      </c>
      <c r="L82" s="31">
        <v>2482</v>
      </c>
      <c r="M82" s="31">
        <v>10.22752</v>
      </c>
      <c r="N82" s="1"/>
      <c r="O82" s="1"/>
    </row>
    <row r="83" spans="1:15" ht="12.75" customHeight="1">
      <c r="A83" s="58">
        <v>74</v>
      </c>
      <c r="B83" s="31" t="s">
        <v>256</v>
      </c>
      <c r="C83" s="31">
        <v>569.4</v>
      </c>
      <c r="D83" s="40">
        <v>566.41666666666663</v>
      </c>
      <c r="E83" s="40">
        <v>555.48333333333323</v>
      </c>
      <c r="F83" s="40">
        <v>541.56666666666661</v>
      </c>
      <c r="G83" s="40">
        <v>530.63333333333321</v>
      </c>
      <c r="H83" s="40">
        <v>580.33333333333326</v>
      </c>
      <c r="I83" s="40">
        <v>591.26666666666665</v>
      </c>
      <c r="J83" s="40">
        <v>605.18333333333328</v>
      </c>
      <c r="K83" s="31">
        <v>577.35</v>
      </c>
      <c r="L83" s="31">
        <v>552.5</v>
      </c>
      <c r="M83" s="31">
        <v>3.5217000000000001</v>
      </c>
      <c r="N83" s="1"/>
      <c r="O83" s="1"/>
    </row>
    <row r="84" spans="1:15" ht="12.75" customHeight="1">
      <c r="A84" s="58">
        <v>75</v>
      </c>
      <c r="B84" s="31" t="s">
        <v>257</v>
      </c>
      <c r="C84" s="31">
        <v>1618.95</v>
      </c>
      <c r="D84" s="40">
        <v>1640.6499999999999</v>
      </c>
      <c r="E84" s="40">
        <v>1594.2999999999997</v>
      </c>
      <c r="F84" s="40">
        <v>1569.6499999999999</v>
      </c>
      <c r="G84" s="40">
        <v>1523.2999999999997</v>
      </c>
      <c r="H84" s="40">
        <v>1665.2999999999997</v>
      </c>
      <c r="I84" s="40">
        <v>1711.6499999999996</v>
      </c>
      <c r="J84" s="40">
        <v>1736.2999999999997</v>
      </c>
      <c r="K84" s="31">
        <v>1687</v>
      </c>
      <c r="L84" s="31">
        <v>1616</v>
      </c>
      <c r="M84" s="31">
        <v>0.81464999999999999</v>
      </c>
      <c r="N84" s="1"/>
      <c r="O84" s="1"/>
    </row>
    <row r="85" spans="1:15" ht="12.75" customHeight="1">
      <c r="A85" s="58">
        <v>76</v>
      </c>
      <c r="B85" s="31" t="s">
        <v>102</v>
      </c>
      <c r="C85" s="31">
        <v>1263.75</v>
      </c>
      <c r="D85" s="40">
        <v>1268.8999999999999</v>
      </c>
      <c r="E85" s="40">
        <v>1254.8499999999997</v>
      </c>
      <c r="F85" s="40">
        <v>1245.9499999999998</v>
      </c>
      <c r="G85" s="40">
        <v>1231.8999999999996</v>
      </c>
      <c r="H85" s="40">
        <v>1277.7999999999997</v>
      </c>
      <c r="I85" s="40">
        <v>1291.8499999999999</v>
      </c>
      <c r="J85" s="40">
        <v>1300.7499999999998</v>
      </c>
      <c r="K85" s="31">
        <v>1282.95</v>
      </c>
      <c r="L85" s="31">
        <v>1260</v>
      </c>
      <c r="M85" s="31">
        <v>6.3004100000000003</v>
      </c>
      <c r="N85" s="1"/>
      <c r="O85" s="1"/>
    </row>
    <row r="86" spans="1:15" ht="12.75" customHeight="1">
      <c r="A86" s="58">
        <v>77</v>
      </c>
      <c r="B86" s="31" t="s">
        <v>103</v>
      </c>
      <c r="C86" s="31">
        <v>163.65</v>
      </c>
      <c r="D86" s="40">
        <v>164.63333333333335</v>
      </c>
      <c r="E86" s="40">
        <v>162.31666666666672</v>
      </c>
      <c r="F86" s="40">
        <v>160.98333333333338</v>
      </c>
      <c r="G86" s="40">
        <v>158.66666666666674</v>
      </c>
      <c r="H86" s="40">
        <v>165.9666666666667</v>
      </c>
      <c r="I86" s="40">
        <v>168.28333333333336</v>
      </c>
      <c r="J86" s="40">
        <v>169.61666666666667</v>
      </c>
      <c r="K86" s="31">
        <v>166.95</v>
      </c>
      <c r="L86" s="31">
        <v>163.30000000000001</v>
      </c>
      <c r="M86" s="31">
        <v>25.351369999999999</v>
      </c>
      <c r="N86" s="1"/>
      <c r="O86" s="1"/>
    </row>
    <row r="87" spans="1:15" ht="12.75" customHeight="1">
      <c r="A87" s="58">
        <v>78</v>
      </c>
      <c r="B87" s="31" t="s">
        <v>104</v>
      </c>
      <c r="C87" s="31">
        <v>84.8</v>
      </c>
      <c r="D87" s="40">
        <v>84.966666666666669</v>
      </c>
      <c r="E87" s="40">
        <v>84.433333333333337</v>
      </c>
      <c r="F87" s="40">
        <v>84.066666666666663</v>
      </c>
      <c r="G87" s="40">
        <v>83.533333333333331</v>
      </c>
      <c r="H87" s="40">
        <v>85.333333333333343</v>
      </c>
      <c r="I87" s="40">
        <v>85.866666666666674</v>
      </c>
      <c r="J87" s="40">
        <v>86.233333333333348</v>
      </c>
      <c r="K87" s="31">
        <v>85.5</v>
      </c>
      <c r="L87" s="31">
        <v>84.6</v>
      </c>
      <c r="M87" s="31">
        <v>69.58502</v>
      </c>
      <c r="N87" s="1"/>
      <c r="O87" s="1"/>
    </row>
    <row r="88" spans="1:15" ht="12.75" customHeight="1">
      <c r="A88" s="58">
        <v>79</v>
      </c>
      <c r="B88" s="31" t="s">
        <v>258</v>
      </c>
      <c r="C88" s="31">
        <v>257.7</v>
      </c>
      <c r="D88" s="40">
        <v>253.11666666666665</v>
      </c>
      <c r="E88" s="40">
        <v>245.33333333333331</v>
      </c>
      <c r="F88" s="40">
        <v>232.96666666666667</v>
      </c>
      <c r="G88" s="40">
        <v>225.18333333333334</v>
      </c>
      <c r="H88" s="40">
        <v>265.48333333333329</v>
      </c>
      <c r="I88" s="40">
        <v>273.26666666666665</v>
      </c>
      <c r="J88" s="40">
        <v>285.63333333333327</v>
      </c>
      <c r="K88" s="31">
        <v>260.89999999999998</v>
      </c>
      <c r="L88" s="31">
        <v>240.75</v>
      </c>
      <c r="M88" s="31">
        <v>138.47979000000001</v>
      </c>
      <c r="N88" s="1"/>
      <c r="O88" s="1"/>
    </row>
    <row r="89" spans="1:15" ht="12.75" customHeight="1">
      <c r="A89" s="58">
        <v>80</v>
      </c>
      <c r="B89" s="31" t="s">
        <v>105</v>
      </c>
      <c r="C89" s="31">
        <v>148.5</v>
      </c>
      <c r="D89" s="40">
        <v>148.41666666666666</v>
      </c>
      <c r="E89" s="40">
        <v>147.58333333333331</v>
      </c>
      <c r="F89" s="40">
        <v>146.66666666666666</v>
      </c>
      <c r="G89" s="40">
        <v>145.83333333333331</v>
      </c>
      <c r="H89" s="40">
        <v>149.33333333333331</v>
      </c>
      <c r="I89" s="40">
        <v>150.16666666666663</v>
      </c>
      <c r="J89" s="40">
        <v>151.08333333333331</v>
      </c>
      <c r="K89" s="31">
        <v>149.25</v>
      </c>
      <c r="L89" s="31">
        <v>147.5</v>
      </c>
      <c r="M89" s="31">
        <v>48.50544</v>
      </c>
      <c r="N89" s="1"/>
      <c r="O89" s="1"/>
    </row>
    <row r="90" spans="1:15" ht="12.75" customHeight="1">
      <c r="A90" s="58">
        <v>81</v>
      </c>
      <c r="B90" s="31" t="s">
        <v>108</v>
      </c>
      <c r="C90" s="31">
        <v>28.85</v>
      </c>
      <c r="D90" s="40">
        <v>28.566666666666666</v>
      </c>
      <c r="E90" s="40">
        <v>28.133333333333333</v>
      </c>
      <c r="F90" s="40">
        <v>27.416666666666668</v>
      </c>
      <c r="G90" s="40">
        <v>26.983333333333334</v>
      </c>
      <c r="H90" s="40">
        <v>29.283333333333331</v>
      </c>
      <c r="I90" s="40">
        <v>29.716666666666661</v>
      </c>
      <c r="J90" s="40">
        <v>30.43333333333333</v>
      </c>
      <c r="K90" s="31">
        <v>29</v>
      </c>
      <c r="L90" s="31">
        <v>27.85</v>
      </c>
      <c r="M90" s="31">
        <v>137.06265999999999</v>
      </c>
      <c r="N90" s="1"/>
      <c r="O90" s="1"/>
    </row>
    <row r="91" spans="1:15" ht="12.75" customHeight="1">
      <c r="A91" s="58">
        <v>82</v>
      </c>
      <c r="B91" s="31" t="s">
        <v>259</v>
      </c>
      <c r="C91" s="31">
        <v>4117.05</v>
      </c>
      <c r="D91" s="40">
        <v>4171.0166666666664</v>
      </c>
      <c r="E91" s="40">
        <v>4042.0333333333328</v>
      </c>
      <c r="F91" s="40">
        <v>3967.0166666666664</v>
      </c>
      <c r="G91" s="40">
        <v>3838.0333333333328</v>
      </c>
      <c r="H91" s="40">
        <v>4246.0333333333328</v>
      </c>
      <c r="I91" s="40">
        <v>4375.0166666666664</v>
      </c>
      <c r="J91" s="40">
        <v>4450.0333333333328</v>
      </c>
      <c r="K91" s="31">
        <v>4300</v>
      </c>
      <c r="L91" s="31">
        <v>4096</v>
      </c>
      <c r="M91" s="31">
        <v>1.9199299999999999</v>
      </c>
      <c r="N91" s="1"/>
      <c r="O91" s="1"/>
    </row>
    <row r="92" spans="1:15" ht="12.75" customHeight="1">
      <c r="A92" s="58">
        <v>83</v>
      </c>
      <c r="B92" s="31" t="s">
        <v>106</v>
      </c>
      <c r="C92" s="31">
        <v>569.35</v>
      </c>
      <c r="D92" s="40">
        <v>570.7833333333333</v>
      </c>
      <c r="E92" s="40">
        <v>558.56666666666661</v>
      </c>
      <c r="F92" s="40">
        <v>547.7833333333333</v>
      </c>
      <c r="G92" s="40">
        <v>535.56666666666661</v>
      </c>
      <c r="H92" s="40">
        <v>581.56666666666661</v>
      </c>
      <c r="I92" s="40">
        <v>593.7833333333333</v>
      </c>
      <c r="J92" s="40">
        <v>604.56666666666661</v>
      </c>
      <c r="K92" s="31">
        <v>583</v>
      </c>
      <c r="L92" s="31">
        <v>560</v>
      </c>
      <c r="M92" s="31">
        <v>51.631070000000001</v>
      </c>
      <c r="N92" s="1"/>
      <c r="O92" s="1"/>
    </row>
    <row r="93" spans="1:15" ht="12.75" customHeight="1">
      <c r="A93" s="58">
        <v>84</v>
      </c>
      <c r="B93" s="31" t="s">
        <v>260</v>
      </c>
      <c r="C93" s="31">
        <v>649</v>
      </c>
      <c r="D93" s="40">
        <v>652.61666666666667</v>
      </c>
      <c r="E93" s="40">
        <v>641.38333333333333</v>
      </c>
      <c r="F93" s="40">
        <v>633.76666666666665</v>
      </c>
      <c r="G93" s="40">
        <v>622.5333333333333</v>
      </c>
      <c r="H93" s="40">
        <v>660.23333333333335</v>
      </c>
      <c r="I93" s="40">
        <v>671.4666666666667</v>
      </c>
      <c r="J93" s="40">
        <v>679.08333333333337</v>
      </c>
      <c r="K93" s="31">
        <v>663.85</v>
      </c>
      <c r="L93" s="31">
        <v>645</v>
      </c>
      <c r="M93" s="31">
        <v>1.0897600000000001</v>
      </c>
      <c r="N93" s="1"/>
      <c r="O93" s="1"/>
    </row>
    <row r="94" spans="1:15" ht="12.75" customHeight="1">
      <c r="A94" s="58">
        <v>85</v>
      </c>
      <c r="B94" s="31" t="s">
        <v>109</v>
      </c>
      <c r="C94" s="31">
        <v>991.5</v>
      </c>
      <c r="D94" s="40">
        <v>987.65</v>
      </c>
      <c r="E94" s="40">
        <v>980.3</v>
      </c>
      <c r="F94" s="40">
        <v>969.1</v>
      </c>
      <c r="G94" s="40">
        <v>961.75</v>
      </c>
      <c r="H94" s="40">
        <v>998.84999999999991</v>
      </c>
      <c r="I94" s="40">
        <v>1006.2</v>
      </c>
      <c r="J94" s="40">
        <v>1017.3999999999999</v>
      </c>
      <c r="K94" s="31">
        <v>995</v>
      </c>
      <c r="L94" s="31">
        <v>976.45</v>
      </c>
      <c r="M94" s="31">
        <v>6.7830199999999996</v>
      </c>
      <c r="N94" s="1"/>
      <c r="O94" s="1"/>
    </row>
    <row r="95" spans="1:15" ht="12.75" customHeight="1">
      <c r="A95" s="58">
        <v>86</v>
      </c>
      <c r="B95" s="31" t="s">
        <v>261</v>
      </c>
      <c r="C95" s="31">
        <v>571.15</v>
      </c>
      <c r="D95" s="40">
        <v>565.86666666666667</v>
      </c>
      <c r="E95" s="40">
        <v>556.7833333333333</v>
      </c>
      <c r="F95" s="40">
        <v>542.41666666666663</v>
      </c>
      <c r="G95" s="40">
        <v>533.33333333333326</v>
      </c>
      <c r="H95" s="40">
        <v>580.23333333333335</v>
      </c>
      <c r="I95" s="40">
        <v>589.31666666666661</v>
      </c>
      <c r="J95" s="40">
        <v>603.68333333333339</v>
      </c>
      <c r="K95" s="31">
        <v>574.95000000000005</v>
      </c>
      <c r="L95" s="31">
        <v>551.5</v>
      </c>
      <c r="M95" s="31">
        <v>2.8662800000000002</v>
      </c>
      <c r="N95" s="1"/>
      <c r="O95" s="1"/>
    </row>
    <row r="96" spans="1:15" ht="12.75" customHeight="1">
      <c r="A96" s="58">
        <v>87</v>
      </c>
      <c r="B96" s="31" t="s">
        <v>110</v>
      </c>
      <c r="C96" s="31">
        <v>1546.75</v>
      </c>
      <c r="D96" s="40">
        <v>1541.6833333333334</v>
      </c>
      <c r="E96" s="40">
        <v>1522.0666666666668</v>
      </c>
      <c r="F96" s="40">
        <v>1497.3833333333334</v>
      </c>
      <c r="G96" s="40">
        <v>1477.7666666666669</v>
      </c>
      <c r="H96" s="40">
        <v>1566.3666666666668</v>
      </c>
      <c r="I96" s="40">
        <v>1585.9833333333336</v>
      </c>
      <c r="J96" s="40">
        <v>1610.6666666666667</v>
      </c>
      <c r="K96" s="31">
        <v>1561.3</v>
      </c>
      <c r="L96" s="31">
        <v>1517</v>
      </c>
      <c r="M96" s="31">
        <v>3.4124500000000002</v>
      </c>
      <c r="N96" s="1"/>
      <c r="O96" s="1"/>
    </row>
    <row r="97" spans="1:15" ht="12.75" customHeight="1">
      <c r="A97" s="58">
        <v>88</v>
      </c>
      <c r="B97" s="31" t="s">
        <v>112</v>
      </c>
      <c r="C97" s="31">
        <v>1490.9</v>
      </c>
      <c r="D97" s="40">
        <v>1501.1000000000001</v>
      </c>
      <c r="E97" s="40">
        <v>1477.2000000000003</v>
      </c>
      <c r="F97" s="40">
        <v>1463.5000000000002</v>
      </c>
      <c r="G97" s="40">
        <v>1439.6000000000004</v>
      </c>
      <c r="H97" s="40">
        <v>1514.8000000000002</v>
      </c>
      <c r="I97" s="40">
        <v>1538.7000000000003</v>
      </c>
      <c r="J97" s="40">
        <v>1552.4</v>
      </c>
      <c r="K97" s="31">
        <v>1525</v>
      </c>
      <c r="L97" s="31">
        <v>1487.4</v>
      </c>
      <c r="M97" s="31">
        <v>9.2925400000000007</v>
      </c>
      <c r="N97" s="1"/>
      <c r="O97" s="1"/>
    </row>
    <row r="98" spans="1:15" ht="12.75" customHeight="1">
      <c r="A98" s="58">
        <v>89</v>
      </c>
      <c r="B98" s="31" t="s">
        <v>113</v>
      </c>
      <c r="C98" s="31">
        <v>738.15</v>
      </c>
      <c r="D98" s="40">
        <v>744.06666666666661</v>
      </c>
      <c r="E98" s="40">
        <v>728.13333333333321</v>
      </c>
      <c r="F98" s="40">
        <v>718.11666666666656</v>
      </c>
      <c r="G98" s="40">
        <v>702.18333333333317</v>
      </c>
      <c r="H98" s="40">
        <v>754.08333333333326</v>
      </c>
      <c r="I98" s="40">
        <v>770.01666666666665</v>
      </c>
      <c r="J98" s="40">
        <v>780.0333333333333</v>
      </c>
      <c r="K98" s="31">
        <v>760</v>
      </c>
      <c r="L98" s="31">
        <v>734.05</v>
      </c>
      <c r="M98" s="31">
        <v>30.757180000000002</v>
      </c>
      <c r="N98" s="1"/>
      <c r="O98" s="1"/>
    </row>
    <row r="99" spans="1:15" ht="12.75" customHeight="1">
      <c r="A99" s="58">
        <v>90</v>
      </c>
      <c r="B99" s="31" t="s">
        <v>262</v>
      </c>
      <c r="C99" s="31">
        <v>358.6</v>
      </c>
      <c r="D99" s="40">
        <v>359.73333333333335</v>
      </c>
      <c r="E99" s="40">
        <v>350.86666666666667</v>
      </c>
      <c r="F99" s="40">
        <v>343.13333333333333</v>
      </c>
      <c r="G99" s="40">
        <v>334.26666666666665</v>
      </c>
      <c r="H99" s="40">
        <v>367.4666666666667</v>
      </c>
      <c r="I99" s="40">
        <v>376.33333333333337</v>
      </c>
      <c r="J99" s="40">
        <v>384.06666666666672</v>
      </c>
      <c r="K99" s="31">
        <v>368.6</v>
      </c>
      <c r="L99" s="31">
        <v>352</v>
      </c>
      <c r="M99" s="31">
        <v>26.180209999999999</v>
      </c>
      <c r="N99" s="1"/>
      <c r="O99" s="1"/>
    </row>
    <row r="100" spans="1:15" ht="12.75" customHeight="1">
      <c r="A100" s="58">
        <v>91</v>
      </c>
      <c r="B100" s="31" t="s">
        <v>115</v>
      </c>
      <c r="C100" s="31">
        <v>1123.6500000000001</v>
      </c>
      <c r="D100" s="40">
        <v>1122.45</v>
      </c>
      <c r="E100" s="40">
        <v>1115.5500000000002</v>
      </c>
      <c r="F100" s="40">
        <v>1107.45</v>
      </c>
      <c r="G100" s="40">
        <v>1100.5500000000002</v>
      </c>
      <c r="H100" s="40">
        <v>1130.5500000000002</v>
      </c>
      <c r="I100" s="40">
        <v>1137.4500000000003</v>
      </c>
      <c r="J100" s="40">
        <v>1145.5500000000002</v>
      </c>
      <c r="K100" s="31">
        <v>1129.3499999999999</v>
      </c>
      <c r="L100" s="31">
        <v>1114.3499999999999</v>
      </c>
      <c r="M100" s="31">
        <v>31.59376</v>
      </c>
      <c r="N100" s="1"/>
      <c r="O100" s="1"/>
    </row>
    <row r="101" spans="1:15" ht="12.75" customHeight="1">
      <c r="A101" s="58">
        <v>92</v>
      </c>
      <c r="B101" s="31" t="s">
        <v>117</v>
      </c>
      <c r="C101" s="31">
        <v>2949.6</v>
      </c>
      <c r="D101" s="40">
        <v>2933.8666666666668</v>
      </c>
      <c r="E101" s="40">
        <v>2905.7333333333336</v>
      </c>
      <c r="F101" s="40">
        <v>2861.8666666666668</v>
      </c>
      <c r="G101" s="40">
        <v>2833.7333333333336</v>
      </c>
      <c r="H101" s="40">
        <v>2977.7333333333336</v>
      </c>
      <c r="I101" s="40">
        <v>3005.8666666666668</v>
      </c>
      <c r="J101" s="40">
        <v>3049.7333333333336</v>
      </c>
      <c r="K101" s="31">
        <v>2962</v>
      </c>
      <c r="L101" s="31">
        <v>2890</v>
      </c>
      <c r="M101" s="31">
        <v>1.55172</v>
      </c>
      <c r="N101" s="1"/>
      <c r="O101" s="1"/>
    </row>
    <row r="102" spans="1:15" ht="12.75" customHeight="1">
      <c r="A102" s="58">
        <v>93</v>
      </c>
      <c r="B102" s="31" t="s">
        <v>118</v>
      </c>
      <c r="C102" s="31">
        <v>1530.6</v>
      </c>
      <c r="D102" s="40">
        <v>1529.0166666666667</v>
      </c>
      <c r="E102" s="40">
        <v>1523.0333333333333</v>
      </c>
      <c r="F102" s="40">
        <v>1515.4666666666667</v>
      </c>
      <c r="G102" s="40">
        <v>1509.4833333333333</v>
      </c>
      <c r="H102" s="40">
        <v>1536.5833333333333</v>
      </c>
      <c r="I102" s="40">
        <v>1542.5666666666664</v>
      </c>
      <c r="J102" s="40">
        <v>1550.1333333333332</v>
      </c>
      <c r="K102" s="31">
        <v>1535</v>
      </c>
      <c r="L102" s="31">
        <v>1521.45</v>
      </c>
      <c r="M102" s="31">
        <v>31.26389</v>
      </c>
      <c r="N102" s="1"/>
      <c r="O102" s="1"/>
    </row>
    <row r="103" spans="1:15" ht="12.75" customHeight="1">
      <c r="A103" s="58">
        <v>94</v>
      </c>
      <c r="B103" s="31" t="s">
        <v>119</v>
      </c>
      <c r="C103" s="31">
        <v>673.55</v>
      </c>
      <c r="D103" s="40">
        <v>671.68333333333328</v>
      </c>
      <c r="E103" s="40">
        <v>667.86666666666656</v>
      </c>
      <c r="F103" s="40">
        <v>662.18333333333328</v>
      </c>
      <c r="G103" s="40">
        <v>658.36666666666656</v>
      </c>
      <c r="H103" s="40">
        <v>677.36666666666656</v>
      </c>
      <c r="I103" s="40">
        <v>681.18333333333339</v>
      </c>
      <c r="J103" s="40">
        <v>686.86666666666656</v>
      </c>
      <c r="K103" s="31">
        <v>675.5</v>
      </c>
      <c r="L103" s="31">
        <v>666</v>
      </c>
      <c r="M103" s="31">
        <v>10.580590000000001</v>
      </c>
      <c r="N103" s="1"/>
      <c r="O103" s="1"/>
    </row>
    <row r="104" spans="1:15" ht="12.75" customHeight="1">
      <c r="A104" s="58">
        <v>95</v>
      </c>
      <c r="B104" s="31" t="s">
        <v>114</v>
      </c>
      <c r="C104" s="31">
        <v>1225.7</v>
      </c>
      <c r="D104" s="40">
        <v>1233.4166666666667</v>
      </c>
      <c r="E104" s="40">
        <v>1214.4333333333334</v>
      </c>
      <c r="F104" s="40">
        <v>1203.1666666666667</v>
      </c>
      <c r="G104" s="40">
        <v>1184.1833333333334</v>
      </c>
      <c r="H104" s="40">
        <v>1244.6833333333334</v>
      </c>
      <c r="I104" s="40">
        <v>1263.6666666666665</v>
      </c>
      <c r="J104" s="40">
        <v>1274.9333333333334</v>
      </c>
      <c r="K104" s="31">
        <v>1252.4000000000001</v>
      </c>
      <c r="L104" s="31">
        <v>1222.1500000000001</v>
      </c>
      <c r="M104" s="31">
        <v>8.4396000000000004</v>
      </c>
      <c r="N104" s="1"/>
      <c r="O104" s="1"/>
    </row>
    <row r="105" spans="1:15" ht="12.75" customHeight="1">
      <c r="A105" s="58">
        <v>96</v>
      </c>
      <c r="B105" s="31" t="s">
        <v>120</v>
      </c>
      <c r="C105" s="31">
        <v>2747.35</v>
      </c>
      <c r="D105" s="40">
        <v>2755.6833333333329</v>
      </c>
      <c r="E105" s="40">
        <v>2733.4666666666658</v>
      </c>
      <c r="F105" s="40">
        <v>2719.583333333333</v>
      </c>
      <c r="G105" s="40">
        <v>2697.3666666666659</v>
      </c>
      <c r="H105" s="40">
        <v>2769.5666666666657</v>
      </c>
      <c r="I105" s="40">
        <v>2791.7833333333328</v>
      </c>
      <c r="J105" s="40">
        <v>2805.6666666666656</v>
      </c>
      <c r="K105" s="31">
        <v>2777.9</v>
      </c>
      <c r="L105" s="31">
        <v>2741.8</v>
      </c>
      <c r="M105" s="31">
        <v>3.9675600000000002</v>
      </c>
      <c r="N105" s="1"/>
      <c r="O105" s="1"/>
    </row>
    <row r="106" spans="1:15" ht="12.75" customHeight="1">
      <c r="A106" s="58">
        <v>97</v>
      </c>
      <c r="B106" s="31" t="s">
        <v>122</v>
      </c>
      <c r="C106" s="31">
        <v>441.75</v>
      </c>
      <c r="D106" s="40">
        <v>441.65000000000003</v>
      </c>
      <c r="E106" s="40">
        <v>436.30000000000007</v>
      </c>
      <c r="F106" s="40">
        <v>430.85</v>
      </c>
      <c r="G106" s="40">
        <v>425.50000000000006</v>
      </c>
      <c r="H106" s="40">
        <v>447.10000000000008</v>
      </c>
      <c r="I106" s="40">
        <v>452.4500000000001</v>
      </c>
      <c r="J106" s="40">
        <v>457.90000000000009</v>
      </c>
      <c r="K106" s="31">
        <v>447</v>
      </c>
      <c r="L106" s="31">
        <v>436.2</v>
      </c>
      <c r="M106" s="31">
        <v>82.885469999999998</v>
      </c>
      <c r="N106" s="1"/>
      <c r="O106" s="1"/>
    </row>
    <row r="107" spans="1:15" ht="12.75" customHeight="1">
      <c r="A107" s="58">
        <v>98</v>
      </c>
      <c r="B107" s="31" t="s">
        <v>263</v>
      </c>
      <c r="C107" s="31">
        <v>1068.9000000000001</v>
      </c>
      <c r="D107" s="40">
        <v>1070.6666666666667</v>
      </c>
      <c r="E107" s="40">
        <v>1057.3333333333335</v>
      </c>
      <c r="F107" s="40">
        <v>1045.7666666666667</v>
      </c>
      <c r="G107" s="40">
        <v>1032.4333333333334</v>
      </c>
      <c r="H107" s="40">
        <v>1082.2333333333336</v>
      </c>
      <c r="I107" s="40">
        <v>1095.5666666666671</v>
      </c>
      <c r="J107" s="40">
        <v>1107.1333333333337</v>
      </c>
      <c r="K107" s="31">
        <v>1084</v>
      </c>
      <c r="L107" s="31">
        <v>1059.0999999999999</v>
      </c>
      <c r="M107" s="31">
        <v>2.6544500000000002</v>
      </c>
      <c r="N107" s="1"/>
      <c r="O107" s="1"/>
    </row>
    <row r="108" spans="1:15" ht="12.75" customHeight="1">
      <c r="A108" s="58">
        <v>99</v>
      </c>
      <c r="B108" s="31" t="s">
        <v>123</v>
      </c>
      <c r="C108" s="31">
        <v>257.7</v>
      </c>
      <c r="D108" s="40">
        <v>256.39999999999998</v>
      </c>
      <c r="E108" s="40">
        <v>254.39999999999998</v>
      </c>
      <c r="F108" s="40">
        <v>251.1</v>
      </c>
      <c r="G108" s="40">
        <v>249.1</v>
      </c>
      <c r="H108" s="40">
        <v>259.69999999999993</v>
      </c>
      <c r="I108" s="40">
        <v>261.69999999999993</v>
      </c>
      <c r="J108" s="40">
        <v>264.99999999999994</v>
      </c>
      <c r="K108" s="31">
        <v>258.39999999999998</v>
      </c>
      <c r="L108" s="31">
        <v>253.1</v>
      </c>
      <c r="M108" s="31">
        <v>24.713550000000001</v>
      </c>
      <c r="N108" s="1"/>
      <c r="O108" s="1"/>
    </row>
    <row r="109" spans="1:15" ht="12.75" customHeight="1">
      <c r="A109" s="58">
        <v>100</v>
      </c>
      <c r="B109" s="31" t="s">
        <v>124</v>
      </c>
      <c r="C109" s="31">
        <v>2426.4</v>
      </c>
      <c r="D109" s="40">
        <v>2418.6333333333332</v>
      </c>
      <c r="E109" s="40">
        <v>2400.4166666666665</v>
      </c>
      <c r="F109" s="40">
        <v>2374.4333333333334</v>
      </c>
      <c r="G109" s="40">
        <v>2356.2166666666667</v>
      </c>
      <c r="H109" s="40">
        <v>2444.6166666666663</v>
      </c>
      <c r="I109" s="40">
        <v>2462.8333333333335</v>
      </c>
      <c r="J109" s="40">
        <v>2488.8166666666662</v>
      </c>
      <c r="K109" s="31">
        <v>2436.85</v>
      </c>
      <c r="L109" s="31">
        <v>2392.65</v>
      </c>
      <c r="M109" s="31">
        <v>11.463089999999999</v>
      </c>
      <c r="N109" s="1"/>
      <c r="O109" s="1"/>
    </row>
    <row r="110" spans="1:15" ht="12.75" customHeight="1">
      <c r="A110" s="58">
        <v>101</v>
      </c>
      <c r="B110" s="31" t="s">
        <v>264</v>
      </c>
      <c r="C110" s="31">
        <v>330.85</v>
      </c>
      <c r="D110" s="40">
        <v>328.84999999999997</v>
      </c>
      <c r="E110" s="40">
        <v>325.19999999999993</v>
      </c>
      <c r="F110" s="40">
        <v>319.54999999999995</v>
      </c>
      <c r="G110" s="40">
        <v>315.89999999999992</v>
      </c>
      <c r="H110" s="40">
        <v>334.49999999999994</v>
      </c>
      <c r="I110" s="40">
        <v>338.14999999999992</v>
      </c>
      <c r="J110" s="40">
        <v>343.79999999999995</v>
      </c>
      <c r="K110" s="31">
        <v>332.5</v>
      </c>
      <c r="L110" s="31">
        <v>323.2</v>
      </c>
      <c r="M110" s="31">
        <v>27.683050000000001</v>
      </c>
      <c r="N110" s="1"/>
      <c r="O110" s="1"/>
    </row>
    <row r="111" spans="1:15" ht="12.75" customHeight="1">
      <c r="A111" s="58">
        <v>102</v>
      </c>
      <c r="B111" s="31" t="s">
        <v>116</v>
      </c>
      <c r="C111" s="31">
        <v>2731.15</v>
      </c>
      <c r="D111" s="40">
        <v>2719.8</v>
      </c>
      <c r="E111" s="40">
        <v>2705.1500000000005</v>
      </c>
      <c r="F111" s="40">
        <v>2679.1500000000005</v>
      </c>
      <c r="G111" s="40">
        <v>2664.5000000000009</v>
      </c>
      <c r="H111" s="40">
        <v>2745.8</v>
      </c>
      <c r="I111" s="40">
        <v>2760.45</v>
      </c>
      <c r="J111" s="40">
        <v>2786.45</v>
      </c>
      <c r="K111" s="31">
        <v>2734.45</v>
      </c>
      <c r="L111" s="31">
        <v>2693.8</v>
      </c>
      <c r="M111" s="31">
        <v>24.65887</v>
      </c>
      <c r="N111" s="1"/>
      <c r="O111" s="1"/>
    </row>
    <row r="112" spans="1:15" ht="12.75" customHeight="1">
      <c r="A112" s="58">
        <v>103</v>
      </c>
      <c r="B112" s="31" t="s">
        <v>126</v>
      </c>
      <c r="C112" s="31">
        <v>702.65</v>
      </c>
      <c r="D112" s="40">
        <v>702.9</v>
      </c>
      <c r="E112" s="40">
        <v>698.4</v>
      </c>
      <c r="F112" s="40">
        <v>694.15</v>
      </c>
      <c r="G112" s="40">
        <v>689.65</v>
      </c>
      <c r="H112" s="40">
        <v>707.15</v>
      </c>
      <c r="I112" s="40">
        <v>711.65</v>
      </c>
      <c r="J112" s="40">
        <v>715.9</v>
      </c>
      <c r="K112" s="31">
        <v>707.4</v>
      </c>
      <c r="L112" s="31">
        <v>698.65</v>
      </c>
      <c r="M112" s="31">
        <v>79.208460000000002</v>
      </c>
      <c r="N112" s="1"/>
      <c r="O112" s="1"/>
    </row>
    <row r="113" spans="1:15" ht="12.75" customHeight="1">
      <c r="A113" s="58">
        <v>104</v>
      </c>
      <c r="B113" s="31" t="s">
        <v>127</v>
      </c>
      <c r="C113" s="31">
        <v>1441.3</v>
      </c>
      <c r="D113" s="40">
        <v>1444.2333333333336</v>
      </c>
      <c r="E113" s="40">
        <v>1425.4666666666672</v>
      </c>
      <c r="F113" s="40">
        <v>1409.6333333333337</v>
      </c>
      <c r="G113" s="40">
        <v>1390.8666666666672</v>
      </c>
      <c r="H113" s="40">
        <v>1460.0666666666671</v>
      </c>
      <c r="I113" s="40">
        <v>1478.8333333333335</v>
      </c>
      <c r="J113" s="40">
        <v>1494.666666666667</v>
      </c>
      <c r="K113" s="31">
        <v>1463</v>
      </c>
      <c r="L113" s="31">
        <v>1428.4</v>
      </c>
      <c r="M113" s="31">
        <v>6.7874100000000004</v>
      </c>
      <c r="N113" s="1"/>
      <c r="O113" s="1"/>
    </row>
    <row r="114" spans="1:15" ht="12.75" customHeight="1">
      <c r="A114" s="58">
        <v>105</v>
      </c>
      <c r="B114" s="31" t="s">
        <v>128</v>
      </c>
      <c r="C114" s="31">
        <v>671.8</v>
      </c>
      <c r="D114" s="40">
        <v>672.5333333333333</v>
      </c>
      <c r="E114" s="40">
        <v>666.11666666666656</v>
      </c>
      <c r="F114" s="40">
        <v>660.43333333333328</v>
      </c>
      <c r="G114" s="40">
        <v>654.01666666666654</v>
      </c>
      <c r="H114" s="40">
        <v>678.21666666666658</v>
      </c>
      <c r="I114" s="40">
        <v>684.63333333333333</v>
      </c>
      <c r="J114" s="40">
        <v>690.31666666666661</v>
      </c>
      <c r="K114" s="31">
        <v>678.95</v>
      </c>
      <c r="L114" s="31">
        <v>666.85</v>
      </c>
      <c r="M114" s="31">
        <v>11.838699999999999</v>
      </c>
      <c r="N114" s="1"/>
      <c r="O114" s="1"/>
    </row>
    <row r="115" spans="1:15" ht="12.75" customHeight="1">
      <c r="A115" s="58">
        <v>106</v>
      </c>
      <c r="B115" s="31" t="s">
        <v>265</v>
      </c>
      <c r="C115" s="31">
        <v>700.5</v>
      </c>
      <c r="D115" s="40">
        <v>705.75</v>
      </c>
      <c r="E115" s="40">
        <v>688.75</v>
      </c>
      <c r="F115" s="40">
        <v>677</v>
      </c>
      <c r="G115" s="40">
        <v>660</v>
      </c>
      <c r="H115" s="40">
        <v>717.5</v>
      </c>
      <c r="I115" s="40">
        <v>734.5</v>
      </c>
      <c r="J115" s="40">
        <v>746.25</v>
      </c>
      <c r="K115" s="31">
        <v>722.75</v>
      </c>
      <c r="L115" s="31">
        <v>694</v>
      </c>
      <c r="M115" s="31">
        <v>3.8620700000000001</v>
      </c>
      <c r="N115" s="1"/>
      <c r="O115" s="1"/>
    </row>
    <row r="116" spans="1:15" ht="12.75" customHeight="1">
      <c r="A116" s="58">
        <v>107</v>
      </c>
      <c r="B116" s="31" t="s">
        <v>130</v>
      </c>
      <c r="C116" s="31">
        <v>44.85</v>
      </c>
      <c r="D116" s="40">
        <v>45.1</v>
      </c>
      <c r="E116" s="40">
        <v>44.5</v>
      </c>
      <c r="F116" s="40">
        <v>44.15</v>
      </c>
      <c r="G116" s="40">
        <v>43.55</v>
      </c>
      <c r="H116" s="40">
        <v>45.45</v>
      </c>
      <c r="I116" s="40">
        <v>46.050000000000011</v>
      </c>
      <c r="J116" s="40">
        <v>46.400000000000006</v>
      </c>
      <c r="K116" s="31">
        <v>45.7</v>
      </c>
      <c r="L116" s="31">
        <v>44.75</v>
      </c>
      <c r="M116" s="31">
        <v>169.81979999999999</v>
      </c>
      <c r="N116" s="1"/>
      <c r="O116" s="1"/>
    </row>
    <row r="117" spans="1:15" ht="12.75" customHeight="1">
      <c r="A117" s="58">
        <v>108</v>
      </c>
      <c r="B117" s="31" t="s">
        <v>139</v>
      </c>
      <c r="C117" s="31">
        <v>210.9</v>
      </c>
      <c r="D117" s="40">
        <v>211.54999999999998</v>
      </c>
      <c r="E117" s="40">
        <v>209.84999999999997</v>
      </c>
      <c r="F117" s="40">
        <v>208.79999999999998</v>
      </c>
      <c r="G117" s="40">
        <v>207.09999999999997</v>
      </c>
      <c r="H117" s="40">
        <v>212.59999999999997</v>
      </c>
      <c r="I117" s="40">
        <v>214.29999999999995</v>
      </c>
      <c r="J117" s="40">
        <v>215.34999999999997</v>
      </c>
      <c r="K117" s="31">
        <v>213.25</v>
      </c>
      <c r="L117" s="31">
        <v>210.5</v>
      </c>
      <c r="M117" s="31">
        <v>111.90075</v>
      </c>
      <c r="N117" s="1"/>
      <c r="O117" s="1"/>
    </row>
    <row r="118" spans="1:15" ht="12.75" customHeight="1">
      <c r="A118" s="58">
        <v>109</v>
      </c>
      <c r="B118" s="31" t="s">
        <v>125</v>
      </c>
      <c r="C118" s="31">
        <v>254.35</v>
      </c>
      <c r="D118" s="40">
        <v>253.13333333333333</v>
      </c>
      <c r="E118" s="40">
        <v>249.31666666666666</v>
      </c>
      <c r="F118" s="40">
        <v>244.28333333333333</v>
      </c>
      <c r="G118" s="40">
        <v>240.46666666666667</v>
      </c>
      <c r="H118" s="40">
        <v>258.16666666666663</v>
      </c>
      <c r="I118" s="40">
        <v>261.98333333333335</v>
      </c>
      <c r="J118" s="40">
        <v>267.01666666666665</v>
      </c>
      <c r="K118" s="31">
        <v>256.95</v>
      </c>
      <c r="L118" s="31">
        <v>248.1</v>
      </c>
      <c r="M118" s="31">
        <v>91.997990000000001</v>
      </c>
      <c r="N118" s="1"/>
      <c r="O118" s="1"/>
    </row>
    <row r="119" spans="1:15" ht="12.75" customHeight="1">
      <c r="A119" s="58">
        <v>110</v>
      </c>
      <c r="B119" s="31" t="s">
        <v>266</v>
      </c>
      <c r="C119" s="31">
        <v>7170.1</v>
      </c>
      <c r="D119" s="40">
        <v>7197.0166666666664</v>
      </c>
      <c r="E119" s="40">
        <v>7104.083333333333</v>
      </c>
      <c r="F119" s="40">
        <v>7038.0666666666666</v>
      </c>
      <c r="G119" s="40">
        <v>6945.1333333333332</v>
      </c>
      <c r="H119" s="40">
        <v>7263.0333333333328</v>
      </c>
      <c r="I119" s="40">
        <v>7355.9666666666672</v>
      </c>
      <c r="J119" s="40">
        <v>7421.9833333333327</v>
      </c>
      <c r="K119" s="31">
        <v>7289.95</v>
      </c>
      <c r="L119" s="31">
        <v>7131</v>
      </c>
      <c r="M119" s="31">
        <v>0.22</v>
      </c>
      <c r="N119" s="1"/>
      <c r="O119" s="1"/>
    </row>
    <row r="120" spans="1:15" ht="12.75" customHeight="1">
      <c r="A120" s="58">
        <v>111</v>
      </c>
      <c r="B120" s="31" t="s">
        <v>132</v>
      </c>
      <c r="C120" s="31">
        <v>140.35</v>
      </c>
      <c r="D120" s="40">
        <v>141.15</v>
      </c>
      <c r="E120" s="40">
        <v>139.15</v>
      </c>
      <c r="F120" s="40">
        <v>137.94999999999999</v>
      </c>
      <c r="G120" s="40">
        <v>135.94999999999999</v>
      </c>
      <c r="H120" s="40">
        <v>142.35000000000002</v>
      </c>
      <c r="I120" s="40">
        <v>144.35000000000002</v>
      </c>
      <c r="J120" s="40">
        <v>145.55000000000004</v>
      </c>
      <c r="K120" s="31">
        <v>143.15</v>
      </c>
      <c r="L120" s="31">
        <v>139.94999999999999</v>
      </c>
      <c r="M120" s="31">
        <v>8.4617699999999996</v>
      </c>
      <c r="N120" s="1"/>
      <c r="O120" s="1"/>
    </row>
    <row r="121" spans="1:15" ht="12.75" customHeight="1">
      <c r="A121" s="58">
        <v>112</v>
      </c>
      <c r="B121" s="31" t="s">
        <v>137</v>
      </c>
      <c r="C121" s="31">
        <v>107.2</v>
      </c>
      <c r="D121" s="40">
        <v>106.31666666666666</v>
      </c>
      <c r="E121" s="40">
        <v>105.18333333333332</v>
      </c>
      <c r="F121" s="40">
        <v>103.16666666666666</v>
      </c>
      <c r="G121" s="40">
        <v>102.03333333333332</v>
      </c>
      <c r="H121" s="40">
        <v>108.33333333333333</v>
      </c>
      <c r="I121" s="40">
        <v>109.46666666666665</v>
      </c>
      <c r="J121" s="40">
        <v>111.48333333333333</v>
      </c>
      <c r="K121" s="31">
        <v>107.45</v>
      </c>
      <c r="L121" s="31">
        <v>104.3</v>
      </c>
      <c r="M121" s="31">
        <v>218.79418999999999</v>
      </c>
      <c r="N121" s="1"/>
      <c r="O121" s="1"/>
    </row>
    <row r="122" spans="1:15" ht="12.75" customHeight="1">
      <c r="A122" s="58">
        <v>113</v>
      </c>
      <c r="B122" s="31" t="s">
        <v>138</v>
      </c>
      <c r="C122" s="31">
        <v>2629.6</v>
      </c>
      <c r="D122" s="40">
        <v>2638.4666666666667</v>
      </c>
      <c r="E122" s="40">
        <v>2603.1333333333332</v>
      </c>
      <c r="F122" s="40">
        <v>2576.6666666666665</v>
      </c>
      <c r="G122" s="40">
        <v>2541.333333333333</v>
      </c>
      <c r="H122" s="40">
        <v>2664.9333333333334</v>
      </c>
      <c r="I122" s="40">
        <v>2700.2666666666664</v>
      </c>
      <c r="J122" s="40">
        <v>2726.7333333333336</v>
      </c>
      <c r="K122" s="31">
        <v>2673.8</v>
      </c>
      <c r="L122" s="31">
        <v>2612</v>
      </c>
      <c r="M122" s="31">
        <v>9.9126200000000004</v>
      </c>
      <c r="N122" s="1"/>
      <c r="O122" s="1"/>
    </row>
    <row r="123" spans="1:15" ht="12.75" customHeight="1">
      <c r="A123" s="58">
        <v>114</v>
      </c>
      <c r="B123" s="31" t="s">
        <v>131</v>
      </c>
      <c r="C123" s="31">
        <v>539.1</v>
      </c>
      <c r="D123" s="40">
        <v>541.33333333333337</v>
      </c>
      <c r="E123" s="40">
        <v>529.4666666666667</v>
      </c>
      <c r="F123" s="40">
        <v>519.83333333333337</v>
      </c>
      <c r="G123" s="40">
        <v>507.9666666666667</v>
      </c>
      <c r="H123" s="40">
        <v>550.9666666666667</v>
      </c>
      <c r="I123" s="40">
        <v>562.83333333333326</v>
      </c>
      <c r="J123" s="40">
        <v>572.4666666666667</v>
      </c>
      <c r="K123" s="31">
        <v>553.20000000000005</v>
      </c>
      <c r="L123" s="31">
        <v>531.70000000000005</v>
      </c>
      <c r="M123" s="31">
        <v>44.558999999999997</v>
      </c>
      <c r="N123" s="1"/>
      <c r="O123" s="1"/>
    </row>
    <row r="124" spans="1:15" ht="12.75" customHeight="1">
      <c r="A124" s="58">
        <v>115</v>
      </c>
      <c r="B124" s="31" t="s">
        <v>135</v>
      </c>
      <c r="C124" s="31">
        <v>214.5</v>
      </c>
      <c r="D124" s="40">
        <v>213.4</v>
      </c>
      <c r="E124" s="40">
        <v>211.8</v>
      </c>
      <c r="F124" s="40">
        <v>209.1</v>
      </c>
      <c r="G124" s="40">
        <v>207.5</v>
      </c>
      <c r="H124" s="40">
        <v>216.10000000000002</v>
      </c>
      <c r="I124" s="40">
        <v>217.7</v>
      </c>
      <c r="J124" s="40">
        <v>220.40000000000003</v>
      </c>
      <c r="K124" s="31">
        <v>215</v>
      </c>
      <c r="L124" s="31">
        <v>210.7</v>
      </c>
      <c r="M124" s="31">
        <v>14.242850000000001</v>
      </c>
      <c r="N124" s="1"/>
      <c r="O124" s="1"/>
    </row>
    <row r="125" spans="1:15" ht="12.75" customHeight="1">
      <c r="A125" s="58">
        <v>116</v>
      </c>
      <c r="B125" s="31" t="s">
        <v>134</v>
      </c>
      <c r="C125" s="31">
        <v>1019</v>
      </c>
      <c r="D125" s="40">
        <v>1021.6666666666666</v>
      </c>
      <c r="E125" s="40">
        <v>1013.4333333333332</v>
      </c>
      <c r="F125" s="40">
        <v>1007.8666666666666</v>
      </c>
      <c r="G125" s="40">
        <v>999.6333333333331</v>
      </c>
      <c r="H125" s="40">
        <v>1027.2333333333331</v>
      </c>
      <c r="I125" s="40">
        <v>1035.4666666666667</v>
      </c>
      <c r="J125" s="40">
        <v>1041.0333333333333</v>
      </c>
      <c r="K125" s="31">
        <v>1029.9000000000001</v>
      </c>
      <c r="L125" s="31">
        <v>1016.1</v>
      </c>
      <c r="M125" s="31">
        <v>11.32546</v>
      </c>
      <c r="N125" s="1"/>
      <c r="O125" s="1"/>
    </row>
    <row r="126" spans="1:15" ht="12.75" customHeight="1">
      <c r="A126" s="58">
        <v>117</v>
      </c>
      <c r="B126" s="31" t="s">
        <v>167</v>
      </c>
      <c r="C126" s="31">
        <v>5445.8</v>
      </c>
      <c r="D126" s="40">
        <v>5416.416666666667</v>
      </c>
      <c r="E126" s="40">
        <v>5357.8833333333341</v>
      </c>
      <c r="F126" s="40">
        <v>5269.9666666666672</v>
      </c>
      <c r="G126" s="40">
        <v>5211.4333333333343</v>
      </c>
      <c r="H126" s="40">
        <v>5504.3333333333339</v>
      </c>
      <c r="I126" s="40">
        <v>5562.8666666666668</v>
      </c>
      <c r="J126" s="40">
        <v>5650.7833333333338</v>
      </c>
      <c r="K126" s="31">
        <v>5474.95</v>
      </c>
      <c r="L126" s="31">
        <v>5328.5</v>
      </c>
      <c r="M126" s="31">
        <v>2.3273199999999998</v>
      </c>
      <c r="N126" s="1"/>
      <c r="O126" s="1"/>
    </row>
    <row r="127" spans="1:15" ht="12.75" customHeight="1">
      <c r="A127" s="58">
        <v>118</v>
      </c>
      <c r="B127" s="31" t="s">
        <v>136</v>
      </c>
      <c r="C127" s="31">
        <v>1704.4</v>
      </c>
      <c r="D127" s="40">
        <v>1704.8166666666668</v>
      </c>
      <c r="E127" s="40">
        <v>1689.6833333333336</v>
      </c>
      <c r="F127" s="40">
        <v>1674.9666666666667</v>
      </c>
      <c r="G127" s="40">
        <v>1659.8333333333335</v>
      </c>
      <c r="H127" s="40">
        <v>1719.5333333333338</v>
      </c>
      <c r="I127" s="40">
        <v>1734.666666666667</v>
      </c>
      <c r="J127" s="40">
        <v>1749.3833333333339</v>
      </c>
      <c r="K127" s="31">
        <v>1719.95</v>
      </c>
      <c r="L127" s="31">
        <v>1690.1</v>
      </c>
      <c r="M127" s="31">
        <v>45.641089999999998</v>
      </c>
      <c r="N127" s="1"/>
      <c r="O127" s="1"/>
    </row>
    <row r="128" spans="1:15" ht="12.75" customHeight="1">
      <c r="A128" s="58">
        <v>119</v>
      </c>
      <c r="B128" s="31" t="s">
        <v>133</v>
      </c>
      <c r="C128" s="31">
        <v>1692.4</v>
      </c>
      <c r="D128" s="40">
        <v>1686.2166666666665</v>
      </c>
      <c r="E128" s="40">
        <v>1667.583333333333</v>
      </c>
      <c r="F128" s="40">
        <v>1642.7666666666667</v>
      </c>
      <c r="G128" s="40">
        <v>1624.1333333333332</v>
      </c>
      <c r="H128" s="40">
        <v>1711.0333333333328</v>
      </c>
      <c r="I128" s="40">
        <v>1729.6666666666665</v>
      </c>
      <c r="J128" s="40">
        <v>1754.4833333333327</v>
      </c>
      <c r="K128" s="31">
        <v>1704.85</v>
      </c>
      <c r="L128" s="31">
        <v>1661.4</v>
      </c>
      <c r="M128" s="31">
        <v>3.5701000000000001</v>
      </c>
      <c r="N128" s="1"/>
      <c r="O128" s="1"/>
    </row>
    <row r="129" spans="1:15" ht="12.75" customHeight="1">
      <c r="A129" s="58">
        <v>120</v>
      </c>
      <c r="B129" s="31" t="s">
        <v>267</v>
      </c>
      <c r="C129" s="31">
        <v>2413.4</v>
      </c>
      <c r="D129" s="40">
        <v>2397.9666666666667</v>
      </c>
      <c r="E129" s="40">
        <v>2367.9333333333334</v>
      </c>
      <c r="F129" s="40">
        <v>2322.4666666666667</v>
      </c>
      <c r="G129" s="40">
        <v>2292.4333333333334</v>
      </c>
      <c r="H129" s="40">
        <v>2443.4333333333334</v>
      </c>
      <c r="I129" s="40">
        <v>2473.4666666666672</v>
      </c>
      <c r="J129" s="40">
        <v>2518.9333333333334</v>
      </c>
      <c r="K129" s="31">
        <v>2428</v>
      </c>
      <c r="L129" s="31">
        <v>2352.5</v>
      </c>
      <c r="M129" s="31">
        <v>3.7875399999999999</v>
      </c>
      <c r="N129" s="1"/>
      <c r="O129" s="1"/>
    </row>
    <row r="130" spans="1:15" ht="12.75" customHeight="1">
      <c r="A130" s="58">
        <v>121</v>
      </c>
      <c r="B130" s="31" t="s">
        <v>268</v>
      </c>
      <c r="C130" s="31">
        <v>247.3</v>
      </c>
      <c r="D130" s="40">
        <v>242.83333333333334</v>
      </c>
      <c r="E130" s="40">
        <v>236.4666666666667</v>
      </c>
      <c r="F130" s="40">
        <v>225.63333333333335</v>
      </c>
      <c r="G130" s="40">
        <v>219.26666666666671</v>
      </c>
      <c r="H130" s="40">
        <v>253.66666666666669</v>
      </c>
      <c r="I130" s="40">
        <v>260.0333333333333</v>
      </c>
      <c r="J130" s="40">
        <v>270.86666666666667</v>
      </c>
      <c r="K130" s="31">
        <v>249.2</v>
      </c>
      <c r="L130" s="31">
        <v>232</v>
      </c>
      <c r="M130" s="31">
        <v>12.20894</v>
      </c>
      <c r="N130" s="1"/>
      <c r="O130" s="1"/>
    </row>
    <row r="131" spans="1:15" ht="12.75" customHeight="1">
      <c r="A131" s="58">
        <v>122</v>
      </c>
      <c r="B131" s="31" t="s">
        <v>141</v>
      </c>
      <c r="C131" s="31">
        <v>761.65</v>
      </c>
      <c r="D131" s="40">
        <v>757.15</v>
      </c>
      <c r="E131" s="40">
        <v>743.69999999999993</v>
      </c>
      <c r="F131" s="40">
        <v>725.75</v>
      </c>
      <c r="G131" s="40">
        <v>712.3</v>
      </c>
      <c r="H131" s="40">
        <v>775.09999999999991</v>
      </c>
      <c r="I131" s="40">
        <v>788.55</v>
      </c>
      <c r="J131" s="40">
        <v>806.49999999999989</v>
      </c>
      <c r="K131" s="31">
        <v>770.6</v>
      </c>
      <c r="L131" s="31">
        <v>739.2</v>
      </c>
      <c r="M131" s="31">
        <v>90.953370000000007</v>
      </c>
      <c r="N131" s="1"/>
      <c r="O131" s="1"/>
    </row>
    <row r="132" spans="1:15" ht="12.75" customHeight="1">
      <c r="A132" s="58">
        <v>123</v>
      </c>
      <c r="B132" s="31" t="s">
        <v>140</v>
      </c>
      <c r="C132" s="31">
        <v>430.3</v>
      </c>
      <c r="D132" s="40">
        <v>428.68333333333334</v>
      </c>
      <c r="E132" s="40">
        <v>422.41666666666669</v>
      </c>
      <c r="F132" s="40">
        <v>414.53333333333336</v>
      </c>
      <c r="G132" s="40">
        <v>408.26666666666671</v>
      </c>
      <c r="H132" s="40">
        <v>436.56666666666666</v>
      </c>
      <c r="I132" s="40">
        <v>442.83333333333331</v>
      </c>
      <c r="J132" s="40">
        <v>450.71666666666664</v>
      </c>
      <c r="K132" s="31">
        <v>434.95</v>
      </c>
      <c r="L132" s="31">
        <v>420.8</v>
      </c>
      <c r="M132" s="31">
        <v>101.65396</v>
      </c>
      <c r="N132" s="1"/>
      <c r="O132" s="1"/>
    </row>
    <row r="133" spans="1:15" ht="12.75" customHeight="1">
      <c r="A133" s="58">
        <v>124</v>
      </c>
      <c r="B133" s="31" t="s">
        <v>142</v>
      </c>
      <c r="C133" s="31">
        <v>3751.55</v>
      </c>
      <c r="D133" s="40">
        <v>3768.85</v>
      </c>
      <c r="E133" s="40">
        <v>3712.7</v>
      </c>
      <c r="F133" s="40">
        <v>3673.85</v>
      </c>
      <c r="G133" s="40">
        <v>3617.7</v>
      </c>
      <c r="H133" s="40">
        <v>3807.7</v>
      </c>
      <c r="I133" s="40">
        <v>3863.8500000000004</v>
      </c>
      <c r="J133" s="40">
        <v>3902.7</v>
      </c>
      <c r="K133" s="31">
        <v>3825</v>
      </c>
      <c r="L133" s="31">
        <v>3730</v>
      </c>
      <c r="M133" s="31">
        <v>3.8929100000000001</v>
      </c>
      <c r="N133" s="1"/>
      <c r="O133" s="1"/>
    </row>
    <row r="134" spans="1:15" ht="12.75" customHeight="1">
      <c r="A134" s="58">
        <v>125</v>
      </c>
      <c r="B134" s="31" t="s">
        <v>143</v>
      </c>
      <c r="C134" s="31">
        <v>1782.35</v>
      </c>
      <c r="D134" s="40">
        <v>1785.1000000000001</v>
      </c>
      <c r="E134" s="40">
        <v>1769.0000000000002</v>
      </c>
      <c r="F134" s="40">
        <v>1755.65</v>
      </c>
      <c r="G134" s="40">
        <v>1739.5500000000002</v>
      </c>
      <c r="H134" s="40">
        <v>1798.4500000000003</v>
      </c>
      <c r="I134" s="40">
        <v>1814.5500000000002</v>
      </c>
      <c r="J134" s="40">
        <v>1827.9000000000003</v>
      </c>
      <c r="K134" s="31">
        <v>1801.2</v>
      </c>
      <c r="L134" s="31">
        <v>1771.75</v>
      </c>
      <c r="M134" s="31">
        <v>15.53661</v>
      </c>
      <c r="N134" s="1"/>
      <c r="O134" s="1"/>
    </row>
    <row r="135" spans="1:15" ht="12.75" customHeight="1">
      <c r="A135" s="58">
        <v>126</v>
      </c>
      <c r="B135" s="31" t="s">
        <v>144</v>
      </c>
      <c r="C135" s="31">
        <v>83.65</v>
      </c>
      <c r="D135" s="40">
        <v>83.933333333333323</v>
      </c>
      <c r="E135" s="40">
        <v>83.066666666666649</v>
      </c>
      <c r="F135" s="40">
        <v>82.48333333333332</v>
      </c>
      <c r="G135" s="40">
        <v>81.616666666666646</v>
      </c>
      <c r="H135" s="40">
        <v>84.516666666666652</v>
      </c>
      <c r="I135" s="40">
        <v>85.383333333333326</v>
      </c>
      <c r="J135" s="40">
        <v>85.966666666666654</v>
      </c>
      <c r="K135" s="31">
        <v>84.8</v>
      </c>
      <c r="L135" s="31">
        <v>83.35</v>
      </c>
      <c r="M135" s="31">
        <v>51.23509</v>
      </c>
      <c r="N135" s="1"/>
      <c r="O135" s="1"/>
    </row>
    <row r="136" spans="1:15" ht="12.75" customHeight="1">
      <c r="A136" s="58">
        <v>127</v>
      </c>
      <c r="B136" s="31" t="s">
        <v>149</v>
      </c>
      <c r="C136" s="31">
        <v>3675.05</v>
      </c>
      <c r="D136" s="40">
        <v>3685.1833333333329</v>
      </c>
      <c r="E136" s="40">
        <v>3645.3666666666659</v>
      </c>
      <c r="F136" s="40">
        <v>3615.6833333333329</v>
      </c>
      <c r="G136" s="40">
        <v>3575.8666666666659</v>
      </c>
      <c r="H136" s="40">
        <v>3714.8666666666659</v>
      </c>
      <c r="I136" s="40">
        <v>3754.6833333333325</v>
      </c>
      <c r="J136" s="40">
        <v>3784.3666666666659</v>
      </c>
      <c r="K136" s="31">
        <v>3725</v>
      </c>
      <c r="L136" s="31">
        <v>3655.5</v>
      </c>
      <c r="M136" s="31">
        <v>0.94408000000000003</v>
      </c>
      <c r="N136" s="1"/>
      <c r="O136" s="1"/>
    </row>
    <row r="137" spans="1:15" ht="12.75" customHeight="1">
      <c r="A137" s="58">
        <v>128</v>
      </c>
      <c r="B137" s="31" t="s">
        <v>146</v>
      </c>
      <c r="C137" s="31">
        <v>393.3</v>
      </c>
      <c r="D137" s="40">
        <v>394.83333333333331</v>
      </c>
      <c r="E137" s="40">
        <v>390.71666666666664</v>
      </c>
      <c r="F137" s="40">
        <v>388.13333333333333</v>
      </c>
      <c r="G137" s="40">
        <v>384.01666666666665</v>
      </c>
      <c r="H137" s="40">
        <v>397.41666666666663</v>
      </c>
      <c r="I137" s="40">
        <v>401.5333333333333</v>
      </c>
      <c r="J137" s="40">
        <v>404.11666666666662</v>
      </c>
      <c r="K137" s="31">
        <v>398.95</v>
      </c>
      <c r="L137" s="31">
        <v>392.25</v>
      </c>
      <c r="M137" s="31">
        <v>12.91038</v>
      </c>
      <c r="N137" s="1"/>
      <c r="O137" s="1"/>
    </row>
    <row r="138" spans="1:15" ht="12.75" customHeight="1">
      <c r="A138" s="58">
        <v>129</v>
      </c>
      <c r="B138" s="31" t="s">
        <v>148</v>
      </c>
      <c r="C138" s="31">
        <v>4774.8</v>
      </c>
      <c r="D138" s="40">
        <v>4801</v>
      </c>
      <c r="E138" s="40">
        <v>4727.8</v>
      </c>
      <c r="F138" s="40">
        <v>4680.8</v>
      </c>
      <c r="G138" s="40">
        <v>4607.6000000000004</v>
      </c>
      <c r="H138" s="40">
        <v>4848</v>
      </c>
      <c r="I138" s="40">
        <v>4921.2000000000007</v>
      </c>
      <c r="J138" s="40">
        <v>4968.2</v>
      </c>
      <c r="K138" s="31">
        <v>4874.2</v>
      </c>
      <c r="L138" s="31">
        <v>4754</v>
      </c>
      <c r="M138" s="31">
        <v>1.2082299999999999</v>
      </c>
      <c r="N138" s="1"/>
      <c r="O138" s="1"/>
    </row>
    <row r="139" spans="1:15" ht="12.75" customHeight="1">
      <c r="A139" s="58">
        <v>130</v>
      </c>
      <c r="B139" s="31" t="s">
        <v>147</v>
      </c>
      <c r="C139" s="31">
        <v>1656.1</v>
      </c>
      <c r="D139" s="40">
        <v>1662.1666666666667</v>
      </c>
      <c r="E139" s="40">
        <v>1647.2833333333335</v>
      </c>
      <c r="F139" s="40">
        <v>1638.4666666666667</v>
      </c>
      <c r="G139" s="40">
        <v>1623.5833333333335</v>
      </c>
      <c r="H139" s="40">
        <v>1670.9833333333336</v>
      </c>
      <c r="I139" s="40">
        <v>1685.8666666666668</v>
      </c>
      <c r="J139" s="40">
        <v>1694.6833333333336</v>
      </c>
      <c r="K139" s="31">
        <v>1677.05</v>
      </c>
      <c r="L139" s="31">
        <v>1653.35</v>
      </c>
      <c r="M139" s="31">
        <v>17.94407</v>
      </c>
      <c r="N139" s="1"/>
      <c r="O139" s="1"/>
    </row>
    <row r="140" spans="1:15" ht="12.75" customHeight="1">
      <c r="A140" s="58">
        <v>131</v>
      </c>
      <c r="B140" s="31" t="s">
        <v>269</v>
      </c>
      <c r="C140" s="31">
        <v>689.35</v>
      </c>
      <c r="D140" s="40">
        <v>696.68333333333339</v>
      </c>
      <c r="E140" s="40">
        <v>676.66666666666674</v>
      </c>
      <c r="F140" s="40">
        <v>663.98333333333335</v>
      </c>
      <c r="G140" s="40">
        <v>643.9666666666667</v>
      </c>
      <c r="H140" s="40">
        <v>709.36666666666679</v>
      </c>
      <c r="I140" s="40">
        <v>729.38333333333344</v>
      </c>
      <c r="J140" s="40">
        <v>742.06666666666683</v>
      </c>
      <c r="K140" s="31">
        <v>716.7</v>
      </c>
      <c r="L140" s="31">
        <v>684</v>
      </c>
      <c r="M140" s="31">
        <v>23.909970000000001</v>
      </c>
      <c r="N140" s="1"/>
      <c r="O140" s="1"/>
    </row>
    <row r="141" spans="1:15" ht="12.75" customHeight="1">
      <c r="A141" s="58">
        <v>132</v>
      </c>
      <c r="B141" s="31" t="s">
        <v>150</v>
      </c>
      <c r="C141" s="31">
        <v>967.6</v>
      </c>
      <c r="D141" s="40">
        <v>970.33333333333337</v>
      </c>
      <c r="E141" s="40">
        <v>955.76666666666677</v>
      </c>
      <c r="F141" s="40">
        <v>943.93333333333339</v>
      </c>
      <c r="G141" s="40">
        <v>929.36666666666679</v>
      </c>
      <c r="H141" s="40">
        <v>982.16666666666674</v>
      </c>
      <c r="I141" s="40">
        <v>996.73333333333335</v>
      </c>
      <c r="J141" s="40">
        <v>1008.5666666666667</v>
      </c>
      <c r="K141" s="31">
        <v>984.9</v>
      </c>
      <c r="L141" s="31">
        <v>958.5</v>
      </c>
      <c r="M141" s="31">
        <v>22.876609999999999</v>
      </c>
      <c r="N141" s="1"/>
      <c r="O141" s="1"/>
    </row>
    <row r="142" spans="1:15" ht="12.75" customHeight="1">
      <c r="A142" s="58">
        <v>133</v>
      </c>
      <c r="B142" s="31" t="s">
        <v>163</v>
      </c>
      <c r="C142" s="31">
        <v>78658.8</v>
      </c>
      <c r="D142" s="40">
        <v>78706.266666666663</v>
      </c>
      <c r="E142" s="40">
        <v>78062.533333333326</v>
      </c>
      <c r="F142" s="40">
        <v>77466.266666666663</v>
      </c>
      <c r="G142" s="40">
        <v>76822.533333333326</v>
      </c>
      <c r="H142" s="40">
        <v>79302.533333333326</v>
      </c>
      <c r="I142" s="40">
        <v>79946.266666666663</v>
      </c>
      <c r="J142" s="40">
        <v>80542.533333333326</v>
      </c>
      <c r="K142" s="31">
        <v>79350</v>
      </c>
      <c r="L142" s="31">
        <v>78110</v>
      </c>
      <c r="M142" s="31">
        <v>8.2799999999999999E-2</v>
      </c>
      <c r="N142" s="1"/>
      <c r="O142" s="1"/>
    </row>
    <row r="143" spans="1:15" ht="12.75" customHeight="1">
      <c r="A143" s="58">
        <v>134</v>
      </c>
      <c r="B143" s="31" t="s">
        <v>159</v>
      </c>
      <c r="C143" s="31">
        <v>1126.45</v>
      </c>
      <c r="D143" s="40">
        <v>1129.3333333333333</v>
      </c>
      <c r="E143" s="40">
        <v>1118.1166666666666</v>
      </c>
      <c r="F143" s="40">
        <v>1109.7833333333333</v>
      </c>
      <c r="G143" s="40">
        <v>1098.5666666666666</v>
      </c>
      <c r="H143" s="40">
        <v>1137.6666666666665</v>
      </c>
      <c r="I143" s="40">
        <v>1148.8833333333332</v>
      </c>
      <c r="J143" s="40">
        <v>1157.2166666666665</v>
      </c>
      <c r="K143" s="31">
        <v>1140.55</v>
      </c>
      <c r="L143" s="31">
        <v>1121</v>
      </c>
      <c r="M143" s="31">
        <v>1.5248900000000001</v>
      </c>
      <c r="N143" s="1"/>
      <c r="O143" s="1"/>
    </row>
    <row r="144" spans="1:15" ht="12.75" customHeight="1">
      <c r="A144" s="58">
        <v>135</v>
      </c>
      <c r="B144" s="31" t="s">
        <v>152</v>
      </c>
      <c r="C144" s="31">
        <v>150.85</v>
      </c>
      <c r="D144" s="40">
        <v>150.88333333333333</v>
      </c>
      <c r="E144" s="40">
        <v>149.61666666666665</v>
      </c>
      <c r="F144" s="40">
        <v>148.38333333333333</v>
      </c>
      <c r="G144" s="40">
        <v>147.11666666666665</v>
      </c>
      <c r="H144" s="40">
        <v>152.11666666666665</v>
      </c>
      <c r="I144" s="40">
        <v>153.3833333333333</v>
      </c>
      <c r="J144" s="40">
        <v>154.61666666666665</v>
      </c>
      <c r="K144" s="31">
        <v>152.15</v>
      </c>
      <c r="L144" s="31">
        <v>149.65</v>
      </c>
      <c r="M144" s="31">
        <v>30.548490000000001</v>
      </c>
      <c r="N144" s="1"/>
      <c r="O144" s="1"/>
    </row>
    <row r="145" spans="1:15" ht="12.75" customHeight="1">
      <c r="A145" s="58">
        <v>136</v>
      </c>
      <c r="B145" s="31" t="s">
        <v>151</v>
      </c>
      <c r="C145" s="31">
        <v>799.3</v>
      </c>
      <c r="D145" s="40">
        <v>794.5</v>
      </c>
      <c r="E145" s="40">
        <v>785.05</v>
      </c>
      <c r="F145" s="40">
        <v>770.8</v>
      </c>
      <c r="G145" s="40">
        <v>761.34999999999991</v>
      </c>
      <c r="H145" s="40">
        <v>808.75</v>
      </c>
      <c r="I145" s="40">
        <v>818.2</v>
      </c>
      <c r="J145" s="40">
        <v>832.45</v>
      </c>
      <c r="K145" s="31">
        <v>803.95</v>
      </c>
      <c r="L145" s="31">
        <v>780.25</v>
      </c>
      <c r="M145" s="31">
        <v>71.319280000000006</v>
      </c>
      <c r="N145" s="1"/>
      <c r="O145" s="1"/>
    </row>
    <row r="146" spans="1:15" ht="12.75" customHeight="1">
      <c r="A146" s="58">
        <v>137</v>
      </c>
      <c r="B146" s="31" t="s">
        <v>153</v>
      </c>
      <c r="C146" s="31">
        <v>170.1</v>
      </c>
      <c r="D146" s="40">
        <v>168.71666666666667</v>
      </c>
      <c r="E146" s="40">
        <v>165.73333333333335</v>
      </c>
      <c r="F146" s="40">
        <v>161.36666666666667</v>
      </c>
      <c r="G146" s="40">
        <v>158.38333333333335</v>
      </c>
      <c r="H146" s="40">
        <v>173.08333333333334</v>
      </c>
      <c r="I146" s="40">
        <v>176.06666666666663</v>
      </c>
      <c r="J146" s="40">
        <v>180.43333333333334</v>
      </c>
      <c r="K146" s="31">
        <v>171.7</v>
      </c>
      <c r="L146" s="31">
        <v>164.35</v>
      </c>
      <c r="M146" s="31">
        <v>120.15447</v>
      </c>
      <c r="N146" s="1"/>
      <c r="O146" s="1"/>
    </row>
    <row r="147" spans="1:15" ht="12.75" customHeight="1">
      <c r="A147" s="58">
        <v>138</v>
      </c>
      <c r="B147" s="31" t="s">
        <v>154</v>
      </c>
      <c r="C147" s="31">
        <v>515.35</v>
      </c>
      <c r="D147" s="40">
        <v>515.9666666666667</v>
      </c>
      <c r="E147" s="40">
        <v>511.38333333333344</v>
      </c>
      <c r="F147" s="40">
        <v>507.41666666666674</v>
      </c>
      <c r="G147" s="40">
        <v>502.83333333333348</v>
      </c>
      <c r="H147" s="40">
        <v>519.93333333333339</v>
      </c>
      <c r="I147" s="40">
        <v>524.51666666666665</v>
      </c>
      <c r="J147" s="40">
        <v>528.48333333333335</v>
      </c>
      <c r="K147" s="31">
        <v>520.54999999999995</v>
      </c>
      <c r="L147" s="31">
        <v>512</v>
      </c>
      <c r="M147" s="31">
        <v>6.1967499999999998</v>
      </c>
      <c r="N147" s="1"/>
      <c r="O147" s="1"/>
    </row>
    <row r="148" spans="1:15" ht="12.75" customHeight="1">
      <c r="A148" s="58">
        <v>139</v>
      </c>
      <c r="B148" s="31" t="s">
        <v>155</v>
      </c>
      <c r="C148" s="31">
        <v>6826.85</v>
      </c>
      <c r="D148" s="40">
        <v>6884.95</v>
      </c>
      <c r="E148" s="40">
        <v>6751.9</v>
      </c>
      <c r="F148" s="40">
        <v>6676.95</v>
      </c>
      <c r="G148" s="40">
        <v>6543.9</v>
      </c>
      <c r="H148" s="40">
        <v>6959.9</v>
      </c>
      <c r="I148" s="40">
        <v>7092.9500000000007</v>
      </c>
      <c r="J148" s="40">
        <v>7167.9</v>
      </c>
      <c r="K148" s="31">
        <v>7018</v>
      </c>
      <c r="L148" s="31">
        <v>6810</v>
      </c>
      <c r="M148" s="31">
        <v>7.5096600000000002</v>
      </c>
      <c r="N148" s="1"/>
      <c r="O148" s="1"/>
    </row>
    <row r="149" spans="1:15" ht="12.75" customHeight="1">
      <c r="A149" s="58">
        <v>140</v>
      </c>
      <c r="B149" s="31" t="s">
        <v>158</v>
      </c>
      <c r="C149" s="31">
        <v>1054.5</v>
      </c>
      <c r="D149" s="40">
        <v>1061.8500000000001</v>
      </c>
      <c r="E149" s="40">
        <v>1040.9000000000003</v>
      </c>
      <c r="F149" s="40">
        <v>1027.3000000000002</v>
      </c>
      <c r="G149" s="40">
        <v>1006.3500000000004</v>
      </c>
      <c r="H149" s="40">
        <v>1075.4500000000003</v>
      </c>
      <c r="I149" s="40">
        <v>1096.4000000000001</v>
      </c>
      <c r="J149" s="40">
        <v>1110.0000000000002</v>
      </c>
      <c r="K149" s="31">
        <v>1082.8</v>
      </c>
      <c r="L149" s="31">
        <v>1048.25</v>
      </c>
      <c r="M149" s="31">
        <v>9.2155900000000006</v>
      </c>
      <c r="N149" s="1"/>
      <c r="O149" s="1"/>
    </row>
    <row r="150" spans="1:15" ht="12.75" customHeight="1">
      <c r="A150" s="58">
        <v>141</v>
      </c>
      <c r="B150" s="31" t="s">
        <v>160</v>
      </c>
      <c r="C150" s="31">
        <v>2905.35</v>
      </c>
      <c r="D150" s="40">
        <v>2931.7666666666664</v>
      </c>
      <c r="E150" s="40">
        <v>2865.583333333333</v>
      </c>
      <c r="F150" s="40">
        <v>2825.8166666666666</v>
      </c>
      <c r="G150" s="40">
        <v>2759.6333333333332</v>
      </c>
      <c r="H150" s="40">
        <v>2971.5333333333328</v>
      </c>
      <c r="I150" s="40">
        <v>3037.7166666666662</v>
      </c>
      <c r="J150" s="40">
        <v>3077.4833333333327</v>
      </c>
      <c r="K150" s="31">
        <v>2997.95</v>
      </c>
      <c r="L150" s="31">
        <v>2892</v>
      </c>
      <c r="M150" s="31">
        <v>7.2688300000000003</v>
      </c>
      <c r="N150" s="1"/>
      <c r="O150" s="1"/>
    </row>
    <row r="151" spans="1:15" ht="12.75" customHeight="1">
      <c r="A151" s="58">
        <v>142</v>
      </c>
      <c r="B151" s="31" t="s">
        <v>162</v>
      </c>
      <c r="C151" s="31">
        <v>2746.45</v>
      </c>
      <c r="D151" s="40">
        <v>2763.6</v>
      </c>
      <c r="E151" s="40">
        <v>2717.7999999999997</v>
      </c>
      <c r="F151" s="40">
        <v>2689.1499999999996</v>
      </c>
      <c r="G151" s="40">
        <v>2643.3499999999995</v>
      </c>
      <c r="H151" s="40">
        <v>2792.25</v>
      </c>
      <c r="I151" s="40">
        <v>2838.05</v>
      </c>
      <c r="J151" s="40">
        <v>2866.7000000000003</v>
      </c>
      <c r="K151" s="31">
        <v>2809.4</v>
      </c>
      <c r="L151" s="31">
        <v>2734.95</v>
      </c>
      <c r="M151" s="31">
        <v>4.4461500000000003</v>
      </c>
      <c r="N151" s="1"/>
      <c r="O151" s="1"/>
    </row>
    <row r="152" spans="1:15" ht="12.75" customHeight="1">
      <c r="A152" s="58">
        <v>143</v>
      </c>
      <c r="B152" s="31" t="s">
        <v>164</v>
      </c>
      <c r="C152" s="31">
        <v>1474</v>
      </c>
      <c r="D152" s="40">
        <v>1465.5</v>
      </c>
      <c r="E152" s="40">
        <v>1451.25</v>
      </c>
      <c r="F152" s="40">
        <v>1428.5</v>
      </c>
      <c r="G152" s="40">
        <v>1414.25</v>
      </c>
      <c r="H152" s="40">
        <v>1488.25</v>
      </c>
      <c r="I152" s="40">
        <v>1502.5</v>
      </c>
      <c r="J152" s="40">
        <v>1525.25</v>
      </c>
      <c r="K152" s="31">
        <v>1479.75</v>
      </c>
      <c r="L152" s="31">
        <v>1442.75</v>
      </c>
      <c r="M152" s="31">
        <v>13.64617</v>
      </c>
      <c r="N152" s="1"/>
      <c r="O152" s="1"/>
    </row>
    <row r="153" spans="1:15" ht="12.75" customHeight="1">
      <c r="A153" s="58">
        <v>144</v>
      </c>
      <c r="B153" s="31" t="s">
        <v>270</v>
      </c>
      <c r="C153" s="31">
        <v>988.2</v>
      </c>
      <c r="D153" s="40">
        <v>990.63333333333321</v>
      </c>
      <c r="E153" s="40">
        <v>973.61666666666645</v>
      </c>
      <c r="F153" s="40">
        <v>959.03333333333319</v>
      </c>
      <c r="G153" s="40">
        <v>942.01666666666642</v>
      </c>
      <c r="H153" s="40">
        <v>1005.2166666666665</v>
      </c>
      <c r="I153" s="40">
        <v>1022.2333333333333</v>
      </c>
      <c r="J153" s="40">
        <v>1036.8166666666666</v>
      </c>
      <c r="K153" s="31">
        <v>1007.65</v>
      </c>
      <c r="L153" s="31">
        <v>976.05</v>
      </c>
      <c r="M153" s="31">
        <v>1.8971499999999999</v>
      </c>
      <c r="N153" s="1"/>
      <c r="O153" s="1"/>
    </row>
    <row r="154" spans="1:15" ht="12.75" customHeight="1">
      <c r="A154" s="58">
        <v>145</v>
      </c>
      <c r="B154" s="31" t="s">
        <v>170</v>
      </c>
      <c r="C154" s="31">
        <v>172.4</v>
      </c>
      <c r="D154" s="40">
        <v>172.66666666666666</v>
      </c>
      <c r="E154" s="40">
        <v>169.88333333333333</v>
      </c>
      <c r="F154" s="40">
        <v>167.36666666666667</v>
      </c>
      <c r="G154" s="40">
        <v>164.58333333333334</v>
      </c>
      <c r="H154" s="40">
        <v>175.18333333333331</v>
      </c>
      <c r="I154" s="40">
        <v>177.96666666666667</v>
      </c>
      <c r="J154" s="40">
        <v>180.48333333333329</v>
      </c>
      <c r="K154" s="31">
        <v>175.45</v>
      </c>
      <c r="L154" s="31">
        <v>170.15</v>
      </c>
      <c r="M154" s="31">
        <v>101.85374</v>
      </c>
      <c r="N154" s="1"/>
      <c r="O154" s="1"/>
    </row>
    <row r="155" spans="1:15" ht="12.75" customHeight="1">
      <c r="A155" s="58">
        <v>146</v>
      </c>
      <c r="B155" s="31" t="s">
        <v>172</v>
      </c>
      <c r="C155" s="31">
        <v>118.85</v>
      </c>
      <c r="D155" s="40">
        <v>118.78333333333335</v>
      </c>
      <c r="E155" s="40">
        <v>118.16666666666669</v>
      </c>
      <c r="F155" s="40">
        <v>117.48333333333333</v>
      </c>
      <c r="G155" s="40">
        <v>116.86666666666667</v>
      </c>
      <c r="H155" s="40">
        <v>119.4666666666667</v>
      </c>
      <c r="I155" s="40">
        <v>120.08333333333334</v>
      </c>
      <c r="J155" s="40">
        <v>120.76666666666671</v>
      </c>
      <c r="K155" s="31">
        <v>119.4</v>
      </c>
      <c r="L155" s="31">
        <v>118.1</v>
      </c>
      <c r="M155" s="31">
        <v>87.688040000000001</v>
      </c>
      <c r="N155" s="1"/>
      <c r="O155" s="1"/>
    </row>
    <row r="156" spans="1:15" ht="12.75" customHeight="1">
      <c r="A156" s="58">
        <v>147</v>
      </c>
      <c r="B156" s="31" t="s">
        <v>168</v>
      </c>
      <c r="C156" s="31">
        <v>3672.55</v>
      </c>
      <c r="D156" s="40">
        <v>3692.4</v>
      </c>
      <c r="E156" s="40">
        <v>3642.9</v>
      </c>
      <c r="F156" s="40">
        <v>3613.25</v>
      </c>
      <c r="G156" s="40">
        <v>3563.75</v>
      </c>
      <c r="H156" s="40">
        <v>3722.05</v>
      </c>
      <c r="I156" s="40">
        <v>3771.55</v>
      </c>
      <c r="J156" s="40">
        <v>3801.2000000000003</v>
      </c>
      <c r="K156" s="31">
        <v>3741.9</v>
      </c>
      <c r="L156" s="31">
        <v>3662.75</v>
      </c>
      <c r="M156" s="31">
        <v>1.16283</v>
      </c>
      <c r="N156" s="1"/>
      <c r="O156" s="1"/>
    </row>
    <row r="157" spans="1:15" ht="12.75" customHeight="1">
      <c r="A157" s="58">
        <v>148</v>
      </c>
      <c r="B157" s="31" t="s">
        <v>169</v>
      </c>
      <c r="C157" s="31">
        <v>18295.25</v>
      </c>
      <c r="D157" s="40">
        <v>18323.8</v>
      </c>
      <c r="E157" s="40">
        <v>18148.599999999999</v>
      </c>
      <c r="F157" s="40">
        <v>18001.95</v>
      </c>
      <c r="G157" s="40">
        <v>17826.75</v>
      </c>
      <c r="H157" s="40">
        <v>18470.449999999997</v>
      </c>
      <c r="I157" s="40">
        <v>18645.650000000001</v>
      </c>
      <c r="J157" s="40">
        <v>18792.299999999996</v>
      </c>
      <c r="K157" s="31">
        <v>18499</v>
      </c>
      <c r="L157" s="31">
        <v>18177.150000000001</v>
      </c>
      <c r="M157" s="31">
        <v>0.44971</v>
      </c>
      <c r="N157" s="1"/>
      <c r="O157" s="1"/>
    </row>
    <row r="158" spans="1:15" ht="12.75" customHeight="1">
      <c r="A158" s="58">
        <v>149</v>
      </c>
      <c r="B158" s="31" t="s">
        <v>165</v>
      </c>
      <c r="C158" s="31">
        <v>386.2</v>
      </c>
      <c r="D158" s="40">
        <v>385.51666666666665</v>
      </c>
      <c r="E158" s="40">
        <v>381.08333333333331</v>
      </c>
      <c r="F158" s="40">
        <v>375.96666666666664</v>
      </c>
      <c r="G158" s="40">
        <v>371.5333333333333</v>
      </c>
      <c r="H158" s="40">
        <v>390.63333333333333</v>
      </c>
      <c r="I158" s="40">
        <v>395.06666666666672</v>
      </c>
      <c r="J158" s="40">
        <v>400.18333333333334</v>
      </c>
      <c r="K158" s="31">
        <v>389.95</v>
      </c>
      <c r="L158" s="31">
        <v>380.4</v>
      </c>
      <c r="M158" s="31">
        <v>14.83423</v>
      </c>
      <c r="N158" s="1"/>
      <c r="O158" s="1"/>
    </row>
    <row r="159" spans="1:15" ht="12.75" customHeight="1">
      <c r="A159" s="58">
        <v>150</v>
      </c>
      <c r="B159" s="31" t="s">
        <v>271</v>
      </c>
      <c r="C159" s="31">
        <v>694.45</v>
      </c>
      <c r="D159" s="40">
        <v>696.2833333333333</v>
      </c>
      <c r="E159" s="40">
        <v>688.56666666666661</v>
      </c>
      <c r="F159" s="40">
        <v>682.68333333333328</v>
      </c>
      <c r="G159" s="40">
        <v>674.96666666666658</v>
      </c>
      <c r="H159" s="40">
        <v>702.16666666666663</v>
      </c>
      <c r="I159" s="40">
        <v>709.88333333333333</v>
      </c>
      <c r="J159" s="40">
        <v>715.76666666666665</v>
      </c>
      <c r="K159" s="31">
        <v>704</v>
      </c>
      <c r="L159" s="31">
        <v>690.4</v>
      </c>
      <c r="M159" s="31">
        <v>2.1905600000000001</v>
      </c>
      <c r="N159" s="1"/>
      <c r="O159" s="1"/>
    </row>
    <row r="160" spans="1:15" ht="12.75" customHeight="1">
      <c r="A160" s="58">
        <v>151</v>
      </c>
      <c r="B160" s="31" t="s">
        <v>173</v>
      </c>
      <c r="C160" s="31">
        <v>115.5</v>
      </c>
      <c r="D160" s="40">
        <v>116.18333333333334</v>
      </c>
      <c r="E160" s="40">
        <v>114.01666666666668</v>
      </c>
      <c r="F160" s="40">
        <v>112.53333333333335</v>
      </c>
      <c r="G160" s="40">
        <v>110.36666666666669</v>
      </c>
      <c r="H160" s="40">
        <v>117.66666666666667</v>
      </c>
      <c r="I160" s="40">
        <v>119.83333333333333</v>
      </c>
      <c r="J160" s="40">
        <v>121.31666666666666</v>
      </c>
      <c r="K160" s="31">
        <v>118.35</v>
      </c>
      <c r="L160" s="31">
        <v>114.7</v>
      </c>
      <c r="M160" s="31">
        <v>147.71886000000001</v>
      </c>
      <c r="N160" s="1"/>
      <c r="O160" s="1"/>
    </row>
    <row r="161" spans="1:15" ht="12.75" customHeight="1">
      <c r="A161" s="58">
        <v>152</v>
      </c>
      <c r="B161" s="31" t="s">
        <v>272</v>
      </c>
      <c r="C161" s="31">
        <v>163.05000000000001</v>
      </c>
      <c r="D161" s="40">
        <v>164.23333333333332</v>
      </c>
      <c r="E161" s="40">
        <v>161.26666666666665</v>
      </c>
      <c r="F161" s="40">
        <v>159.48333333333332</v>
      </c>
      <c r="G161" s="40">
        <v>156.51666666666665</v>
      </c>
      <c r="H161" s="40">
        <v>166.01666666666665</v>
      </c>
      <c r="I161" s="40">
        <v>168.98333333333329</v>
      </c>
      <c r="J161" s="40">
        <v>170.76666666666665</v>
      </c>
      <c r="K161" s="31">
        <v>167.2</v>
      </c>
      <c r="L161" s="31">
        <v>162.44999999999999</v>
      </c>
      <c r="M161" s="31">
        <v>4.3373100000000004</v>
      </c>
      <c r="N161" s="1"/>
      <c r="O161" s="1"/>
    </row>
    <row r="162" spans="1:15" ht="12.75" customHeight="1">
      <c r="A162" s="58">
        <v>153</v>
      </c>
      <c r="B162" s="31" t="s">
        <v>180</v>
      </c>
      <c r="C162" s="31">
        <v>3119.3</v>
      </c>
      <c r="D162" s="40">
        <v>3143.3166666666671</v>
      </c>
      <c r="E162" s="40">
        <v>3086.6833333333343</v>
      </c>
      <c r="F162" s="40">
        <v>3054.0666666666671</v>
      </c>
      <c r="G162" s="40">
        <v>2997.4333333333343</v>
      </c>
      <c r="H162" s="40">
        <v>3175.9333333333343</v>
      </c>
      <c r="I162" s="40">
        <v>3232.5666666666666</v>
      </c>
      <c r="J162" s="40">
        <v>3265.1833333333343</v>
      </c>
      <c r="K162" s="31">
        <v>3199.95</v>
      </c>
      <c r="L162" s="31">
        <v>3110.7</v>
      </c>
      <c r="M162" s="31">
        <v>2.5219299999999998</v>
      </c>
      <c r="N162" s="1"/>
      <c r="O162" s="1"/>
    </row>
    <row r="163" spans="1:15" ht="12.75" customHeight="1">
      <c r="A163" s="58">
        <v>154</v>
      </c>
      <c r="B163" s="31" t="s">
        <v>174</v>
      </c>
      <c r="C163" s="31">
        <v>30306.5</v>
      </c>
      <c r="D163" s="40">
        <v>30605.516666666666</v>
      </c>
      <c r="E163" s="40">
        <v>29931.033333333333</v>
      </c>
      <c r="F163" s="40">
        <v>29555.566666666666</v>
      </c>
      <c r="G163" s="40">
        <v>28881.083333333332</v>
      </c>
      <c r="H163" s="40">
        <v>30980.983333333334</v>
      </c>
      <c r="I163" s="40">
        <v>31655.466666666664</v>
      </c>
      <c r="J163" s="40">
        <v>32030.933333333334</v>
      </c>
      <c r="K163" s="31">
        <v>31280</v>
      </c>
      <c r="L163" s="31">
        <v>30230.05</v>
      </c>
      <c r="M163" s="31">
        <v>0.37787999999999999</v>
      </c>
      <c r="N163" s="1"/>
      <c r="O163" s="1"/>
    </row>
    <row r="164" spans="1:15" ht="12.75" customHeight="1">
      <c r="A164" s="58">
        <v>155</v>
      </c>
      <c r="B164" s="31" t="s">
        <v>176</v>
      </c>
      <c r="C164" s="31">
        <v>214.55</v>
      </c>
      <c r="D164" s="40">
        <v>215.35</v>
      </c>
      <c r="E164" s="40">
        <v>212.7</v>
      </c>
      <c r="F164" s="40">
        <v>210.85</v>
      </c>
      <c r="G164" s="40">
        <v>208.2</v>
      </c>
      <c r="H164" s="40">
        <v>217.2</v>
      </c>
      <c r="I164" s="40">
        <v>219.85000000000002</v>
      </c>
      <c r="J164" s="40">
        <v>221.7</v>
      </c>
      <c r="K164" s="31">
        <v>218</v>
      </c>
      <c r="L164" s="31">
        <v>213.5</v>
      </c>
      <c r="M164" s="31">
        <v>42.338729999999998</v>
      </c>
      <c r="N164" s="1"/>
      <c r="O164" s="1"/>
    </row>
    <row r="165" spans="1:15" ht="12.75" customHeight="1">
      <c r="A165" s="58">
        <v>156</v>
      </c>
      <c r="B165" s="31" t="s">
        <v>178</v>
      </c>
      <c r="C165" s="31">
        <v>5716.25</v>
      </c>
      <c r="D165" s="40">
        <v>5724.083333333333</v>
      </c>
      <c r="E165" s="40">
        <v>5667.1666666666661</v>
      </c>
      <c r="F165" s="40">
        <v>5618.083333333333</v>
      </c>
      <c r="G165" s="40">
        <v>5561.1666666666661</v>
      </c>
      <c r="H165" s="40">
        <v>5773.1666666666661</v>
      </c>
      <c r="I165" s="40">
        <v>5830.0833333333321</v>
      </c>
      <c r="J165" s="40">
        <v>5879.1666666666661</v>
      </c>
      <c r="K165" s="31">
        <v>5781</v>
      </c>
      <c r="L165" s="31">
        <v>5675</v>
      </c>
      <c r="M165" s="31">
        <v>0.44318000000000002</v>
      </c>
      <c r="N165" s="1"/>
      <c r="O165" s="1"/>
    </row>
    <row r="166" spans="1:15" ht="12.75" customHeight="1">
      <c r="A166" s="58">
        <v>157</v>
      </c>
      <c r="B166" s="31" t="s">
        <v>179</v>
      </c>
      <c r="C166" s="31">
        <v>2218.9</v>
      </c>
      <c r="D166" s="40">
        <v>2207.9833333333331</v>
      </c>
      <c r="E166" s="40">
        <v>2185.9666666666662</v>
      </c>
      <c r="F166" s="40">
        <v>2153.0333333333333</v>
      </c>
      <c r="G166" s="40">
        <v>2131.0166666666664</v>
      </c>
      <c r="H166" s="40">
        <v>2240.9166666666661</v>
      </c>
      <c r="I166" s="40">
        <v>2262.9333333333334</v>
      </c>
      <c r="J166" s="40">
        <v>2295.8666666666659</v>
      </c>
      <c r="K166" s="31">
        <v>2230</v>
      </c>
      <c r="L166" s="31">
        <v>2175.0500000000002</v>
      </c>
      <c r="M166" s="31">
        <v>2.6331000000000002</v>
      </c>
      <c r="N166" s="1"/>
      <c r="O166" s="1"/>
    </row>
    <row r="167" spans="1:15" ht="12.75" customHeight="1">
      <c r="A167" s="58">
        <v>158</v>
      </c>
      <c r="B167" s="31" t="s">
        <v>175</v>
      </c>
      <c r="C167" s="31">
        <v>2767.8</v>
      </c>
      <c r="D167" s="40">
        <v>2750.3666666666668</v>
      </c>
      <c r="E167" s="40">
        <v>2707.5833333333335</v>
      </c>
      <c r="F167" s="40">
        <v>2647.3666666666668</v>
      </c>
      <c r="G167" s="40">
        <v>2604.5833333333335</v>
      </c>
      <c r="H167" s="40">
        <v>2810.5833333333335</v>
      </c>
      <c r="I167" s="40">
        <v>2853.3666666666663</v>
      </c>
      <c r="J167" s="40">
        <v>2913.5833333333335</v>
      </c>
      <c r="K167" s="31">
        <v>2793.15</v>
      </c>
      <c r="L167" s="31">
        <v>2690.15</v>
      </c>
      <c r="M167" s="31">
        <v>6.3184800000000001</v>
      </c>
      <c r="N167" s="1"/>
      <c r="O167" s="1"/>
    </row>
    <row r="168" spans="1:15" ht="12.75" customHeight="1">
      <c r="A168" s="58">
        <v>159</v>
      </c>
      <c r="B168" s="31" t="s">
        <v>273</v>
      </c>
      <c r="C168" s="31">
        <v>1921.15</v>
      </c>
      <c r="D168" s="40">
        <v>1926.1666666666667</v>
      </c>
      <c r="E168" s="40">
        <v>1896.2333333333336</v>
      </c>
      <c r="F168" s="40">
        <v>1871.3166666666668</v>
      </c>
      <c r="G168" s="40">
        <v>1841.3833333333337</v>
      </c>
      <c r="H168" s="40">
        <v>1951.0833333333335</v>
      </c>
      <c r="I168" s="40">
        <v>1981.0166666666664</v>
      </c>
      <c r="J168" s="40">
        <v>2005.9333333333334</v>
      </c>
      <c r="K168" s="31">
        <v>1956.1</v>
      </c>
      <c r="L168" s="31">
        <v>1901.25</v>
      </c>
      <c r="M168" s="31">
        <v>5.4897299999999998</v>
      </c>
      <c r="N168" s="1"/>
      <c r="O168" s="1"/>
    </row>
    <row r="169" spans="1:15" ht="12.75" customHeight="1">
      <c r="A169" s="58">
        <v>160</v>
      </c>
      <c r="B169" s="31" t="s">
        <v>177</v>
      </c>
      <c r="C169" s="31">
        <v>132.19999999999999</v>
      </c>
      <c r="D169" s="40">
        <v>130.88333333333333</v>
      </c>
      <c r="E169" s="40">
        <v>129.31666666666666</v>
      </c>
      <c r="F169" s="40">
        <v>126.43333333333334</v>
      </c>
      <c r="G169" s="40">
        <v>124.86666666666667</v>
      </c>
      <c r="H169" s="40">
        <v>133.76666666666665</v>
      </c>
      <c r="I169" s="40">
        <v>135.33333333333331</v>
      </c>
      <c r="J169" s="40">
        <v>138.21666666666664</v>
      </c>
      <c r="K169" s="31">
        <v>132.44999999999999</v>
      </c>
      <c r="L169" s="31">
        <v>128</v>
      </c>
      <c r="M169" s="31">
        <v>70.591729999999998</v>
      </c>
      <c r="N169" s="1"/>
      <c r="O169" s="1"/>
    </row>
    <row r="170" spans="1:15" ht="12.75" customHeight="1">
      <c r="A170" s="58">
        <v>161</v>
      </c>
      <c r="B170" s="31" t="s">
        <v>182</v>
      </c>
      <c r="C170" s="31">
        <v>180.7</v>
      </c>
      <c r="D170" s="40">
        <v>181.79999999999998</v>
      </c>
      <c r="E170" s="40">
        <v>179.29999999999995</v>
      </c>
      <c r="F170" s="40">
        <v>177.89999999999998</v>
      </c>
      <c r="G170" s="40">
        <v>175.39999999999995</v>
      </c>
      <c r="H170" s="40">
        <v>183.19999999999996</v>
      </c>
      <c r="I170" s="40">
        <v>185.70000000000002</v>
      </c>
      <c r="J170" s="40">
        <v>187.09999999999997</v>
      </c>
      <c r="K170" s="31">
        <v>184.3</v>
      </c>
      <c r="L170" s="31">
        <v>180.4</v>
      </c>
      <c r="M170" s="31">
        <v>159.81492</v>
      </c>
      <c r="N170" s="1"/>
      <c r="O170" s="1"/>
    </row>
    <row r="171" spans="1:15" ht="12.75" customHeight="1">
      <c r="A171" s="58">
        <v>162</v>
      </c>
      <c r="B171" s="31" t="s">
        <v>274</v>
      </c>
      <c r="C171" s="31">
        <v>345.55</v>
      </c>
      <c r="D171" s="40">
        <v>344.91666666666669</v>
      </c>
      <c r="E171" s="40">
        <v>339.58333333333337</v>
      </c>
      <c r="F171" s="40">
        <v>333.61666666666667</v>
      </c>
      <c r="G171" s="40">
        <v>328.28333333333336</v>
      </c>
      <c r="H171" s="40">
        <v>350.88333333333338</v>
      </c>
      <c r="I171" s="40">
        <v>356.21666666666675</v>
      </c>
      <c r="J171" s="40">
        <v>362.18333333333339</v>
      </c>
      <c r="K171" s="31">
        <v>350.25</v>
      </c>
      <c r="L171" s="31">
        <v>338.95</v>
      </c>
      <c r="M171" s="31">
        <v>8.26206</v>
      </c>
      <c r="N171" s="1"/>
      <c r="O171" s="1"/>
    </row>
    <row r="172" spans="1:15" ht="12.75" customHeight="1">
      <c r="A172" s="58">
        <v>163</v>
      </c>
      <c r="B172" s="31" t="s">
        <v>275</v>
      </c>
      <c r="C172" s="31">
        <v>12825.7</v>
      </c>
      <c r="D172" s="40">
        <v>12827.433333333334</v>
      </c>
      <c r="E172" s="40">
        <v>12664.866666666669</v>
      </c>
      <c r="F172" s="40">
        <v>12504.033333333335</v>
      </c>
      <c r="G172" s="40">
        <v>12341.466666666669</v>
      </c>
      <c r="H172" s="40">
        <v>12988.266666666668</v>
      </c>
      <c r="I172" s="40">
        <v>13150.833333333334</v>
      </c>
      <c r="J172" s="40">
        <v>13311.666666666668</v>
      </c>
      <c r="K172" s="31">
        <v>12990</v>
      </c>
      <c r="L172" s="31">
        <v>12666.6</v>
      </c>
      <c r="M172" s="31">
        <v>5.2549999999999999E-2</v>
      </c>
      <c r="N172" s="1"/>
      <c r="O172" s="1"/>
    </row>
    <row r="173" spans="1:15" ht="12.75" customHeight="1">
      <c r="A173" s="58">
        <v>164</v>
      </c>
      <c r="B173" s="31" t="s">
        <v>181</v>
      </c>
      <c r="C173" s="31">
        <v>37.450000000000003</v>
      </c>
      <c r="D173" s="40">
        <v>37.566666666666663</v>
      </c>
      <c r="E173" s="40">
        <v>37.233333333333327</v>
      </c>
      <c r="F173" s="40">
        <v>37.016666666666666</v>
      </c>
      <c r="G173" s="40">
        <v>36.68333333333333</v>
      </c>
      <c r="H173" s="40">
        <v>37.783333333333324</v>
      </c>
      <c r="I173" s="40">
        <v>38.116666666666667</v>
      </c>
      <c r="J173" s="40">
        <v>38.333333333333321</v>
      </c>
      <c r="K173" s="31">
        <v>37.9</v>
      </c>
      <c r="L173" s="31">
        <v>37.35</v>
      </c>
      <c r="M173" s="31">
        <v>192.59889999999999</v>
      </c>
      <c r="N173" s="1"/>
      <c r="O173" s="1"/>
    </row>
    <row r="174" spans="1:15" ht="12.75" customHeight="1">
      <c r="A174" s="58">
        <v>165</v>
      </c>
      <c r="B174" s="31" t="s">
        <v>186</v>
      </c>
      <c r="C174" s="31">
        <v>172.85</v>
      </c>
      <c r="D174" s="40">
        <v>173.68333333333331</v>
      </c>
      <c r="E174" s="40">
        <v>171.46666666666661</v>
      </c>
      <c r="F174" s="40">
        <v>170.08333333333331</v>
      </c>
      <c r="G174" s="40">
        <v>167.86666666666662</v>
      </c>
      <c r="H174" s="40">
        <v>175.06666666666661</v>
      </c>
      <c r="I174" s="40">
        <v>177.2833333333333</v>
      </c>
      <c r="J174" s="40">
        <v>178.6666666666666</v>
      </c>
      <c r="K174" s="31">
        <v>175.9</v>
      </c>
      <c r="L174" s="31">
        <v>172.3</v>
      </c>
      <c r="M174" s="31">
        <v>34.361130000000003</v>
      </c>
      <c r="N174" s="1"/>
      <c r="O174" s="1"/>
    </row>
    <row r="175" spans="1:15" ht="12.75" customHeight="1">
      <c r="A175" s="58">
        <v>166</v>
      </c>
      <c r="B175" s="31" t="s">
        <v>187</v>
      </c>
      <c r="C175" s="31">
        <v>151.85</v>
      </c>
      <c r="D175" s="40">
        <v>150.05000000000001</v>
      </c>
      <c r="E175" s="40">
        <v>147.85000000000002</v>
      </c>
      <c r="F175" s="40">
        <v>143.85000000000002</v>
      </c>
      <c r="G175" s="40">
        <v>141.65000000000003</v>
      </c>
      <c r="H175" s="40">
        <v>154.05000000000001</v>
      </c>
      <c r="I175" s="40">
        <v>156.25</v>
      </c>
      <c r="J175" s="40">
        <v>160.25</v>
      </c>
      <c r="K175" s="31">
        <v>152.25</v>
      </c>
      <c r="L175" s="31">
        <v>146.05000000000001</v>
      </c>
      <c r="M175" s="31">
        <v>45.931730000000002</v>
      </c>
      <c r="N175" s="1"/>
      <c r="O175" s="1"/>
    </row>
    <row r="176" spans="1:15" ht="12.75" customHeight="1">
      <c r="A176" s="58">
        <v>167</v>
      </c>
      <c r="B176" s="31" t="s">
        <v>188</v>
      </c>
      <c r="C176" s="31">
        <v>2173.5</v>
      </c>
      <c r="D176" s="40">
        <v>2168.2166666666667</v>
      </c>
      <c r="E176" s="40">
        <v>2133.4333333333334</v>
      </c>
      <c r="F176" s="40">
        <v>2093.3666666666668</v>
      </c>
      <c r="G176" s="40">
        <v>2058.5833333333335</v>
      </c>
      <c r="H176" s="40">
        <v>2208.2833333333333</v>
      </c>
      <c r="I176" s="40">
        <v>2243.0666666666671</v>
      </c>
      <c r="J176" s="40">
        <v>2283.1333333333332</v>
      </c>
      <c r="K176" s="31">
        <v>2203</v>
      </c>
      <c r="L176" s="31">
        <v>2128.15</v>
      </c>
      <c r="M176" s="31">
        <v>101.23204</v>
      </c>
      <c r="N176" s="1"/>
      <c r="O176" s="1"/>
    </row>
    <row r="177" spans="1:15" ht="12.75" customHeight="1">
      <c r="A177" s="58">
        <v>168</v>
      </c>
      <c r="B177" s="31" t="s">
        <v>276</v>
      </c>
      <c r="C177" s="31">
        <v>1026</v>
      </c>
      <c r="D177" s="40">
        <v>1026.1833333333334</v>
      </c>
      <c r="E177" s="40">
        <v>1018.7666666666669</v>
      </c>
      <c r="F177" s="40">
        <v>1011.5333333333335</v>
      </c>
      <c r="G177" s="40">
        <v>1004.116666666667</v>
      </c>
      <c r="H177" s="40">
        <v>1033.4166666666667</v>
      </c>
      <c r="I177" s="40">
        <v>1040.8333333333333</v>
      </c>
      <c r="J177" s="40">
        <v>1048.0666666666666</v>
      </c>
      <c r="K177" s="31">
        <v>1033.5999999999999</v>
      </c>
      <c r="L177" s="31">
        <v>1018.95</v>
      </c>
      <c r="M177" s="31">
        <v>2.5089000000000001</v>
      </c>
      <c r="N177" s="1"/>
      <c r="O177" s="1"/>
    </row>
    <row r="178" spans="1:15" ht="12.75" customHeight="1">
      <c r="A178" s="58">
        <v>169</v>
      </c>
      <c r="B178" s="31" t="s">
        <v>190</v>
      </c>
      <c r="C178" s="31">
        <v>1139.0999999999999</v>
      </c>
      <c r="D178" s="40">
        <v>1137.3166666666666</v>
      </c>
      <c r="E178" s="40">
        <v>1130.1333333333332</v>
      </c>
      <c r="F178" s="40">
        <v>1121.1666666666665</v>
      </c>
      <c r="G178" s="40">
        <v>1113.9833333333331</v>
      </c>
      <c r="H178" s="40">
        <v>1146.2833333333333</v>
      </c>
      <c r="I178" s="40">
        <v>1153.4666666666667</v>
      </c>
      <c r="J178" s="40">
        <v>1162.4333333333334</v>
      </c>
      <c r="K178" s="31">
        <v>1144.5</v>
      </c>
      <c r="L178" s="31">
        <v>1128.3499999999999</v>
      </c>
      <c r="M178" s="31">
        <v>4.79277</v>
      </c>
      <c r="N178" s="1"/>
      <c r="O178" s="1"/>
    </row>
    <row r="179" spans="1:15" ht="12.75" customHeight="1">
      <c r="A179" s="58">
        <v>170</v>
      </c>
      <c r="B179" s="31" t="s">
        <v>194</v>
      </c>
      <c r="C179" s="31">
        <v>8792.9</v>
      </c>
      <c r="D179" s="40">
        <v>8835.6833333333343</v>
      </c>
      <c r="E179" s="40">
        <v>8737.8666666666686</v>
      </c>
      <c r="F179" s="40">
        <v>8682.8333333333339</v>
      </c>
      <c r="G179" s="40">
        <v>8585.0166666666682</v>
      </c>
      <c r="H179" s="40">
        <v>8890.716666666669</v>
      </c>
      <c r="I179" s="40">
        <v>8988.5333333333347</v>
      </c>
      <c r="J179" s="40">
        <v>9043.5666666666693</v>
      </c>
      <c r="K179" s="31">
        <v>8933.5</v>
      </c>
      <c r="L179" s="31">
        <v>8780.65</v>
      </c>
      <c r="M179" s="31">
        <v>1.06965</v>
      </c>
      <c r="N179" s="1"/>
      <c r="O179" s="1"/>
    </row>
    <row r="180" spans="1:15" ht="12.75" customHeight="1">
      <c r="A180" s="58">
        <v>171</v>
      </c>
      <c r="B180" s="31" t="s">
        <v>277</v>
      </c>
      <c r="C180" s="31">
        <v>8544.9</v>
      </c>
      <c r="D180" s="40">
        <v>8568.3833333333332</v>
      </c>
      <c r="E180" s="40">
        <v>8496.5666666666657</v>
      </c>
      <c r="F180" s="40">
        <v>8448.2333333333318</v>
      </c>
      <c r="G180" s="40">
        <v>8376.4166666666642</v>
      </c>
      <c r="H180" s="40">
        <v>8616.7166666666672</v>
      </c>
      <c r="I180" s="40">
        <v>8688.5333333333365</v>
      </c>
      <c r="J180" s="40">
        <v>8736.8666666666686</v>
      </c>
      <c r="K180" s="31">
        <v>8640.2000000000007</v>
      </c>
      <c r="L180" s="31">
        <v>8520.0499999999993</v>
      </c>
      <c r="M180" s="31">
        <v>7.2770000000000001E-2</v>
      </c>
      <c r="N180" s="1"/>
      <c r="O180" s="1"/>
    </row>
    <row r="181" spans="1:15" ht="12.75" customHeight="1">
      <c r="A181" s="58">
        <v>172</v>
      </c>
      <c r="B181" s="31" t="s">
        <v>192</v>
      </c>
      <c r="C181" s="31">
        <v>25978.55</v>
      </c>
      <c r="D181" s="40">
        <v>26217.916666666668</v>
      </c>
      <c r="E181" s="40">
        <v>25700.833333333336</v>
      </c>
      <c r="F181" s="40">
        <v>25423.116666666669</v>
      </c>
      <c r="G181" s="40">
        <v>24906.033333333336</v>
      </c>
      <c r="H181" s="40">
        <v>26495.633333333335</v>
      </c>
      <c r="I181" s="40">
        <v>27012.716666666671</v>
      </c>
      <c r="J181" s="40">
        <v>27290.433333333334</v>
      </c>
      <c r="K181" s="31">
        <v>26735</v>
      </c>
      <c r="L181" s="31">
        <v>25940.2</v>
      </c>
      <c r="M181" s="31">
        <v>0.74958999999999998</v>
      </c>
      <c r="N181" s="1"/>
      <c r="O181" s="1"/>
    </row>
    <row r="182" spans="1:15" ht="12.75" customHeight="1">
      <c r="A182" s="58">
        <v>173</v>
      </c>
      <c r="B182" s="31" t="s">
        <v>195</v>
      </c>
      <c r="C182" s="31">
        <v>1296.6500000000001</v>
      </c>
      <c r="D182" s="40">
        <v>1294.5</v>
      </c>
      <c r="E182" s="40">
        <v>1284</v>
      </c>
      <c r="F182" s="40">
        <v>1271.3499999999999</v>
      </c>
      <c r="G182" s="40">
        <v>1260.8499999999999</v>
      </c>
      <c r="H182" s="40">
        <v>1307.1500000000001</v>
      </c>
      <c r="I182" s="40">
        <v>1317.65</v>
      </c>
      <c r="J182" s="40">
        <v>1330.3000000000002</v>
      </c>
      <c r="K182" s="31">
        <v>1305</v>
      </c>
      <c r="L182" s="31">
        <v>1281.8499999999999</v>
      </c>
      <c r="M182" s="31">
        <v>8.4308999999999994</v>
      </c>
      <c r="N182" s="1"/>
      <c r="O182" s="1"/>
    </row>
    <row r="183" spans="1:15" ht="12.75" customHeight="1">
      <c r="A183" s="58">
        <v>174</v>
      </c>
      <c r="B183" s="31" t="s">
        <v>193</v>
      </c>
      <c r="C183" s="31">
        <v>2225</v>
      </c>
      <c r="D183" s="40">
        <v>2231.6166666666668</v>
      </c>
      <c r="E183" s="40">
        <v>2193.6333333333337</v>
      </c>
      <c r="F183" s="40">
        <v>2162.2666666666669</v>
      </c>
      <c r="G183" s="40">
        <v>2124.2833333333338</v>
      </c>
      <c r="H183" s="40">
        <v>2262.9833333333336</v>
      </c>
      <c r="I183" s="40">
        <v>2300.9666666666672</v>
      </c>
      <c r="J183" s="40">
        <v>2332.3333333333335</v>
      </c>
      <c r="K183" s="31">
        <v>2269.6</v>
      </c>
      <c r="L183" s="31">
        <v>2200.25</v>
      </c>
      <c r="M183" s="31">
        <v>2.5723099999999999</v>
      </c>
      <c r="N183" s="1"/>
      <c r="O183" s="1"/>
    </row>
    <row r="184" spans="1:15" ht="12.75" customHeight="1">
      <c r="A184" s="58">
        <v>175</v>
      </c>
      <c r="B184" s="31" t="s">
        <v>191</v>
      </c>
      <c r="C184" s="31">
        <v>424.85</v>
      </c>
      <c r="D184" s="40">
        <v>427.61666666666662</v>
      </c>
      <c r="E184" s="40">
        <v>421.23333333333323</v>
      </c>
      <c r="F184" s="40">
        <v>417.61666666666662</v>
      </c>
      <c r="G184" s="40">
        <v>411.23333333333323</v>
      </c>
      <c r="H184" s="40">
        <v>431.23333333333323</v>
      </c>
      <c r="I184" s="40">
        <v>437.61666666666656</v>
      </c>
      <c r="J184" s="40">
        <v>441.23333333333323</v>
      </c>
      <c r="K184" s="31">
        <v>434</v>
      </c>
      <c r="L184" s="31">
        <v>424</v>
      </c>
      <c r="M184" s="31">
        <v>176.08693</v>
      </c>
      <c r="N184" s="1"/>
      <c r="O184" s="1"/>
    </row>
    <row r="185" spans="1:15" ht="12.75" customHeight="1">
      <c r="A185" s="58">
        <v>176</v>
      </c>
      <c r="B185" s="31" t="s">
        <v>189</v>
      </c>
      <c r="C185" s="31">
        <v>134.5</v>
      </c>
      <c r="D185" s="40">
        <v>134.33333333333334</v>
      </c>
      <c r="E185" s="40">
        <v>132.31666666666669</v>
      </c>
      <c r="F185" s="40">
        <v>130.13333333333335</v>
      </c>
      <c r="G185" s="40">
        <v>128.1166666666667</v>
      </c>
      <c r="H185" s="40">
        <v>136.51666666666668</v>
      </c>
      <c r="I185" s="40">
        <v>138.53333333333333</v>
      </c>
      <c r="J185" s="40">
        <v>140.71666666666667</v>
      </c>
      <c r="K185" s="31">
        <v>136.35</v>
      </c>
      <c r="L185" s="31">
        <v>132.15</v>
      </c>
      <c r="M185" s="31">
        <v>443.35127999999997</v>
      </c>
      <c r="N185" s="1"/>
      <c r="O185" s="1"/>
    </row>
    <row r="186" spans="1:15" ht="12.75" customHeight="1">
      <c r="A186" s="58">
        <v>177</v>
      </c>
      <c r="B186" s="31" t="s">
        <v>196</v>
      </c>
      <c r="C186" s="31">
        <v>780.8</v>
      </c>
      <c r="D186" s="40">
        <v>778.2833333333333</v>
      </c>
      <c r="E186" s="40">
        <v>773.56666666666661</v>
      </c>
      <c r="F186" s="40">
        <v>766.33333333333326</v>
      </c>
      <c r="G186" s="40">
        <v>761.61666666666656</v>
      </c>
      <c r="H186" s="40">
        <v>785.51666666666665</v>
      </c>
      <c r="I186" s="40">
        <v>790.23333333333335</v>
      </c>
      <c r="J186" s="40">
        <v>797.4666666666667</v>
      </c>
      <c r="K186" s="31">
        <v>783</v>
      </c>
      <c r="L186" s="31">
        <v>771.05</v>
      </c>
      <c r="M186" s="31">
        <v>23.10304</v>
      </c>
      <c r="N186" s="1"/>
      <c r="O186" s="1"/>
    </row>
    <row r="187" spans="1:15" ht="12.75" customHeight="1">
      <c r="A187" s="58">
        <v>178</v>
      </c>
      <c r="B187" s="31" t="s">
        <v>197</v>
      </c>
      <c r="C187" s="31">
        <v>513.65</v>
      </c>
      <c r="D187" s="40">
        <v>518.51666666666654</v>
      </c>
      <c r="E187" s="40">
        <v>507.23333333333312</v>
      </c>
      <c r="F187" s="40">
        <v>500.81666666666661</v>
      </c>
      <c r="G187" s="40">
        <v>489.53333333333319</v>
      </c>
      <c r="H187" s="40">
        <v>524.93333333333305</v>
      </c>
      <c r="I187" s="40">
        <v>536.21666666666658</v>
      </c>
      <c r="J187" s="40">
        <v>542.63333333333298</v>
      </c>
      <c r="K187" s="31">
        <v>529.79999999999995</v>
      </c>
      <c r="L187" s="31">
        <v>512.1</v>
      </c>
      <c r="M187" s="31">
        <v>13.212949999999999</v>
      </c>
      <c r="N187" s="1"/>
      <c r="O187" s="1"/>
    </row>
    <row r="188" spans="1:15" ht="12.75" customHeight="1">
      <c r="A188" s="58">
        <v>179</v>
      </c>
      <c r="B188" s="31" t="s">
        <v>278</v>
      </c>
      <c r="C188" s="31">
        <v>628.25</v>
      </c>
      <c r="D188" s="40">
        <v>626.08333333333337</v>
      </c>
      <c r="E188" s="40">
        <v>613.16666666666674</v>
      </c>
      <c r="F188" s="40">
        <v>598.08333333333337</v>
      </c>
      <c r="G188" s="40">
        <v>585.16666666666674</v>
      </c>
      <c r="H188" s="40">
        <v>641.16666666666674</v>
      </c>
      <c r="I188" s="40">
        <v>654.08333333333348</v>
      </c>
      <c r="J188" s="40">
        <v>669.16666666666674</v>
      </c>
      <c r="K188" s="31">
        <v>639</v>
      </c>
      <c r="L188" s="31">
        <v>611</v>
      </c>
      <c r="M188" s="31">
        <v>2.8195399999999999</v>
      </c>
      <c r="N188" s="1"/>
      <c r="O188" s="1"/>
    </row>
    <row r="189" spans="1:15" ht="12.75" customHeight="1">
      <c r="A189" s="58">
        <v>180</v>
      </c>
      <c r="B189" s="31" t="s">
        <v>209</v>
      </c>
      <c r="C189" s="31">
        <v>538.25</v>
      </c>
      <c r="D189" s="40">
        <v>531.5333333333333</v>
      </c>
      <c r="E189" s="40">
        <v>510.21666666666658</v>
      </c>
      <c r="F189" s="40">
        <v>482.18333333333328</v>
      </c>
      <c r="G189" s="40">
        <v>460.86666666666656</v>
      </c>
      <c r="H189" s="40">
        <v>559.56666666666661</v>
      </c>
      <c r="I189" s="40">
        <v>580.88333333333321</v>
      </c>
      <c r="J189" s="40">
        <v>608.91666666666663</v>
      </c>
      <c r="K189" s="31">
        <v>552.85</v>
      </c>
      <c r="L189" s="31">
        <v>503.5</v>
      </c>
      <c r="M189" s="31">
        <v>31.96518</v>
      </c>
      <c r="N189" s="1"/>
      <c r="O189" s="1"/>
    </row>
    <row r="190" spans="1:15" ht="12.75" customHeight="1">
      <c r="A190" s="58">
        <v>181</v>
      </c>
      <c r="B190" s="31" t="s">
        <v>198</v>
      </c>
      <c r="C190" s="31">
        <v>871.55</v>
      </c>
      <c r="D190" s="40">
        <v>876.48333333333323</v>
      </c>
      <c r="E190" s="40">
        <v>861.06666666666649</v>
      </c>
      <c r="F190" s="40">
        <v>850.58333333333326</v>
      </c>
      <c r="G190" s="40">
        <v>835.16666666666652</v>
      </c>
      <c r="H190" s="40">
        <v>886.96666666666647</v>
      </c>
      <c r="I190" s="40">
        <v>902.38333333333321</v>
      </c>
      <c r="J190" s="40">
        <v>912.86666666666645</v>
      </c>
      <c r="K190" s="31">
        <v>891.9</v>
      </c>
      <c r="L190" s="31">
        <v>866</v>
      </c>
      <c r="M190" s="31">
        <v>26.053540000000002</v>
      </c>
      <c r="N190" s="1"/>
      <c r="O190" s="1"/>
    </row>
    <row r="191" spans="1:15" ht="12.75" customHeight="1">
      <c r="A191" s="58">
        <v>182</v>
      </c>
      <c r="B191" s="31" t="s">
        <v>203</v>
      </c>
      <c r="C191" s="31">
        <v>3472.95</v>
      </c>
      <c r="D191" s="40">
        <v>3467.9333333333329</v>
      </c>
      <c r="E191" s="40">
        <v>3441.516666666666</v>
      </c>
      <c r="F191" s="40">
        <v>3410.083333333333</v>
      </c>
      <c r="G191" s="40">
        <v>3383.6666666666661</v>
      </c>
      <c r="H191" s="40">
        <v>3499.3666666666659</v>
      </c>
      <c r="I191" s="40">
        <v>3525.7833333333328</v>
      </c>
      <c r="J191" s="40">
        <v>3557.2166666666658</v>
      </c>
      <c r="K191" s="31">
        <v>3494.35</v>
      </c>
      <c r="L191" s="31">
        <v>3436.5</v>
      </c>
      <c r="M191" s="31">
        <v>20.834890000000001</v>
      </c>
      <c r="N191" s="1"/>
      <c r="O191" s="1"/>
    </row>
    <row r="192" spans="1:15" ht="12.75" customHeight="1">
      <c r="A192" s="58">
        <v>183</v>
      </c>
      <c r="B192" s="31" t="s">
        <v>199</v>
      </c>
      <c r="C192" s="31">
        <v>802.15</v>
      </c>
      <c r="D192" s="40">
        <v>805.9</v>
      </c>
      <c r="E192" s="40">
        <v>796.34999999999991</v>
      </c>
      <c r="F192" s="40">
        <v>790.55</v>
      </c>
      <c r="G192" s="40">
        <v>780.99999999999989</v>
      </c>
      <c r="H192" s="40">
        <v>811.69999999999993</v>
      </c>
      <c r="I192" s="40">
        <v>821.24999999999989</v>
      </c>
      <c r="J192" s="40">
        <v>827.05</v>
      </c>
      <c r="K192" s="31">
        <v>815.45</v>
      </c>
      <c r="L192" s="31">
        <v>800.1</v>
      </c>
      <c r="M192" s="31">
        <v>26.041599999999999</v>
      </c>
      <c r="N192" s="1"/>
      <c r="O192" s="1"/>
    </row>
    <row r="193" spans="1:15" ht="12.75" customHeight="1">
      <c r="A193" s="58">
        <v>184</v>
      </c>
      <c r="B193" s="31" t="s">
        <v>279</v>
      </c>
      <c r="C193" s="31">
        <v>4403.8500000000004</v>
      </c>
      <c r="D193" s="40">
        <v>4376.7666666666664</v>
      </c>
      <c r="E193" s="40">
        <v>4318.5333333333328</v>
      </c>
      <c r="F193" s="40">
        <v>4233.2166666666662</v>
      </c>
      <c r="G193" s="40">
        <v>4174.9833333333327</v>
      </c>
      <c r="H193" s="40">
        <v>4462.083333333333</v>
      </c>
      <c r="I193" s="40">
        <v>4520.3166666666666</v>
      </c>
      <c r="J193" s="40">
        <v>4605.6333333333332</v>
      </c>
      <c r="K193" s="31">
        <v>4435</v>
      </c>
      <c r="L193" s="31">
        <v>4291.45</v>
      </c>
      <c r="M193" s="31">
        <v>2.3000400000000001</v>
      </c>
      <c r="N193" s="1"/>
      <c r="O193" s="1"/>
    </row>
    <row r="194" spans="1:15" ht="12.75" customHeight="1">
      <c r="A194" s="58">
        <v>185</v>
      </c>
      <c r="B194" s="31" t="s">
        <v>200</v>
      </c>
      <c r="C194" s="31">
        <v>303.7</v>
      </c>
      <c r="D194" s="40">
        <v>304.86666666666662</v>
      </c>
      <c r="E194" s="40">
        <v>301.88333333333321</v>
      </c>
      <c r="F194" s="40">
        <v>300.06666666666661</v>
      </c>
      <c r="G194" s="40">
        <v>297.0833333333332</v>
      </c>
      <c r="H194" s="40">
        <v>306.68333333333322</v>
      </c>
      <c r="I194" s="40">
        <v>309.66666666666669</v>
      </c>
      <c r="J194" s="40">
        <v>311.48333333333323</v>
      </c>
      <c r="K194" s="31">
        <v>307.85000000000002</v>
      </c>
      <c r="L194" s="31">
        <v>303.05</v>
      </c>
      <c r="M194" s="31">
        <v>143.48786000000001</v>
      </c>
      <c r="N194" s="1"/>
      <c r="O194" s="1"/>
    </row>
    <row r="195" spans="1:15" ht="12.75" customHeight="1">
      <c r="A195" s="58">
        <v>186</v>
      </c>
      <c r="B195" s="31" t="s">
        <v>201</v>
      </c>
      <c r="C195" s="31">
        <v>132.1</v>
      </c>
      <c r="D195" s="40">
        <v>132.6</v>
      </c>
      <c r="E195" s="40">
        <v>131.14999999999998</v>
      </c>
      <c r="F195" s="40">
        <v>130.19999999999999</v>
      </c>
      <c r="G195" s="40">
        <v>128.74999999999997</v>
      </c>
      <c r="H195" s="40">
        <v>133.54999999999998</v>
      </c>
      <c r="I195" s="40">
        <v>134.99999999999997</v>
      </c>
      <c r="J195" s="40">
        <v>135.94999999999999</v>
      </c>
      <c r="K195" s="31">
        <v>134.05000000000001</v>
      </c>
      <c r="L195" s="31">
        <v>131.65</v>
      </c>
      <c r="M195" s="31">
        <v>174.72608</v>
      </c>
      <c r="N195" s="1"/>
      <c r="O195" s="1"/>
    </row>
    <row r="196" spans="1:15" ht="12.75" customHeight="1">
      <c r="A196" s="58">
        <v>187</v>
      </c>
      <c r="B196" s="31" t="s">
        <v>202</v>
      </c>
      <c r="C196" s="31">
        <v>1519.4</v>
      </c>
      <c r="D196" s="40">
        <v>1508.7</v>
      </c>
      <c r="E196" s="40">
        <v>1482.9</v>
      </c>
      <c r="F196" s="40">
        <v>1446.4</v>
      </c>
      <c r="G196" s="40">
        <v>1420.6000000000001</v>
      </c>
      <c r="H196" s="40">
        <v>1545.2</v>
      </c>
      <c r="I196" s="40">
        <v>1570.9999999999998</v>
      </c>
      <c r="J196" s="40">
        <v>1607.5</v>
      </c>
      <c r="K196" s="31">
        <v>1534.5</v>
      </c>
      <c r="L196" s="31">
        <v>1472.2</v>
      </c>
      <c r="M196" s="31">
        <v>271.14488</v>
      </c>
      <c r="N196" s="1"/>
      <c r="O196" s="1"/>
    </row>
    <row r="197" spans="1:15" ht="12.75" customHeight="1">
      <c r="A197" s="58">
        <v>188</v>
      </c>
      <c r="B197" s="31" t="s">
        <v>204</v>
      </c>
      <c r="C197" s="31">
        <v>1367.85</v>
      </c>
      <c r="D197" s="40">
        <v>1376.0166666666667</v>
      </c>
      <c r="E197" s="40">
        <v>1352.0833333333333</v>
      </c>
      <c r="F197" s="40">
        <v>1336.3166666666666</v>
      </c>
      <c r="G197" s="40">
        <v>1312.3833333333332</v>
      </c>
      <c r="H197" s="40">
        <v>1391.7833333333333</v>
      </c>
      <c r="I197" s="40">
        <v>1415.7166666666667</v>
      </c>
      <c r="J197" s="40">
        <v>1431.4833333333333</v>
      </c>
      <c r="K197" s="31">
        <v>1399.95</v>
      </c>
      <c r="L197" s="31">
        <v>1360.25</v>
      </c>
      <c r="M197" s="31">
        <v>29.124300000000002</v>
      </c>
      <c r="N197" s="1"/>
      <c r="O197" s="1"/>
    </row>
    <row r="198" spans="1:15" ht="12.75" customHeight="1">
      <c r="A198" s="58">
        <v>189</v>
      </c>
      <c r="B198" s="31" t="s">
        <v>185</v>
      </c>
      <c r="C198" s="31">
        <v>968.55</v>
      </c>
      <c r="D198" s="40">
        <v>974.28333333333342</v>
      </c>
      <c r="E198" s="40">
        <v>958.21666666666681</v>
      </c>
      <c r="F198" s="40">
        <v>947.88333333333344</v>
      </c>
      <c r="G198" s="40">
        <v>931.81666666666683</v>
      </c>
      <c r="H198" s="40">
        <v>984.61666666666679</v>
      </c>
      <c r="I198" s="40">
        <v>1000.6833333333334</v>
      </c>
      <c r="J198" s="40">
        <v>1011.0166666666668</v>
      </c>
      <c r="K198" s="31">
        <v>990.35</v>
      </c>
      <c r="L198" s="31">
        <v>963.95</v>
      </c>
      <c r="M198" s="31">
        <v>2.8564099999999999</v>
      </c>
      <c r="N198" s="1"/>
      <c r="O198" s="1"/>
    </row>
    <row r="199" spans="1:15" ht="12.75" customHeight="1">
      <c r="A199" s="58">
        <v>190</v>
      </c>
      <c r="B199" s="31" t="s">
        <v>205</v>
      </c>
      <c r="C199" s="31">
        <v>1837.2</v>
      </c>
      <c r="D199" s="40">
        <v>1833.75</v>
      </c>
      <c r="E199" s="40">
        <v>1820.45</v>
      </c>
      <c r="F199" s="40">
        <v>1803.7</v>
      </c>
      <c r="G199" s="40">
        <v>1790.4</v>
      </c>
      <c r="H199" s="40">
        <v>1850.5</v>
      </c>
      <c r="I199" s="40">
        <v>1863.8000000000002</v>
      </c>
      <c r="J199" s="40">
        <v>1880.55</v>
      </c>
      <c r="K199" s="31">
        <v>1847.05</v>
      </c>
      <c r="L199" s="31">
        <v>1817</v>
      </c>
      <c r="M199" s="31">
        <v>4.6165500000000002</v>
      </c>
      <c r="N199" s="1"/>
      <c r="O199" s="1"/>
    </row>
    <row r="200" spans="1:15" ht="12.75" customHeight="1">
      <c r="A200" s="58">
        <v>191</v>
      </c>
      <c r="B200" s="31" t="s">
        <v>206</v>
      </c>
      <c r="C200" s="31">
        <v>2954.85</v>
      </c>
      <c r="D200" s="40">
        <v>2954.5666666666671</v>
      </c>
      <c r="E200" s="40">
        <v>2920.2833333333342</v>
      </c>
      <c r="F200" s="40">
        <v>2885.7166666666672</v>
      </c>
      <c r="G200" s="40">
        <v>2851.4333333333343</v>
      </c>
      <c r="H200" s="40">
        <v>2989.1333333333341</v>
      </c>
      <c r="I200" s="40">
        <v>3023.416666666667</v>
      </c>
      <c r="J200" s="40">
        <v>3057.983333333334</v>
      </c>
      <c r="K200" s="31">
        <v>2988.85</v>
      </c>
      <c r="L200" s="31">
        <v>2920</v>
      </c>
      <c r="M200" s="31">
        <v>0.93977999999999995</v>
      </c>
      <c r="N200" s="1"/>
      <c r="O200" s="1"/>
    </row>
    <row r="201" spans="1:15" ht="12.75" customHeight="1">
      <c r="A201" s="58">
        <v>192</v>
      </c>
      <c r="B201" s="31" t="s">
        <v>207</v>
      </c>
      <c r="C201" s="31">
        <v>459.95</v>
      </c>
      <c r="D201" s="40">
        <v>461.54999999999995</v>
      </c>
      <c r="E201" s="40">
        <v>456.69999999999993</v>
      </c>
      <c r="F201" s="40">
        <v>453.45</v>
      </c>
      <c r="G201" s="40">
        <v>448.59999999999997</v>
      </c>
      <c r="H201" s="40">
        <v>464.7999999999999</v>
      </c>
      <c r="I201" s="40">
        <v>469.64999999999992</v>
      </c>
      <c r="J201" s="40">
        <v>472.89999999999986</v>
      </c>
      <c r="K201" s="31">
        <v>466.4</v>
      </c>
      <c r="L201" s="31">
        <v>458.3</v>
      </c>
      <c r="M201" s="31">
        <v>2.7818900000000002</v>
      </c>
      <c r="N201" s="1"/>
      <c r="O201" s="1"/>
    </row>
    <row r="202" spans="1:15" ht="12.75" customHeight="1">
      <c r="A202" s="58">
        <v>193</v>
      </c>
      <c r="B202" s="31" t="s">
        <v>208</v>
      </c>
      <c r="C202" s="31">
        <v>874.7</v>
      </c>
      <c r="D202" s="40">
        <v>876.6</v>
      </c>
      <c r="E202" s="40">
        <v>864.05000000000007</v>
      </c>
      <c r="F202" s="40">
        <v>853.40000000000009</v>
      </c>
      <c r="G202" s="40">
        <v>840.85000000000014</v>
      </c>
      <c r="H202" s="40">
        <v>887.25</v>
      </c>
      <c r="I202" s="40">
        <v>899.8</v>
      </c>
      <c r="J202" s="40">
        <v>910.44999999999993</v>
      </c>
      <c r="K202" s="31">
        <v>889.15</v>
      </c>
      <c r="L202" s="31">
        <v>865.95</v>
      </c>
      <c r="M202" s="31">
        <v>4.3693</v>
      </c>
      <c r="N202" s="1"/>
      <c r="O202" s="1"/>
    </row>
    <row r="203" spans="1:15" ht="12.75" customHeight="1">
      <c r="A203" s="58">
        <v>194</v>
      </c>
      <c r="B203" s="31" t="s">
        <v>212</v>
      </c>
      <c r="C203" s="31">
        <v>772.8</v>
      </c>
      <c r="D203" s="40">
        <v>775.76666666666677</v>
      </c>
      <c r="E203" s="40">
        <v>767.03333333333353</v>
      </c>
      <c r="F203" s="40">
        <v>761.26666666666677</v>
      </c>
      <c r="G203" s="40">
        <v>752.53333333333353</v>
      </c>
      <c r="H203" s="40">
        <v>781.53333333333353</v>
      </c>
      <c r="I203" s="40">
        <v>790.26666666666688</v>
      </c>
      <c r="J203" s="40">
        <v>796.03333333333353</v>
      </c>
      <c r="K203" s="31">
        <v>784.5</v>
      </c>
      <c r="L203" s="31">
        <v>770</v>
      </c>
      <c r="M203" s="31">
        <v>17.116890000000001</v>
      </c>
      <c r="N203" s="1"/>
      <c r="O203" s="1"/>
    </row>
    <row r="204" spans="1:15" ht="12.75" customHeight="1">
      <c r="A204" s="58">
        <v>195</v>
      </c>
      <c r="B204" s="31" t="s">
        <v>211</v>
      </c>
      <c r="C204" s="31">
        <v>7346.65</v>
      </c>
      <c r="D204" s="40">
        <v>7384.8833333333323</v>
      </c>
      <c r="E204" s="40">
        <v>7293.8166666666648</v>
      </c>
      <c r="F204" s="40">
        <v>7240.9833333333327</v>
      </c>
      <c r="G204" s="40">
        <v>7149.9166666666652</v>
      </c>
      <c r="H204" s="40">
        <v>7437.7166666666644</v>
      </c>
      <c r="I204" s="40">
        <v>7528.7833333333319</v>
      </c>
      <c r="J204" s="40">
        <v>7581.6166666666641</v>
      </c>
      <c r="K204" s="31">
        <v>7475.95</v>
      </c>
      <c r="L204" s="31">
        <v>7332.05</v>
      </c>
      <c r="M204" s="31">
        <v>1.9196800000000001</v>
      </c>
      <c r="N204" s="1"/>
      <c r="O204" s="1"/>
    </row>
    <row r="205" spans="1:15" ht="12.75" customHeight="1">
      <c r="A205" s="58">
        <v>196</v>
      </c>
      <c r="B205" s="31" t="s">
        <v>280</v>
      </c>
      <c r="C205" s="31">
        <v>35</v>
      </c>
      <c r="D205" s="40">
        <v>35.016666666666666</v>
      </c>
      <c r="E205" s="40">
        <v>34.783333333333331</v>
      </c>
      <c r="F205" s="40">
        <v>34.566666666666663</v>
      </c>
      <c r="G205" s="40">
        <v>34.333333333333329</v>
      </c>
      <c r="H205" s="40">
        <v>35.233333333333334</v>
      </c>
      <c r="I205" s="40">
        <v>35.466666666666669</v>
      </c>
      <c r="J205" s="40">
        <v>35.683333333333337</v>
      </c>
      <c r="K205" s="31">
        <v>35.25</v>
      </c>
      <c r="L205" s="31">
        <v>34.799999999999997</v>
      </c>
      <c r="M205" s="31">
        <v>51.802309999999999</v>
      </c>
      <c r="N205" s="1"/>
      <c r="O205" s="1"/>
    </row>
    <row r="206" spans="1:15" ht="12.75" customHeight="1">
      <c r="A206" s="58">
        <v>197</v>
      </c>
      <c r="B206" s="31" t="s">
        <v>210</v>
      </c>
      <c r="C206" s="31">
        <v>1386.45</v>
      </c>
      <c r="D206" s="40">
        <v>1391.3</v>
      </c>
      <c r="E206" s="40">
        <v>1372.6</v>
      </c>
      <c r="F206" s="40">
        <v>1358.75</v>
      </c>
      <c r="G206" s="40">
        <v>1340.05</v>
      </c>
      <c r="H206" s="40">
        <v>1405.1499999999999</v>
      </c>
      <c r="I206" s="40">
        <v>1423.8500000000001</v>
      </c>
      <c r="J206" s="40">
        <v>1437.6999999999998</v>
      </c>
      <c r="K206" s="31">
        <v>1410</v>
      </c>
      <c r="L206" s="31">
        <v>1377.45</v>
      </c>
      <c r="M206" s="31">
        <v>2.09206</v>
      </c>
      <c r="N206" s="1"/>
      <c r="O206" s="1"/>
    </row>
    <row r="207" spans="1:15" ht="12.75" customHeight="1">
      <c r="A207" s="58">
        <v>198</v>
      </c>
      <c r="B207" s="31" t="s">
        <v>156</v>
      </c>
      <c r="C207" s="31">
        <v>656.65</v>
      </c>
      <c r="D207" s="40">
        <v>657.19999999999993</v>
      </c>
      <c r="E207" s="40">
        <v>653.59999999999991</v>
      </c>
      <c r="F207" s="40">
        <v>650.54999999999995</v>
      </c>
      <c r="G207" s="40">
        <v>646.94999999999993</v>
      </c>
      <c r="H207" s="40">
        <v>660.24999999999989</v>
      </c>
      <c r="I207" s="40">
        <v>663.85</v>
      </c>
      <c r="J207" s="40">
        <v>666.89999999999986</v>
      </c>
      <c r="K207" s="31">
        <v>660.8</v>
      </c>
      <c r="L207" s="31">
        <v>654.15</v>
      </c>
      <c r="M207" s="31">
        <v>7.5058800000000003</v>
      </c>
      <c r="N207" s="1"/>
      <c r="O207" s="1"/>
    </row>
    <row r="208" spans="1:15" ht="12.75" customHeight="1">
      <c r="A208" s="58">
        <v>199</v>
      </c>
      <c r="B208" s="31" t="s">
        <v>281</v>
      </c>
      <c r="C208" s="31">
        <v>234</v>
      </c>
      <c r="D208" s="40">
        <v>234.16666666666666</v>
      </c>
      <c r="E208" s="40">
        <v>231.33333333333331</v>
      </c>
      <c r="F208" s="40">
        <v>228.66666666666666</v>
      </c>
      <c r="G208" s="40">
        <v>225.83333333333331</v>
      </c>
      <c r="H208" s="40">
        <v>236.83333333333331</v>
      </c>
      <c r="I208" s="40">
        <v>239.66666666666663</v>
      </c>
      <c r="J208" s="40">
        <v>242.33333333333331</v>
      </c>
      <c r="K208" s="31">
        <v>237</v>
      </c>
      <c r="L208" s="31">
        <v>231.5</v>
      </c>
      <c r="M208" s="31">
        <v>2.5202200000000001</v>
      </c>
      <c r="N208" s="1"/>
      <c r="O208" s="1"/>
    </row>
    <row r="209" spans="1:15" ht="12.75" customHeight="1">
      <c r="A209" s="58">
        <v>200</v>
      </c>
      <c r="B209" s="31" t="s">
        <v>282</v>
      </c>
      <c r="C209" s="31">
        <v>770.55</v>
      </c>
      <c r="D209" s="40">
        <v>768.13333333333321</v>
      </c>
      <c r="E209" s="40">
        <v>754.86666666666645</v>
      </c>
      <c r="F209" s="40">
        <v>739.18333333333328</v>
      </c>
      <c r="G209" s="40">
        <v>725.91666666666652</v>
      </c>
      <c r="H209" s="40">
        <v>783.81666666666638</v>
      </c>
      <c r="I209" s="40">
        <v>797.08333333333326</v>
      </c>
      <c r="J209" s="40">
        <v>812.76666666666631</v>
      </c>
      <c r="K209" s="31">
        <v>781.4</v>
      </c>
      <c r="L209" s="31">
        <v>752.45</v>
      </c>
      <c r="M209" s="31">
        <v>1.9096900000000001</v>
      </c>
      <c r="N209" s="1"/>
      <c r="O209" s="1"/>
    </row>
    <row r="210" spans="1:15" ht="12.75" customHeight="1">
      <c r="A210" s="58">
        <v>201</v>
      </c>
      <c r="B210" s="31" t="s">
        <v>213</v>
      </c>
      <c r="C210" s="31">
        <v>336.5</v>
      </c>
      <c r="D210" s="40">
        <v>333.68333333333334</v>
      </c>
      <c r="E210" s="40">
        <v>325.91666666666669</v>
      </c>
      <c r="F210" s="40">
        <v>315.33333333333337</v>
      </c>
      <c r="G210" s="40">
        <v>307.56666666666672</v>
      </c>
      <c r="H210" s="40">
        <v>344.26666666666665</v>
      </c>
      <c r="I210" s="40">
        <v>352.0333333333333</v>
      </c>
      <c r="J210" s="40">
        <v>362.61666666666662</v>
      </c>
      <c r="K210" s="31">
        <v>341.45</v>
      </c>
      <c r="L210" s="31">
        <v>323.10000000000002</v>
      </c>
      <c r="M210" s="31">
        <v>246.14283</v>
      </c>
      <c r="N210" s="1"/>
      <c r="O210" s="1"/>
    </row>
    <row r="211" spans="1:15" ht="12.75" customHeight="1">
      <c r="A211" s="58">
        <v>202</v>
      </c>
      <c r="B211" s="31" t="s">
        <v>129</v>
      </c>
      <c r="C211" s="31">
        <v>5.95</v>
      </c>
      <c r="D211" s="40">
        <v>6.0166666666666657</v>
      </c>
      <c r="E211" s="40">
        <v>5.7833333333333314</v>
      </c>
      <c r="F211" s="40">
        <v>5.6166666666666654</v>
      </c>
      <c r="G211" s="40">
        <v>5.3833333333333311</v>
      </c>
      <c r="H211" s="40">
        <v>6.1833333333333318</v>
      </c>
      <c r="I211" s="40">
        <v>6.4166666666666661</v>
      </c>
      <c r="J211" s="40">
        <v>6.5833333333333321</v>
      </c>
      <c r="K211" s="31">
        <v>6.25</v>
      </c>
      <c r="L211" s="31">
        <v>5.85</v>
      </c>
      <c r="M211" s="31">
        <v>1801.62546</v>
      </c>
      <c r="N211" s="1"/>
      <c r="O211" s="1"/>
    </row>
    <row r="212" spans="1:15" ht="12.75" customHeight="1">
      <c r="A212" s="58">
        <v>203</v>
      </c>
      <c r="B212" s="31" t="s">
        <v>214</v>
      </c>
      <c r="C212" s="31">
        <v>988</v>
      </c>
      <c r="D212" s="40">
        <v>982.35</v>
      </c>
      <c r="E212" s="40">
        <v>973.65000000000009</v>
      </c>
      <c r="F212" s="40">
        <v>959.30000000000007</v>
      </c>
      <c r="G212" s="40">
        <v>950.60000000000014</v>
      </c>
      <c r="H212" s="40">
        <v>996.7</v>
      </c>
      <c r="I212" s="40">
        <v>1005.4000000000001</v>
      </c>
      <c r="J212" s="40">
        <v>1019.75</v>
      </c>
      <c r="K212" s="31">
        <v>991.05</v>
      </c>
      <c r="L212" s="31">
        <v>968</v>
      </c>
      <c r="M212" s="31">
        <v>11.80167</v>
      </c>
      <c r="N212" s="1"/>
      <c r="O212" s="1"/>
    </row>
    <row r="213" spans="1:15" ht="12.75" customHeight="1">
      <c r="A213" s="58">
        <v>204</v>
      </c>
      <c r="B213" s="31" t="s">
        <v>283</v>
      </c>
      <c r="C213" s="31">
        <v>1998.9</v>
      </c>
      <c r="D213" s="40">
        <v>2013.75</v>
      </c>
      <c r="E213" s="40">
        <v>1980.5</v>
      </c>
      <c r="F213" s="40">
        <v>1962.1</v>
      </c>
      <c r="G213" s="40">
        <v>1928.85</v>
      </c>
      <c r="H213" s="40">
        <v>2032.15</v>
      </c>
      <c r="I213" s="40">
        <v>2065.4</v>
      </c>
      <c r="J213" s="40">
        <v>2083.8000000000002</v>
      </c>
      <c r="K213" s="31">
        <v>2047</v>
      </c>
      <c r="L213" s="31">
        <v>1995.35</v>
      </c>
      <c r="M213" s="31">
        <v>1.0212300000000001</v>
      </c>
      <c r="N213" s="1"/>
      <c r="O213" s="1"/>
    </row>
    <row r="214" spans="1:15" ht="12.75" customHeight="1">
      <c r="A214" s="58">
        <v>205</v>
      </c>
      <c r="B214" s="31" t="s">
        <v>215</v>
      </c>
      <c r="C214" s="40">
        <v>614.04999999999995</v>
      </c>
      <c r="D214" s="40">
        <v>615.15</v>
      </c>
      <c r="E214" s="40">
        <v>609.4</v>
      </c>
      <c r="F214" s="40">
        <v>604.75</v>
      </c>
      <c r="G214" s="40">
        <v>599</v>
      </c>
      <c r="H214" s="40">
        <v>619.79999999999995</v>
      </c>
      <c r="I214" s="40">
        <v>625.54999999999995</v>
      </c>
      <c r="J214" s="40">
        <v>630.19999999999993</v>
      </c>
      <c r="K214" s="40">
        <v>620.9</v>
      </c>
      <c r="L214" s="40">
        <v>610.5</v>
      </c>
      <c r="M214" s="40">
        <v>35.724260000000001</v>
      </c>
      <c r="N214" s="1"/>
      <c r="O214" s="1"/>
    </row>
    <row r="215" spans="1:15" ht="12.75" customHeight="1">
      <c r="A215" s="58">
        <v>206</v>
      </c>
      <c r="B215" s="31" t="s">
        <v>284</v>
      </c>
      <c r="C215" s="40">
        <v>11.7</v>
      </c>
      <c r="D215" s="40">
        <v>11.75</v>
      </c>
      <c r="E215" s="40">
        <v>11.55</v>
      </c>
      <c r="F215" s="40">
        <v>11.4</v>
      </c>
      <c r="G215" s="40">
        <v>11.200000000000001</v>
      </c>
      <c r="H215" s="40">
        <v>11.9</v>
      </c>
      <c r="I215" s="40">
        <v>12.1</v>
      </c>
      <c r="J215" s="40">
        <v>12.25</v>
      </c>
      <c r="K215" s="40">
        <v>11.95</v>
      </c>
      <c r="L215" s="40">
        <v>11.6</v>
      </c>
      <c r="M215" s="40">
        <v>633.01331000000005</v>
      </c>
      <c r="N215" s="1"/>
      <c r="O215" s="1"/>
    </row>
    <row r="216" spans="1:15" ht="12.75" customHeight="1">
      <c r="A216" s="58">
        <v>207</v>
      </c>
      <c r="B216" s="31" t="s">
        <v>216</v>
      </c>
      <c r="C216" s="40">
        <v>181.1</v>
      </c>
      <c r="D216" s="40">
        <v>182.06666666666669</v>
      </c>
      <c r="E216" s="40">
        <v>179.63333333333338</v>
      </c>
      <c r="F216" s="40">
        <v>178.16666666666669</v>
      </c>
      <c r="G216" s="40">
        <v>175.73333333333338</v>
      </c>
      <c r="H216" s="40">
        <v>183.53333333333339</v>
      </c>
      <c r="I216" s="40">
        <v>185.96666666666673</v>
      </c>
      <c r="J216" s="40">
        <v>187.43333333333339</v>
      </c>
      <c r="K216" s="40">
        <v>184.5</v>
      </c>
      <c r="L216" s="40">
        <v>180.6</v>
      </c>
      <c r="M216" s="40">
        <v>41.392879999999998</v>
      </c>
      <c r="N216" s="1"/>
      <c r="O216" s="1"/>
    </row>
    <row r="217" spans="1:15" ht="12.75" customHeight="1">
      <c r="A217" s="58"/>
      <c r="B217" s="31"/>
      <c r="C217" s="40"/>
      <c r="D217" s="40"/>
      <c r="E217" s="40"/>
      <c r="F217" s="40"/>
      <c r="G217" s="40"/>
      <c r="H217" s="40"/>
      <c r="I217" s="40"/>
      <c r="J217" s="40"/>
      <c r="K217" s="40"/>
      <c r="L217" s="40"/>
      <c r="M217" s="40"/>
      <c r="N217" s="1"/>
      <c r="O217" s="1"/>
    </row>
    <row r="218" spans="1:15" ht="12.75" customHeight="1">
      <c r="A218" s="61"/>
      <c r="B218" s="62"/>
      <c r="C218" s="63"/>
      <c r="D218" s="63"/>
      <c r="E218" s="63"/>
      <c r="F218" s="63"/>
      <c r="G218" s="63"/>
      <c r="H218" s="63"/>
      <c r="I218" s="63"/>
      <c r="J218" s="63"/>
      <c r="K218" s="63"/>
      <c r="L218" s="64"/>
      <c r="M218" s="1"/>
      <c r="N218" s="1"/>
      <c r="O218" s="1"/>
    </row>
    <row r="219" spans="1:15" ht="12.75" customHeight="1">
      <c r="A219" s="61"/>
      <c r="B219" s="1"/>
      <c r="C219" s="63"/>
      <c r="D219" s="63"/>
      <c r="E219" s="63"/>
      <c r="F219" s="63"/>
      <c r="G219" s="63"/>
      <c r="H219" s="63"/>
      <c r="I219" s="63"/>
      <c r="J219" s="63"/>
      <c r="K219" s="63"/>
      <c r="L219" s="64"/>
      <c r="M219" s="1"/>
      <c r="N219" s="1"/>
      <c r="O219" s="1"/>
    </row>
    <row r="220" spans="1:15" ht="12.75" customHeight="1">
      <c r="A220" s="61"/>
      <c r="B220" s="1"/>
      <c r="C220" s="63"/>
      <c r="D220" s="63"/>
      <c r="E220" s="63"/>
      <c r="F220" s="63"/>
      <c r="G220" s="63"/>
      <c r="H220" s="63"/>
      <c r="I220" s="63"/>
      <c r="J220" s="63"/>
      <c r="K220" s="63"/>
      <c r="L220" s="64"/>
      <c r="M220" s="1"/>
      <c r="N220" s="1"/>
      <c r="O220" s="1"/>
    </row>
    <row r="221" spans="1:15" ht="12.75" customHeight="1">
      <c r="A221" s="65" t="s">
        <v>285</v>
      </c>
      <c r="B221" s="1"/>
      <c r="C221" s="63"/>
      <c r="D221" s="63"/>
      <c r="E221" s="63"/>
      <c r="F221" s="63"/>
      <c r="G221" s="63"/>
      <c r="H221" s="63"/>
      <c r="I221" s="63"/>
      <c r="J221" s="63"/>
      <c r="K221" s="63"/>
      <c r="L221" s="64"/>
      <c r="M221" s="1"/>
      <c r="N221" s="1"/>
      <c r="O221" s="1"/>
    </row>
    <row r="222" spans="1:15" ht="12.75" customHeight="1">
      <c r="A222" s="1"/>
      <c r="B222" s="1"/>
      <c r="C222" s="63"/>
      <c r="D222" s="63"/>
      <c r="E222" s="63"/>
      <c r="F222" s="63"/>
      <c r="G222" s="63"/>
      <c r="H222" s="63"/>
      <c r="I222" s="63"/>
      <c r="J222" s="63"/>
      <c r="K222" s="63"/>
      <c r="L222" s="64"/>
      <c r="M222" s="1"/>
      <c r="N222" s="1"/>
      <c r="O222" s="1"/>
    </row>
    <row r="223" spans="1:15" ht="12.75" customHeight="1">
      <c r="A223" s="1"/>
      <c r="B223" s="1"/>
      <c r="C223" s="63"/>
      <c r="D223" s="63"/>
      <c r="E223" s="63"/>
      <c r="F223" s="63"/>
      <c r="G223" s="63"/>
      <c r="H223" s="63"/>
      <c r="I223" s="63"/>
      <c r="J223" s="63"/>
      <c r="K223" s="63"/>
      <c r="L223" s="64"/>
      <c r="M223" s="1"/>
      <c r="N223" s="1"/>
      <c r="O223" s="1"/>
    </row>
    <row r="224" spans="1:15" ht="12.75" customHeight="1">
      <c r="A224" s="66" t="s">
        <v>286</v>
      </c>
      <c r="B224" s="1"/>
      <c r="C224" s="63"/>
      <c r="D224" s="63"/>
      <c r="E224" s="63"/>
      <c r="F224" s="63"/>
      <c r="G224" s="63"/>
      <c r="H224" s="63"/>
      <c r="I224" s="63"/>
      <c r="J224" s="63"/>
      <c r="K224" s="63"/>
      <c r="L224" s="64"/>
      <c r="M224" s="1"/>
      <c r="N224" s="1"/>
      <c r="O224" s="1"/>
    </row>
    <row r="225" spans="1:15" ht="12.75" customHeight="1">
      <c r="A225" s="67"/>
      <c r="B225" s="1"/>
      <c r="C225" s="63"/>
      <c r="D225" s="63"/>
      <c r="E225" s="63"/>
      <c r="F225" s="63"/>
      <c r="G225" s="63"/>
      <c r="H225" s="63"/>
      <c r="I225" s="63"/>
      <c r="J225" s="63"/>
      <c r="K225" s="63"/>
      <c r="L225" s="64"/>
      <c r="M225" s="1"/>
      <c r="N225" s="1"/>
      <c r="O225" s="1"/>
    </row>
    <row r="226" spans="1:15" ht="12.75" customHeight="1">
      <c r="A226" s="68" t="s">
        <v>287</v>
      </c>
      <c r="B226" s="1"/>
      <c r="C226" s="63"/>
      <c r="D226" s="63"/>
      <c r="E226" s="63"/>
      <c r="F226" s="63"/>
      <c r="G226" s="63"/>
      <c r="H226" s="63"/>
      <c r="I226" s="63"/>
      <c r="J226" s="63"/>
      <c r="K226" s="63"/>
      <c r="L226" s="64"/>
      <c r="M226" s="1"/>
      <c r="N226" s="1"/>
      <c r="O226" s="1"/>
    </row>
    <row r="227" spans="1:15" ht="12.75" customHeight="1">
      <c r="A227" s="51" t="s">
        <v>217</v>
      </c>
      <c r="B227" s="1"/>
      <c r="C227" s="63"/>
      <c r="D227" s="63"/>
      <c r="E227" s="63"/>
      <c r="F227" s="63"/>
      <c r="G227" s="63"/>
      <c r="H227" s="63"/>
      <c r="I227" s="63"/>
      <c r="J227" s="63"/>
      <c r="K227" s="63"/>
      <c r="L227" s="64"/>
      <c r="M227" s="1"/>
      <c r="N227" s="1"/>
      <c r="O227" s="1"/>
    </row>
    <row r="228" spans="1:15" ht="12.75" customHeight="1">
      <c r="A228" s="51" t="s">
        <v>218</v>
      </c>
      <c r="B228" s="1"/>
      <c r="C228" s="63"/>
      <c r="D228" s="63"/>
      <c r="E228" s="63"/>
      <c r="F228" s="63"/>
      <c r="G228" s="63"/>
      <c r="H228" s="63"/>
      <c r="I228" s="63"/>
      <c r="J228" s="63"/>
      <c r="K228" s="63"/>
      <c r="L228" s="64"/>
      <c r="M228" s="1"/>
      <c r="N228" s="1"/>
      <c r="O228" s="1"/>
    </row>
    <row r="229" spans="1:15" ht="12.75" customHeight="1">
      <c r="A229" s="51" t="s">
        <v>219</v>
      </c>
      <c r="B229" s="1"/>
      <c r="C229" s="69"/>
      <c r="D229" s="69"/>
      <c r="E229" s="69"/>
      <c r="F229" s="69"/>
      <c r="G229" s="69"/>
      <c r="H229" s="69"/>
      <c r="I229" s="69"/>
      <c r="J229" s="69"/>
      <c r="K229" s="69"/>
      <c r="L229" s="64"/>
      <c r="M229" s="1"/>
      <c r="N229" s="1"/>
      <c r="O229" s="1"/>
    </row>
    <row r="230" spans="1:15" ht="12.75" customHeight="1">
      <c r="A230" s="51" t="s">
        <v>220</v>
      </c>
      <c r="B230" s="1"/>
      <c r="C230" s="63"/>
      <c r="D230" s="63"/>
      <c r="E230" s="63"/>
      <c r="F230" s="63"/>
      <c r="G230" s="63"/>
      <c r="H230" s="63"/>
      <c r="I230" s="63"/>
      <c r="J230" s="63"/>
      <c r="K230" s="63"/>
      <c r="L230" s="64"/>
      <c r="M230" s="1"/>
      <c r="N230" s="1"/>
      <c r="O230" s="1"/>
    </row>
    <row r="231" spans="1:15" ht="12.75" customHeight="1">
      <c r="A231" s="51" t="s">
        <v>221</v>
      </c>
      <c r="B231" s="1"/>
      <c r="C231" s="63"/>
      <c r="D231" s="63"/>
      <c r="E231" s="63"/>
      <c r="F231" s="63"/>
      <c r="G231" s="63"/>
      <c r="H231" s="63"/>
      <c r="I231" s="63"/>
      <c r="J231" s="63"/>
      <c r="K231" s="63"/>
      <c r="L231" s="64"/>
      <c r="M231" s="1"/>
      <c r="N231" s="1"/>
      <c r="O231" s="1"/>
    </row>
    <row r="232" spans="1:15" ht="12.75" customHeight="1">
      <c r="A232" s="70"/>
      <c r="B232" s="1"/>
      <c r="C232" s="63"/>
      <c r="D232" s="63"/>
      <c r="E232" s="63"/>
      <c r="F232" s="63"/>
      <c r="G232" s="63"/>
      <c r="H232" s="63"/>
      <c r="I232" s="63"/>
      <c r="J232" s="63"/>
      <c r="K232" s="63"/>
      <c r="L232" s="64"/>
      <c r="M232" s="1"/>
      <c r="N232" s="1"/>
      <c r="O232" s="1"/>
    </row>
    <row r="233" spans="1:15" ht="12.75" customHeight="1">
      <c r="A233" s="1"/>
      <c r="B233" s="1"/>
      <c r="C233" s="63"/>
      <c r="D233" s="63"/>
      <c r="E233" s="63"/>
      <c r="F233" s="63"/>
      <c r="G233" s="63"/>
      <c r="H233" s="63"/>
      <c r="I233" s="63"/>
      <c r="J233" s="63"/>
      <c r="K233" s="63"/>
      <c r="L233" s="64"/>
      <c r="M233" s="1"/>
      <c r="N233" s="1"/>
      <c r="O233" s="1"/>
    </row>
    <row r="234" spans="1:15" ht="12.75" customHeight="1">
      <c r="A234" s="1"/>
      <c r="B234" s="1"/>
      <c r="C234" s="63"/>
      <c r="D234" s="63"/>
      <c r="E234" s="63"/>
      <c r="F234" s="63"/>
      <c r="G234" s="63"/>
      <c r="H234" s="63"/>
      <c r="I234" s="63"/>
      <c r="J234" s="63"/>
      <c r="K234" s="63"/>
      <c r="L234" s="64"/>
      <c r="M234" s="1"/>
      <c r="N234" s="1"/>
      <c r="O234" s="1"/>
    </row>
    <row r="235" spans="1:15" ht="12.75" customHeight="1">
      <c r="A235" s="1"/>
      <c r="B235" s="1"/>
      <c r="C235" s="63"/>
      <c r="D235" s="63"/>
      <c r="E235" s="63"/>
      <c r="F235" s="63"/>
      <c r="G235" s="63"/>
      <c r="H235" s="63"/>
      <c r="I235" s="63"/>
      <c r="J235" s="63"/>
      <c r="K235" s="63"/>
      <c r="L235" s="64"/>
      <c r="M235" s="1"/>
      <c r="N235" s="1"/>
      <c r="O235" s="1"/>
    </row>
    <row r="236" spans="1:15" ht="12.75" customHeight="1">
      <c r="A236" s="1"/>
      <c r="B236" s="1"/>
      <c r="C236" s="63"/>
      <c r="D236" s="63"/>
      <c r="E236" s="63"/>
      <c r="F236" s="63"/>
      <c r="G236" s="63"/>
      <c r="H236" s="63"/>
      <c r="I236" s="63"/>
      <c r="J236" s="63"/>
      <c r="K236" s="63"/>
      <c r="L236" s="64"/>
      <c r="M236" s="1"/>
      <c r="N236" s="1"/>
      <c r="O236" s="1"/>
    </row>
    <row r="237" spans="1:15" ht="12.75" customHeight="1">
      <c r="A237" s="71" t="s">
        <v>222</v>
      </c>
      <c r="B237" s="1"/>
      <c r="C237" s="63"/>
      <c r="D237" s="63"/>
      <c r="E237" s="63"/>
      <c r="F237" s="63"/>
      <c r="G237" s="63"/>
      <c r="H237" s="63"/>
      <c r="I237" s="63"/>
      <c r="J237" s="63"/>
      <c r="K237" s="63"/>
      <c r="L237" s="64"/>
      <c r="M237" s="1"/>
      <c r="N237" s="1"/>
      <c r="O237" s="1"/>
    </row>
    <row r="238" spans="1:15" ht="12.75" customHeight="1">
      <c r="A238" s="72" t="s">
        <v>223</v>
      </c>
      <c r="B238" s="1"/>
      <c r="C238" s="63"/>
      <c r="D238" s="63"/>
      <c r="E238" s="63"/>
      <c r="F238" s="63"/>
      <c r="G238" s="63"/>
      <c r="H238" s="63"/>
      <c r="I238" s="63"/>
      <c r="J238" s="63"/>
      <c r="K238" s="63"/>
      <c r="L238" s="64"/>
      <c r="M238" s="1"/>
      <c r="N238" s="1"/>
      <c r="O238" s="1"/>
    </row>
    <row r="239" spans="1:15" ht="12.75" customHeight="1">
      <c r="A239" s="72" t="s">
        <v>224</v>
      </c>
      <c r="B239" s="1"/>
      <c r="C239" s="63"/>
      <c r="D239" s="63"/>
      <c r="E239" s="63"/>
      <c r="F239" s="63"/>
      <c r="G239" s="63"/>
      <c r="H239" s="63"/>
      <c r="I239" s="63"/>
      <c r="J239" s="63"/>
      <c r="K239" s="63"/>
      <c r="L239" s="64"/>
      <c r="M239" s="1"/>
      <c r="N239" s="1"/>
      <c r="O239" s="1"/>
    </row>
    <row r="240" spans="1:15" ht="12.75" customHeight="1">
      <c r="A240" s="72" t="s">
        <v>225</v>
      </c>
      <c r="B240" s="1"/>
      <c r="C240" s="63"/>
      <c r="D240" s="63"/>
      <c r="E240" s="63"/>
      <c r="F240" s="63"/>
      <c r="G240" s="63"/>
      <c r="H240" s="63"/>
      <c r="I240" s="63"/>
      <c r="J240" s="63"/>
      <c r="K240" s="63"/>
      <c r="L240" s="64"/>
      <c r="M240" s="1"/>
      <c r="N240" s="1"/>
      <c r="O240" s="1"/>
    </row>
    <row r="241" spans="1:15" ht="12.75" customHeight="1">
      <c r="A241" s="72" t="s">
        <v>226</v>
      </c>
      <c r="B241" s="1"/>
      <c r="C241" s="63"/>
      <c r="D241" s="63"/>
      <c r="E241" s="63"/>
      <c r="F241" s="63"/>
      <c r="G241" s="63"/>
      <c r="H241" s="63"/>
      <c r="I241" s="63"/>
      <c r="J241" s="63"/>
      <c r="K241" s="63"/>
      <c r="L241" s="64"/>
      <c r="M241" s="1"/>
      <c r="N241" s="1"/>
      <c r="O241" s="1"/>
    </row>
    <row r="242" spans="1:15" ht="12.75" customHeight="1">
      <c r="A242" s="72" t="s">
        <v>227</v>
      </c>
      <c r="B242" s="1"/>
      <c r="C242" s="63"/>
      <c r="D242" s="63"/>
      <c r="E242" s="63"/>
      <c r="F242" s="63"/>
      <c r="G242" s="63"/>
      <c r="H242" s="63"/>
      <c r="I242" s="63"/>
      <c r="J242" s="63"/>
      <c r="K242" s="63"/>
      <c r="L242" s="64"/>
      <c r="M242" s="1"/>
      <c r="N242" s="1"/>
      <c r="O242" s="1"/>
    </row>
    <row r="243" spans="1:15" ht="12.75" customHeight="1">
      <c r="A243" s="72" t="s">
        <v>228</v>
      </c>
      <c r="B243" s="1"/>
      <c r="C243" s="63"/>
      <c r="D243" s="63"/>
      <c r="E243" s="63"/>
      <c r="F243" s="63"/>
      <c r="G243" s="63"/>
      <c r="H243" s="63"/>
      <c r="I243" s="63"/>
      <c r="J243" s="63"/>
      <c r="K243" s="63"/>
      <c r="L243" s="64"/>
      <c r="M243" s="1"/>
      <c r="N243" s="1"/>
      <c r="O243" s="1"/>
    </row>
    <row r="244" spans="1:15" ht="12.75" customHeight="1">
      <c r="A244" s="72" t="s">
        <v>229</v>
      </c>
      <c r="B244" s="1"/>
      <c r="C244" s="63"/>
      <c r="D244" s="63"/>
      <c r="E244" s="63"/>
      <c r="F244" s="63"/>
      <c r="G244" s="63"/>
      <c r="H244" s="63"/>
      <c r="I244" s="63"/>
      <c r="J244" s="63"/>
      <c r="K244" s="63"/>
      <c r="L244" s="64"/>
      <c r="M244" s="1"/>
      <c r="N244" s="1"/>
      <c r="O244" s="1"/>
    </row>
    <row r="245" spans="1:15" ht="12.75" customHeight="1">
      <c r="A245" s="72" t="s">
        <v>230</v>
      </c>
      <c r="B245" s="1"/>
      <c r="C245" s="63"/>
      <c r="D245" s="63"/>
      <c r="E245" s="63"/>
      <c r="F245" s="63"/>
      <c r="G245" s="63"/>
      <c r="H245" s="63"/>
      <c r="I245" s="63"/>
      <c r="J245" s="63"/>
      <c r="K245" s="63"/>
      <c r="L245" s="64"/>
      <c r="M245" s="1"/>
      <c r="N245" s="1"/>
      <c r="O245" s="1"/>
    </row>
    <row r="246" spans="1:15" ht="12.75" customHeight="1">
      <c r="A246" s="72" t="s">
        <v>231</v>
      </c>
      <c r="B246" s="1"/>
      <c r="C246" s="69"/>
      <c r="D246" s="69"/>
      <c r="E246" s="69"/>
      <c r="F246" s="69"/>
      <c r="G246" s="69"/>
      <c r="H246" s="69"/>
      <c r="I246" s="69"/>
      <c r="J246" s="69"/>
      <c r="K246" s="69"/>
      <c r="L246" s="64"/>
      <c r="M246" s="1"/>
      <c r="N246" s="1"/>
      <c r="O246" s="1"/>
    </row>
    <row r="247" spans="1:15" ht="12.75" customHeight="1">
      <c r="A247" s="1"/>
      <c r="B247" s="1"/>
      <c r="C247" s="63"/>
      <c r="D247" s="63"/>
      <c r="E247" s="63"/>
      <c r="F247" s="63"/>
      <c r="G247" s="63"/>
      <c r="H247" s="63"/>
      <c r="I247" s="63"/>
      <c r="J247" s="63"/>
      <c r="K247" s="63"/>
      <c r="L247" s="64"/>
      <c r="M247" s="1"/>
      <c r="N247" s="1"/>
      <c r="O247" s="1"/>
    </row>
    <row r="248" spans="1:15" ht="12.75" customHeight="1">
      <c r="A248" s="1"/>
      <c r="B248" s="1"/>
      <c r="C248" s="63"/>
      <c r="D248" s="63"/>
      <c r="E248" s="63"/>
      <c r="F248" s="63"/>
      <c r="G248" s="63"/>
      <c r="H248" s="63"/>
      <c r="I248" s="63"/>
      <c r="J248" s="63"/>
      <c r="K248" s="63"/>
      <c r="L248" s="64"/>
      <c r="M248" s="1"/>
      <c r="N248" s="1"/>
      <c r="O248" s="1"/>
    </row>
    <row r="249" spans="1:15" ht="12.75" customHeight="1">
      <c r="A249" s="1"/>
      <c r="B249" s="1"/>
      <c r="C249" s="63"/>
      <c r="D249" s="63"/>
      <c r="E249" s="63"/>
      <c r="F249" s="63"/>
      <c r="G249" s="63"/>
      <c r="H249" s="63"/>
      <c r="I249" s="63"/>
      <c r="J249" s="63"/>
      <c r="K249" s="63"/>
      <c r="L249" s="64"/>
      <c r="M249" s="1"/>
      <c r="N249" s="1"/>
      <c r="O249" s="1"/>
    </row>
    <row r="250" spans="1:15" ht="12.75" customHeight="1">
      <c r="A250" s="1"/>
      <c r="B250" s="1"/>
      <c r="C250" s="63"/>
      <c r="D250" s="63"/>
      <c r="E250" s="63"/>
      <c r="F250" s="63"/>
      <c r="G250" s="63"/>
      <c r="H250" s="63"/>
      <c r="I250" s="63"/>
      <c r="J250" s="63"/>
      <c r="K250" s="63"/>
      <c r="L250" s="64"/>
      <c r="M250" s="1"/>
      <c r="N250" s="1"/>
      <c r="O250" s="1"/>
    </row>
    <row r="251" spans="1:15" ht="12.75" customHeight="1">
      <c r="A251" s="1"/>
      <c r="B251" s="1"/>
      <c r="C251" s="63"/>
      <c r="D251" s="63"/>
      <c r="E251" s="63"/>
      <c r="F251" s="63"/>
      <c r="G251" s="63"/>
      <c r="H251" s="63"/>
      <c r="I251" s="63"/>
      <c r="J251" s="63"/>
      <c r="K251" s="63"/>
      <c r="L251" s="64"/>
      <c r="M251" s="1"/>
      <c r="N251" s="1"/>
      <c r="O251" s="1"/>
    </row>
    <row r="252" spans="1:15" ht="12.75" customHeight="1">
      <c r="A252" s="1"/>
      <c r="B252" s="1"/>
      <c r="C252" s="63"/>
      <c r="D252" s="63"/>
      <c r="E252" s="63"/>
      <c r="F252" s="63"/>
      <c r="G252" s="63"/>
      <c r="H252" s="63"/>
      <c r="I252" s="63"/>
      <c r="J252" s="63"/>
      <c r="K252" s="63"/>
      <c r="L252" s="64"/>
      <c r="M252" s="1"/>
      <c r="N252" s="1"/>
      <c r="O252" s="1"/>
    </row>
    <row r="253" spans="1:15" ht="12.75" customHeight="1">
      <c r="A253" s="1"/>
      <c r="B253" s="1"/>
      <c r="C253" s="63"/>
      <c r="D253" s="63"/>
      <c r="E253" s="63"/>
      <c r="F253" s="63"/>
      <c r="G253" s="63"/>
      <c r="H253" s="63"/>
      <c r="I253" s="63"/>
      <c r="J253" s="63"/>
      <c r="K253" s="63"/>
      <c r="L253" s="64"/>
      <c r="M253" s="1"/>
      <c r="N253" s="1"/>
      <c r="O253" s="1"/>
    </row>
    <row r="254" spans="1:15" ht="12.75" customHeight="1">
      <c r="A254" s="1"/>
      <c r="B254" s="1"/>
      <c r="C254" s="63"/>
      <c r="D254" s="63"/>
      <c r="E254" s="63"/>
      <c r="F254" s="63"/>
      <c r="G254" s="63"/>
      <c r="H254" s="63"/>
      <c r="I254" s="63"/>
      <c r="J254" s="63"/>
      <c r="K254" s="63"/>
      <c r="L254" s="64"/>
      <c r="M254" s="1"/>
      <c r="N254" s="1"/>
      <c r="O254" s="1"/>
    </row>
    <row r="255" spans="1:15" ht="12.75" customHeight="1">
      <c r="A255" s="1"/>
      <c r="B255" s="1"/>
      <c r="C255" s="63"/>
      <c r="D255" s="63"/>
      <c r="E255" s="63"/>
      <c r="F255" s="63"/>
      <c r="G255" s="63"/>
      <c r="H255" s="63"/>
      <c r="I255" s="63"/>
      <c r="J255" s="63"/>
      <c r="K255" s="63"/>
      <c r="L255" s="64"/>
      <c r="M255" s="1"/>
      <c r="N255" s="1"/>
      <c r="O255" s="1"/>
    </row>
    <row r="256" spans="1:15" ht="12.75" customHeight="1">
      <c r="A256" s="1"/>
      <c r="B256" s="1"/>
      <c r="C256" s="63"/>
      <c r="D256" s="63"/>
      <c r="E256" s="63"/>
      <c r="F256" s="63"/>
      <c r="G256" s="63"/>
      <c r="H256" s="63"/>
      <c r="I256" s="63"/>
      <c r="J256" s="63"/>
      <c r="K256" s="63"/>
      <c r="L256" s="64"/>
      <c r="M256" s="1"/>
      <c r="N256" s="1"/>
      <c r="O256" s="1"/>
    </row>
    <row r="257" spans="1:15" ht="12.75" customHeight="1">
      <c r="A257" s="1"/>
      <c r="B257" s="1"/>
      <c r="C257" s="63"/>
      <c r="D257" s="63"/>
      <c r="E257" s="63"/>
      <c r="F257" s="63"/>
      <c r="G257" s="63"/>
      <c r="H257" s="63"/>
      <c r="I257" s="63"/>
      <c r="J257" s="63"/>
      <c r="K257" s="63"/>
      <c r="L257" s="64"/>
      <c r="M257" s="1"/>
      <c r="N257" s="1"/>
      <c r="O257" s="1"/>
    </row>
    <row r="258" spans="1:15" ht="12.75" customHeight="1">
      <c r="A258" s="1"/>
      <c r="B258" s="1"/>
      <c r="C258" s="63"/>
      <c r="D258" s="63"/>
      <c r="E258" s="63"/>
      <c r="F258" s="63"/>
      <c r="G258" s="63"/>
      <c r="H258" s="63"/>
      <c r="I258" s="63"/>
      <c r="J258" s="63"/>
      <c r="K258" s="63"/>
      <c r="L258" s="64"/>
      <c r="M258" s="1"/>
      <c r="N258" s="1"/>
      <c r="O258" s="1"/>
    </row>
    <row r="259" spans="1:15" ht="12.75" customHeight="1">
      <c r="A259" s="1"/>
      <c r="B259" s="1"/>
      <c r="C259" s="63"/>
      <c r="D259" s="63"/>
      <c r="E259" s="63"/>
      <c r="F259" s="63"/>
      <c r="G259" s="63"/>
      <c r="H259" s="63"/>
      <c r="I259" s="63"/>
      <c r="J259" s="63"/>
      <c r="K259" s="63"/>
      <c r="L259" s="64"/>
      <c r="M259" s="1"/>
      <c r="N259" s="1"/>
      <c r="O259" s="1"/>
    </row>
    <row r="260" spans="1:15" ht="12.75" customHeight="1">
      <c r="A260" s="1"/>
      <c r="B260" s="1"/>
      <c r="C260" s="63"/>
      <c r="D260" s="63"/>
      <c r="E260" s="63"/>
      <c r="F260" s="63"/>
      <c r="G260" s="63"/>
      <c r="H260" s="63"/>
      <c r="I260" s="63"/>
      <c r="J260" s="63"/>
      <c r="K260" s="63"/>
      <c r="L260" s="64"/>
      <c r="M260" s="1"/>
      <c r="N260" s="1"/>
      <c r="O260" s="1"/>
    </row>
    <row r="261" spans="1:15" ht="12.75" customHeight="1">
      <c r="A261" s="1"/>
      <c r="B261" s="1"/>
      <c r="C261" s="63"/>
      <c r="D261" s="63"/>
      <c r="E261" s="63"/>
      <c r="F261" s="63"/>
      <c r="G261" s="63"/>
      <c r="H261" s="63"/>
      <c r="I261" s="63"/>
      <c r="J261" s="63"/>
      <c r="K261" s="63"/>
      <c r="L261" s="64"/>
      <c r="M261" s="1"/>
      <c r="N261" s="1"/>
      <c r="O261" s="1"/>
    </row>
    <row r="262" spans="1:15" ht="12.75" customHeight="1">
      <c r="A262" s="1"/>
      <c r="B262" s="1"/>
      <c r="C262" s="63"/>
      <c r="D262" s="63"/>
      <c r="E262" s="63"/>
      <c r="F262" s="63"/>
      <c r="G262" s="63"/>
      <c r="H262" s="63"/>
      <c r="I262" s="63"/>
      <c r="J262" s="63"/>
      <c r="K262" s="63"/>
      <c r="L262" s="64"/>
      <c r="M262" s="1"/>
      <c r="N262" s="1"/>
      <c r="O262" s="1"/>
    </row>
    <row r="263" spans="1:15" ht="12.75" customHeight="1">
      <c r="A263" s="1"/>
      <c r="B263" s="1"/>
      <c r="C263" s="63"/>
      <c r="D263" s="63"/>
      <c r="E263" s="63"/>
      <c r="F263" s="63"/>
      <c r="G263" s="63"/>
      <c r="H263" s="63"/>
      <c r="I263" s="63"/>
      <c r="J263" s="63"/>
      <c r="K263" s="63"/>
      <c r="L263" s="64"/>
      <c r="M263" s="1"/>
      <c r="N263" s="1"/>
      <c r="O263" s="1"/>
    </row>
    <row r="264" spans="1:15" ht="12.75" customHeight="1">
      <c r="A264" s="1"/>
      <c r="B264" s="1"/>
      <c r="C264" s="63"/>
      <c r="D264" s="63"/>
      <c r="E264" s="63"/>
      <c r="F264" s="63"/>
      <c r="G264" s="63"/>
      <c r="H264" s="63"/>
      <c r="I264" s="63"/>
      <c r="J264" s="63"/>
      <c r="K264" s="63"/>
      <c r="L264" s="64"/>
      <c r="M264" s="1"/>
      <c r="N264" s="1"/>
      <c r="O264" s="1"/>
    </row>
    <row r="265" spans="1:15" ht="12.75" customHeight="1">
      <c r="A265" s="1"/>
      <c r="B265" s="1"/>
      <c r="C265" s="63"/>
      <c r="D265" s="63"/>
      <c r="E265" s="63"/>
      <c r="F265" s="63"/>
      <c r="G265" s="63"/>
      <c r="H265" s="63"/>
      <c r="I265" s="63"/>
      <c r="J265" s="63"/>
      <c r="K265" s="63"/>
      <c r="L265" s="64"/>
      <c r="M265" s="1"/>
      <c r="N265" s="1"/>
      <c r="O265" s="1"/>
    </row>
    <row r="266" spans="1:15" ht="12.75" customHeight="1">
      <c r="A266" s="1"/>
      <c r="B266" s="1"/>
      <c r="C266" s="63"/>
      <c r="D266" s="63"/>
      <c r="E266" s="63"/>
      <c r="F266" s="63"/>
      <c r="G266" s="63"/>
      <c r="H266" s="63"/>
      <c r="I266" s="63"/>
      <c r="J266" s="63"/>
      <c r="K266" s="63"/>
      <c r="L266" s="64"/>
      <c r="M266" s="1"/>
      <c r="N266" s="1"/>
      <c r="O266" s="1"/>
    </row>
    <row r="267" spans="1:15" ht="12.75" customHeight="1">
      <c r="A267" s="1"/>
      <c r="B267" s="1"/>
      <c r="C267" s="63"/>
      <c r="D267" s="63"/>
      <c r="E267" s="63"/>
      <c r="F267" s="63"/>
      <c r="G267" s="63"/>
      <c r="H267" s="63"/>
      <c r="I267" s="63"/>
      <c r="J267" s="63"/>
      <c r="K267" s="63"/>
      <c r="L267" s="64"/>
      <c r="M267" s="1"/>
      <c r="N267" s="1"/>
      <c r="O267" s="1"/>
    </row>
    <row r="268" spans="1:15" ht="12.75" customHeight="1">
      <c r="A268" s="1"/>
      <c r="B268" s="1"/>
      <c r="C268" s="63"/>
      <c r="D268" s="63"/>
      <c r="E268" s="63"/>
      <c r="F268" s="63"/>
      <c r="G268" s="63"/>
      <c r="H268" s="63"/>
      <c r="I268" s="63"/>
      <c r="J268" s="63"/>
      <c r="K268" s="63"/>
      <c r="L268" s="64"/>
      <c r="M268" s="1"/>
      <c r="N268" s="1"/>
      <c r="O268" s="1"/>
    </row>
    <row r="269" spans="1:15" ht="12.75" customHeight="1">
      <c r="A269" s="1"/>
      <c r="B269" s="1"/>
      <c r="C269" s="63"/>
      <c r="D269" s="63"/>
      <c r="E269" s="63"/>
      <c r="F269" s="63"/>
      <c r="G269" s="63"/>
      <c r="H269" s="63"/>
      <c r="I269" s="63"/>
      <c r="J269" s="63"/>
      <c r="K269" s="63"/>
      <c r="L269" s="64"/>
      <c r="M269" s="1"/>
      <c r="N269" s="1"/>
      <c r="O269" s="1"/>
    </row>
    <row r="270" spans="1:15" ht="12.75" customHeight="1">
      <c r="A270" s="1"/>
      <c r="B270" s="1"/>
      <c r="C270" s="63"/>
      <c r="D270" s="63"/>
      <c r="E270" s="63"/>
      <c r="F270" s="63"/>
      <c r="G270" s="63"/>
      <c r="H270" s="63"/>
      <c r="I270" s="63"/>
      <c r="J270" s="63"/>
      <c r="K270" s="63"/>
      <c r="L270" s="64"/>
      <c r="M270" s="1"/>
      <c r="N270" s="1"/>
      <c r="O270" s="1"/>
    </row>
    <row r="271" spans="1:15" ht="12.75" customHeight="1">
      <c r="A271" s="1"/>
      <c r="B271" s="1"/>
      <c r="C271" s="63"/>
      <c r="D271" s="63"/>
      <c r="E271" s="63"/>
      <c r="F271" s="63"/>
      <c r="G271" s="63"/>
      <c r="H271" s="63"/>
      <c r="I271" s="63"/>
      <c r="J271" s="63"/>
      <c r="K271" s="63"/>
      <c r="L271" s="64"/>
      <c r="M271" s="1"/>
      <c r="N271" s="1"/>
      <c r="O271" s="1"/>
    </row>
    <row r="272" spans="1:15" ht="12.75" customHeight="1">
      <c r="A272" s="1"/>
      <c r="B272" s="1"/>
      <c r="C272" s="63"/>
      <c r="D272" s="63"/>
      <c r="E272" s="63"/>
      <c r="F272" s="63"/>
      <c r="G272" s="63"/>
      <c r="H272" s="63"/>
      <c r="I272" s="63"/>
      <c r="J272" s="63"/>
      <c r="K272" s="63"/>
      <c r="L272" s="64"/>
      <c r="M272" s="1"/>
      <c r="N272" s="1"/>
      <c r="O272" s="1"/>
    </row>
    <row r="273" spans="1:15" ht="12.75" customHeight="1">
      <c r="A273" s="1"/>
      <c r="B273" s="1"/>
      <c r="C273" s="63"/>
      <c r="D273" s="63"/>
      <c r="E273" s="63"/>
      <c r="F273" s="63"/>
      <c r="G273" s="63"/>
      <c r="H273" s="63"/>
      <c r="I273" s="63"/>
      <c r="J273" s="63"/>
      <c r="K273" s="63"/>
      <c r="L273" s="64"/>
      <c r="M273" s="1"/>
      <c r="N273" s="1"/>
      <c r="O273" s="1"/>
    </row>
    <row r="274" spans="1:15" ht="12.75" customHeight="1">
      <c r="A274" s="1"/>
      <c r="B274" s="1"/>
      <c r="C274" s="63"/>
      <c r="D274" s="63"/>
      <c r="E274" s="63"/>
      <c r="F274" s="63"/>
      <c r="G274" s="63"/>
      <c r="H274" s="63"/>
      <c r="I274" s="63"/>
      <c r="J274" s="63"/>
      <c r="K274" s="63"/>
      <c r="L274" s="64"/>
      <c r="M274" s="1"/>
      <c r="N274" s="1"/>
      <c r="O274" s="1"/>
    </row>
    <row r="275" spans="1:15" ht="12.75" customHeight="1">
      <c r="A275" s="1"/>
      <c r="B275" s="1"/>
      <c r="C275" s="63"/>
      <c r="D275" s="63"/>
      <c r="E275" s="63"/>
      <c r="F275" s="63"/>
      <c r="G275" s="63"/>
      <c r="H275" s="63"/>
      <c r="I275" s="63"/>
      <c r="J275" s="63"/>
      <c r="K275" s="63"/>
      <c r="L275" s="64"/>
      <c r="M275" s="1"/>
      <c r="N275" s="1"/>
      <c r="O275" s="1"/>
    </row>
    <row r="276" spans="1:15" ht="12.75" customHeight="1">
      <c r="A276" s="1"/>
      <c r="B276" s="1"/>
      <c r="C276" s="63"/>
      <c r="D276" s="63"/>
      <c r="E276" s="63"/>
      <c r="F276" s="63"/>
      <c r="G276" s="63"/>
      <c r="H276" s="63"/>
      <c r="I276" s="63"/>
      <c r="J276" s="63"/>
      <c r="K276" s="63"/>
      <c r="L276" s="64"/>
      <c r="M276" s="1"/>
      <c r="N276" s="1"/>
      <c r="O276" s="1"/>
    </row>
    <row r="277" spans="1:15" ht="12.75" customHeight="1">
      <c r="A277" s="1"/>
      <c r="B277" s="1"/>
      <c r="C277" s="63"/>
      <c r="D277" s="63"/>
      <c r="E277" s="63"/>
      <c r="F277" s="63"/>
      <c r="G277" s="63"/>
      <c r="H277" s="63"/>
      <c r="I277" s="63"/>
      <c r="J277" s="63"/>
      <c r="K277" s="63"/>
      <c r="L277" s="64"/>
      <c r="M277" s="1"/>
      <c r="N277" s="1"/>
      <c r="O277" s="1"/>
    </row>
    <row r="278" spans="1:15" ht="12.75" customHeight="1">
      <c r="A278" s="1"/>
      <c r="B278" s="1"/>
      <c r="C278" s="63"/>
      <c r="D278" s="63"/>
      <c r="E278" s="63"/>
      <c r="F278" s="63"/>
      <c r="G278" s="63"/>
      <c r="H278" s="63"/>
      <c r="I278" s="63"/>
      <c r="J278" s="63"/>
      <c r="K278" s="63"/>
      <c r="L278" s="64"/>
      <c r="M278" s="1"/>
      <c r="N278" s="1"/>
      <c r="O278" s="1"/>
    </row>
    <row r="279" spans="1:15" ht="12.75" customHeight="1">
      <c r="A279" s="1"/>
      <c r="B279" s="1"/>
      <c r="C279" s="63"/>
      <c r="D279" s="63"/>
      <c r="E279" s="63"/>
      <c r="F279" s="63"/>
      <c r="G279" s="63"/>
      <c r="H279" s="63"/>
      <c r="I279" s="63"/>
      <c r="J279" s="63"/>
      <c r="K279" s="63"/>
      <c r="L279" s="64"/>
      <c r="M279" s="1"/>
      <c r="N279" s="1"/>
      <c r="O279" s="1"/>
    </row>
    <row r="280" spans="1:15" ht="12.75" customHeight="1">
      <c r="A280" s="1"/>
      <c r="B280" s="1"/>
      <c r="C280" s="63"/>
      <c r="D280" s="63"/>
      <c r="E280" s="63"/>
      <c r="F280" s="63"/>
      <c r="G280" s="63"/>
      <c r="H280" s="63"/>
      <c r="I280" s="63"/>
      <c r="J280" s="63"/>
      <c r="K280" s="63"/>
      <c r="L280" s="64"/>
      <c r="M280" s="1"/>
      <c r="N280" s="1"/>
      <c r="O280" s="1"/>
    </row>
    <row r="281" spans="1:15" ht="12.75" customHeight="1">
      <c r="A281" s="1"/>
      <c r="B281" s="1"/>
      <c r="C281" s="63"/>
      <c r="D281" s="63"/>
      <c r="E281" s="63"/>
      <c r="F281" s="63"/>
      <c r="G281" s="63"/>
      <c r="H281" s="63"/>
      <c r="I281" s="63"/>
      <c r="J281" s="63"/>
      <c r="K281" s="63"/>
      <c r="L281" s="64"/>
      <c r="M281" s="1"/>
      <c r="N281" s="1"/>
      <c r="O281" s="1"/>
    </row>
    <row r="282" spans="1:15" ht="12.75" customHeight="1">
      <c r="A282" s="1"/>
      <c r="B282" s="1"/>
      <c r="C282" s="63"/>
      <c r="D282" s="63"/>
      <c r="E282" s="63"/>
      <c r="F282" s="63"/>
      <c r="G282" s="63"/>
      <c r="H282" s="63"/>
      <c r="I282" s="63"/>
      <c r="J282" s="63"/>
      <c r="K282" s="63"/>
      <c r="L282" s="64"/>
      <c r="M282" s="1"/>
      <c r="N282" s="1"/>
      <c r="O282" s="1"/>
    </row>
    <row r="283" spans="1:15" ht="12.75" customHeight="1">
      <c r="A283" s="1"/>
      <c r="B283" s="1"/>
      <c r="C283" s="63"/>
      <c r="D283" s="63"/>
      <c r="E283" s="63"/>
      <c r="F283" s="63"/>
      <c r="G283" s="63"/>
      <c r="H283" s="63"/>
      <c r="I283" s="63"/>
      <c r="J283" s="63"/>
      <c r="K283" s="63"/>
      <c r="L283" s="64"/>
      <c r="M283" s="1"/>
      <c r="N283" s="1"/>
      <c r="O283" s="1"/>
    </row>
    <row r="284" spans="1:15" ht="12.75" customHeight="1">
      <c r="A284" s="1"/>
      <c r="B284" s="1"/>
      <c r="C284" s="63"/>
      <c r="D284" s="63"/>
      <c r="E284" s="63"/>
      <c r="F284" s="63"/>
      <c r="G284" s="63"/>
      <c r="H284" s="63"/>
      <c r="I284" s="63"/>
      <c r="J284" s="63"/>
      <c r="K284" s="63"/>
      <c r="L284" s="64"/>
      <c r="M284" s="1"/>
      <c r="N284" s="1"/>
      <c r="O284" s="1"/>
    </row>
    <row r="285" spans="1:15" ht="12.75" customHeight="1">
      <c r="A285" s="1"/>
      <c r="B285" s="1"/>
      <c r="C285" s="63"/>
      <c r="D285" s="63"/>
      <c r="E285" s="63"/>
      <c r="F285" s="63"/>
      <c r="G285" s="63"/>
      <c r="H285" s="63"/>
      <c r="I285" s="63"/>
      <c r="J285" s="63"/>
      <c r="K285" s="63"/>
      <c r="L285" s="64"/>
      <c r="M285" s="1"/>
      <c r="N285" s="1"/>
      <c r="O285" s="1"/>
    </row>
    <row r="286" spans="1:15" ht="12.75" customHeight="1">
      <c r="A286" s="1"/>
      <c r="B286" s="1"/>
      <c r="C286" s="63"/>
      <c r="D286" s="63"/>
      <c r="E286" s="63"/>
      <c r="F286" s="63"/>
      <c r="G286" s="63"/>
      <c r="H286" s="63"/>
      <c r="I286" s="63"/>
      <c r="J286" s="63"/>
      <c r="K286" s="63"/>
      <c r="L286" s="64"/>
      <c r="M286" s="1"/>
      <c r="N286" s="1"/>
      <c r="O286" s="1"/>
    </row>
    <row r="287" spans="1:15" ht="12.75" customHeight="1">
      <c r="A287" s="1"/>
      <c r="B287" s="1"/>
      <c r="C287" s="63"/>
      <c r="D287" s="63"/>
      <c r="E287" s="63"/>
      <c r="F287" s="63"/>
      <c r="G287" s="63"/>
      <c r="H287" s="63"/>
      <c r="I287" s="63"/>
      <c r="J287" s="63"/>
      <c r="K287" s="63"/>
      <c r="L287" s="64"/>
      <c r="M287" s="1"/>
      <c r="N287" s="1"/>
      <c r="O287" s="1"/>
    </row>
    <row r="288" spans="1:15" ht="12.75" customHeight="1">
      <c r="A288" s="1"/>
      <c r="B288" s="1"/>
      <c r="C288" s="63"/>
      <c r="D288" s="63"/>
      <c r="E288" s="63"/>
      <c r="F288" s="63"/>
      <c r="G288" s="63"/>
      <c r="H288" s="63"/>
      <c r="I288" s="63"/>
      <c r="J288" s="63"/>
      <c r="K288" s="63"/>
      <c r="L288" s="64"/>
      <c r="M288" s="1"/>
      <c r="N288" s="1"/>
      <c r="O288" s="1"/>
    </row>
    <row r="289" spans="1:15" ht="12.75" customHeight="1">
      <c r="A289" s="1"/>
      <c r="B289" s="1"/>
      <c r="C289" s="63"/>
      <c r="D289" s="63"/>
      <c r="E289" s="63"/>
      <c r="F289" s="63"/>
      <c r="G289" s="63"/>
      <c r="H289" s="63"/>
      <c r="I289" s="63"/>
      <c r="J289" s="63"/>
      <c r="K289" s="63"/>
      <c r="L289" s="64"/>
      <c r="M289" s="1"/>
      <c r="N289" s="1"/>
      <c r="O289" s="1"/>
    </row>
    <row r="290" spans="1:15" ht="12.75" customHeight="1">
      <c r="A290" s="1"/>
      <c r="B290" s="1"/>
      <c r="C290" s="63"/>
      <c r="D290" s="63"/>
      <c r="E290" s="63"/>
      <c r="F290" s="63"/>
      <c r="G290" s="63"/>
      <c r="H290" s="63"/>
      <c r="I290" s="63"/>
      <c r="J290" s="63"/>
      <c r="K290" s="63"/>
      <c r="L290" s="64"/>
      <c r="M290" s="1"/>
      <c r="N290" s="1"/>
      <c r="O290" s="1"/>
    </row>
    <row r="291" spans="1:15" ht="12.75" customHeight="1">
      <c r="A291" s="1"/>
      <c r="B291" s="1"/>
      <c r="C291" s="63"/>
      <c r="D291" s="63"/>
      <c r="E291" s="63"/>
      <c r="F291" s="63"/>
      <c r="G291" s="63"/>
      <c r="H291" s="63"/>
      <c r="I291" s="63"/>
      <c r="J291" s="63"/>
      <c r="K291" s="63"/>
      <c r="L291" s="64"/>
      <c r="M291" s="1"/>
      <c r="N291" s="1"/>
      <c r="O291" s="1"/>
    </row>
    <row r="292" spans="1:15" ht="12.75" customHeight="1">
      <c r="A292" s="1"/>
      <c r="B292" s="1"/>
      <c r="C292" s="63"/>
      <c r="D292" s="63"/>
      <c r="E292" s="63"/>
      <c r="F292" s="63"/>
      <c r="G292" s="63"/>
      <c r="H292" s="63"/>
      <c r="I292" s="63"/>
      <c r="J292" s="63"/>
      <c r="K292" s="63"/>
      <c r="L292" s="64"/>
      <c r="M292" s="1"/>
      <c r="N292" s="1"/>
      <c r="O292" s="1"/>
    </row>
    <row r="293" spans="1:15" ht="12.75" customHeight="1">
      <c r="A293" s="1"/>
      <c r="B293" s="1"/>
      <c r="C293" s="63"/>
      <c r="D293" s="63"/>
      <c r="E293" s="63"/>
      <c r="F293" s="63"/>
      <c r="G293" s="63"/>
      <c r="H293" s="63"/>
      <c r="I293" s="63"/>
      <c r="J293" s="63"/>
      <c r="K293" s="63"/>
      <c r="L293" s="64"/>
      <c r="M293" s="1"/>
      <c r="N293" s="1"/>
      <c r="O293" s="1"/>
    </row>
    <row r="294" spans="1:15" ht="12.75" customHeight="1">
      <c r="A294" s="1"/>
      <c r="B294" s="1"/>
      <c r="C294" s="69"/>
      <c r="D294" s="69"/>
      <c r="E294" s="69"/>
      <c r="F294" s="69"/>
      <c r="G294" s="69"/>
      <c r="H294" s="69"/>
      <c r="I294" s="69"/>
      <c r="J294" s="69"/>
      <c r="K294" s="69"/>
      <c r="L294" s="64"/>
      <c r="M294" s="1"/>
      <c r="N294" s="1"/>
      <c r="O294" s="1"/>
    </row>
    <row r="295" spans="1:15" ht="12.75" customHeight="1">
      <c r="A295" s="1"/>
      <c r="B295" s="1"/>
      <c r="C295" s="63"/>
      <c r="D295" s="63"/>
      <c r="E295" s="63"/>
      <c r="F295" s="63"/>
      <c r="G295" s="63"/>
      <c r="H295" s="63"/>
      <c r="I295" s="63"/>
      <c r="J295" s="63"/>
      <c r="K295" s="63"/>
      <c r="L295" s="64"/>
      <c r="M295" s="1"/>
      <c r="N295" s="1"/>
      <c r="O295" s="1"/>
    </row>
    <row r="296" spans="1:15" ht="12.75" customHeight="1">
      <c r="A296" s="1"/>
      <c r="B296" s="1"/>
      <c r="C296" s="63"/>
      <c r="D296" s="63"/>
      <c r="E296" s="63"/>
      <c r="F296" s="63"/>
      <c r="G296" s="63"/>
      <c r="H296" s="63"/>
      <c r="I296" s="63"/>
      <c r="J296" s="63"/>
      <c r="K296" s="63"/>
      <c r="L296" s="64"/>
      <c r="M296" s="1"/>
      <c r="N296" s="1"/>
      <c r="O296" s="1"/>
    </row>
    <row r="297" spans="1:15" ht="12.75" customHeight="1">
      <c r="A297" s="1"/>
      <c r="B297" s="1"/>
      <c r="C297" s="63"/>
      <c r="D297" s="63"/>
      <c r="E297" s="63"/>
      <c r="F297" s="63"/>
      <c r="G297" s="63"/>
      <c r="H297" s="63"/>
      <c r="I297" s="63"/>
      <c r="J297" s="63"/>
      <c r="K297" s="63"/>
      <c r="L297" s="64"/>
      <c r="M297" s="1"/>
      <c r="N297" s="1"/>
      <c r="O297" s="1"/>
    </row>
    <row r="298" spans="1:15" ht="12.75" customHeight="1">
      <c r="A298" s="1"/>
      <c r="B298" s="1"/>
      <c r="C298" s="63"/>
      <c r="D298" s="63"/>
      <c r="E298" s="63"/>
      <c r="F298" s="63"/>
      <c r="G298" s="63"/>
      <c r="H298" s="63"/>
      <c r="I298" s="63"/>
      <c r="J298" s="63"/>
      <c r="K298" s="63"/>
      <c r="L298" s="64"/>
      <c r="M298" s="1"/>
      <c r="N298" s="1"/>
      <c r="O298" s="1"/>
    </row>
    <row r="299" spans="1:15" ht="12.75" customHeight="1">
      <c r="A299" s="1"/>
      <c r="B299" s="1"/>
      <c r="C299" s="63"/>
      <c r="D299" s="63"/>
      <c r="E299" s="63"/>
      <c r="F299" s="63"/>
      <c r="G299" s="63"/>
      <c r="H299" s="63"/>
      <c r="I299" s="63"/>
      <c r="J299" s="63"/>
      <c r="K299" s="63"/>
      <c r="L299" s="64"/>
      <c r="M299" s="1"/>
      <c r="N299" s="1"/>
      <c r="O299" s="1"/>
    </row>
    <row r="300" spans="1:15" ht="12.75" customHeight="1">
      <c r="A300" s="1"/>
      <c r="B300" s="1"/>
      <c r="C300" s="63"/>
      <c r="D300" s="63"/>
      <c r="E300" s="63"/>
      <c r="F300" s="63"/>
      <c r="G300" s="63"/>
      <c r="H300" s="63"/>
      <c r="I300" s="63"/>
      <c r="J300" s="63"/>
      <c r="K300" s="63"/>
      <c r="L300" s="64"/>
      <c r="M300" s="1"/>
      <c r="N300" s="1"/>
      <c r="O300" s="1"/>
    </row>
    <row r="301" spans="1:15" ht="12.75" customHeight="1">
      <c r="A301" s="1"/>
      <c r="B301" s="1"/>
      <c r="C301" s="63"/>
      <c r="D301" s="63"/>
      <c r="E301" s="63"/>
      <c r="F301" s="63"/>
      <c r="G301" s="63"/>
      <c r="H301" s="63"/>
      <c r="I301" s="63"/>
      <c r="J301" s="63"/>
      <c r="K301" s="63"/>
      <c r="L301" s="64"/>
      <c r="M301" s="1"/>
      <c r="N301" s="1"/>
      <c r="O301" s="1"/>
    </row>
    <row r="302" spans="1:15" ht="12.75" customHeight="1">
      <c r="A302" s="1"/>
      <c r="B302" s="1"/>
      <c r="C302" s="63"/>
      <c r="D302" s="63"/>
      <c r="E302" s="63"/>
      <c r="F302" s="63"/>
      <c r="G302" s="63"/>
      <c r="H302" s="63"/>
      <c r="I302" s="63"/>
      <c r="J302" s="63"/>
      <c r="K302" s="63"/>
      <c r="L302" s="64"/>
      <c r="M302" s="1"/>
      <c r="N302" s="1"/>
      <c r="O302" s="1"/>
    </row>
    <row r="303" spans="1:15" ht="12.75" customHeight="1">
      <c r="A303" s="1"/>
      <c r="B303" s="1"/>
      <c r="C303" s="63"/>
      <c r="D303" s="63"/>
      <c r="E303" s="63"/>
      <c r="F303" s="63"/>
      <c r="G303" s="63"/>
      <c r="H303" s="63"/>
      <c r="I303" s="63"/>
      <c r="J303" s="63"/>
      <c r="K303" s="63"/>
      <c r="L303" s="64"/>
      <c r="M303" s="1"/>
      <c r="N303" s="1"/>
      <c r="O303" s="1"/>
    </row>
    <row r="304" spans="1:15" ht="12.75" customHeight="1">
      <c r="A304" s="1"/>
      <c r="B304" s="1"/>
      <c r="C304" s="63"/>
      <c r="D304" s="63"/>
      <c r="E304" s="63"/>
      <c r="F304" s="63"/>
      <c r="G304" s="63"/>
      <c r="H304" s="63"/>
      <c r="I304" s="63"/>
      <c r="J304" s="63"/>
      <c r="K304" s="63"/>
      <c r="L304" s="64"/>
      <c r="M304" s="1"/>
      <c r="N304" s="1"/>
      <c r="O304" s="1"/>
    </row>
    <row r="305" spans="1:15" ht="12.75" customHeight="1">
      <c r="A305" s="1"/>
      <c r="B305" s="1"/>
      <c r="C305" s="63"/>
      <c r="D305" s="63"/>
      <c r="E305" s="63"/>
      <c r="F305" s="63"/>
      <c r="G305" s="63"/>
      <c r="H305" s="63"/>
      <c r="I305" s="63"/>
      <c r="J305" s="63"/>
      <c r="K305" s="63"/>
      <c r="L305" s="64"/>
      <c r="M305" s="1"/>
      <c r="N305" s="1"/>
      <c r="O305" s="1"/>
    </row>
    <row r="306" spans="1:15" ht="12.75" customHeight="1">
      <c r="A306" s="1"/>
      <c r="B306" s="1"/>
      <c r="C306" s="63"/>
      <c r="D306" s="63"/>
      <c r="E306" s="63"/>
      <c r="F306" s="63"/>
      <c r="G306" s="63"/>
      <c r="H306" s="63"/>
      <c r="I306" s="63"/>
      <c r="J306" s="63"/>
      <c r="K306" s="63"/>
      <c r="L306" s="64"/>
      <c r="M306" s="1"/>
      <c r="N306" s="1"/>
      <c r="O306" s="1"/>
    </row>
    <row r="307" spans="1:15" ht="12.75" customHeight="1">
      <c r="A307" s="1"/>
      <c r="B307" s="1"/>
      <c r="C307" s="63"/>
      <c r="D307" s="63"/>
      <c r="E307" s="63"/>
      <c r="F307" s="63"/>
      <c r="G307" s="63"/>
      <c r="H307" s="63"/>
      <c r="I307" s="63"/>
      <c r="J307" s="63"/>
      <c r="K307" s="63"/>
      <c r="L307" s="64"/>
      <c r="M307" s="1"/>
      <c r="N307" s="1"/>
      <c r="O307" s="1"/>
    </row>
    <row r="308" spans="1:15" ht="12.75" customHeight="1">
      <c r="A308" s="1"/>
      <c r="B308" s="1"/>
      <c r="C308" s="63"/>
      <c r="D308" s="63"/>
      <c r="E308" s="63"/>
      <c r="F308" s="63"/>
      <c r="G308" s="63"/>
      <c r="H308" s="63"/>
      <c r="I308" s="63"/>
      <c r="J308" s="63"/>
      <c r="K308" s="63"/>
      <c r="L308" s="64"/>
      <c r="M308" s="1"/>
      <c r="N308" s="1"/>
      <c r="O308" s="1"/>
    </row>
    <row r="309" spans="1:15" ht="12.75" customHeight="1">
      <c r="A309" s="1"/>
      <c r="B309" s="1"/>
      <c r="C309" s="63"/>
      <c r="D309" s="63"/>
      <c r="E309" s="63"/>
      <c r="F309" s="63"/>
      <c r="G309" s="63"/>
      <c r="H309" s="63"/>
      <c r="I309" s="63"/>
      <c r="J309" s="63"/>
      <c r="K309" s="63"/>
      <c r="L309" s="64"/>
      <c r="M309" s="1"/>
      <c r="N309" s="1"/>
      <c r="O309" s="1"/>
    </row>
    <row r="310" spans="1:15" ht="12.75" customHeight="1">
      <c r="A310" s="1"/>
      <c r="B310" s="1"/>
      <c r="C310" s="63"/>
      <c r="D310" s="63"/>
      <c r="E310" s="63"/>
      <c r="F310" s="63"/>
      <c r="G310" s="63"/>
      <c r="H310" s="63"/>
      <c r="I310" s="63"/>
      <c r="J310" s="63"/>
      <c r="K310" s="63"/>
      <c r="L310" s="64"/>
      <c r="M310" s="1"/>
      <c r="N310" s="1"/>
      <c r="O310" s="1"/>
    </row>
    <row r="311" spans="1:15" ht="12.75" customHeight="1">
      <c r="A311" s="1"/>
      <c r="B311" s="1"/>
      <c r="C311" s="63"/>
      <c r="D311" s="63"/>
      <c r="E311" s="63"/>
      <c r="F311" s="63"/>
      <c r="G311" s="63"/>
      <c r="H311" s="63"/>
      <c r="I311" s="63"/>
      <c r="J311" s="63"/>
      <c r="K311" s="63"/>
      <c r="L311" s="64"/>
      <c r="M311" s="1"/>
      <c r="N311" s="1"/>
      <c r="O311" s="1"/>
    </row>
    <row r="312" spans="1:15" ht="12.75" customHeight="1">
      <c r="A312" s="1"/>
      <c r="B312" s="1"/>
      <c r="C312" s="63"/>
      <c r="D312" s="63"/>
      <c r="E312" s="63"/>
      <c r="F312" s="63"/>
      <c r="G312" s="63"/>
      <c r="H312" s="63"/>
      <c r="I312" s="63"/>
      <c r="J312" s="63"/>
      <c r="K312" s="63"/>
      <c r="L312" s="64"/>
      <c r="M312" s="1"/>
      <c r="N312" s="1"/>
      <c r="O312" s="1"/>
    </row>
    <row r="313" spans="1:15" ht="12.75" customHeight="1">
      <c r="A313" s="1"/>
      <c r="B313" s="1"/>
      <c r="C313" s="63"/>
      <c r="D313" s="63"/>
      <c r="E313" s="63"/>
      <c r="F313" s="63"/>
      <c r="G313" s="63"/>
      <c r="H313" s="63"/>
      <c r="I313" s="63"/>
      <c r="J313" s="63"/>
      <c r="K313" s="63"/>
      <c r="L313" s="64"/>
      <c r="M313" s="1"/>
      <c r="N313" s="1"/>
      <c r="O313" s="1"/>
    </row>
    <row r="314" spans="1:15" ht="12.75" customHeight="1">
      <c r="A314" s="1"/>
      <c r="B314" s="1"/>
      <c r="C314" s="63"/>
      <c r="D314" s="63"/>
      <c r="E314" s="63"/>
      <c r="F314" s="63"/>
      <c r="G314" s="63"/>
      <c r="H314" s="63"/>
      <c r="I314" s="63"/>
      <c r="J314" s="63"/>
      <c r="K314" s="63"/>
      <c r="L314" s="64"/>
      <c r="M314" s="1"/>
      <c r="N314" s="1"/>
      <c r="O314" s="1"/>
    </row>
    <row r="315" spans="1:15" ht="12.75" customHeight="1">
      <c r="A315" s="1"/>
      <c r="B315" s="1"/>
      <c r="C315" s="63"/>
      <c r="D315" s="63"/>
      <c r="E315" s="63"/>
      <c r="F315" s="63"/>
      <c r="G315" s="63"/>
      <c r="H315" s="63"/>
      <c r="I315" s="63"/>
      <c r="J315" s="63"/>
      <c r="K315" s="63"/>
      <c r="L315" s="64"/>
      <c r="M315" s="1"/>
      <c r="N315" s="1"/>
      <c r="O315" s="1"/>
    </row>
    <row r="316" spans="1:15" ht="12.75" customHeight="1">
      <c r="A316" s="1"/>
      <c r="B316" s="1"/>
      <c r="C316" s="63"/>
      <c r="D316" s="63"/>
      <c r="E316" s="63"/>
      <c r="F316" s="63"/>
      <c r="G316" s="63"/>
      <c r="H316" s="63"/>
      <c r="I316" s="63"/>
      <c r="J316" s="63"/>
      <c r="K316" s="63"/>
      <c r="L316" s="64"/>
      <c r="M316" s="1"/>
      <c r="N316" s="1"/>
      <c r="O316" s="1"/>
    </row>
    <row r="317" spans="1:15" ht="12.75" customHeight="1">
      <c r="A317" s="1"/>
      <c r="B317" s="1"/>
      <c r="C317" s="63"/>
      <c r="D317" s="63"/>
      <c r="E317" s="63"/>
      <c r="F317" s="63"/>
      <c r="G317" s="63"/>
      <c r="H317" s="63"/>
      <c r="I317" s="63"/>
      <c r="J317" s="63"/>
      <c r="K317" s="63"/>
      <c r="L317" s="64"/>
      <c r="M317" s="1"/>
      <c r="N317" s="1"/>
      <c r="O317" s="1"/>
    </row>
    <row r="318" spans="1:15" ht="12.75" customHeight="1">
      <c r="A318" s="1"/>
      <c r="B318" s="1"/>
      <c r="C318" s="63"/>
      <c r="D318" s="63"/>
      <c r="E318" s="63"/>
      <c r="F318" s="63"/>
      <c r="G318" s="63"/>
      <c r="H318" s="63"/>
      <c r="I318" s="63"/>
      <c r="J318" s="63"/>
      <c r="K318" s="63"/>
      <c r="L318" s="64"/>
      <c r="M318" s="1"/>
      <c r="N318" s="1"/>
      <c r="O318" s="1"/>
    </row>
    <row r="319" spans="1:15" ht="12.75" customHeight="1">
      <c r="A319" s="1"/>
      <c r="B319" s="1"/>
      <c r="C319" s="63"/>
      <c r="D319" s="63"/>
      <c r="E319" s="63"/>
      <c r="F319" s="63"/>
      <c r="G319" s="63"/>
      <c r="H319" s="63"/>
      <c r="I319" s="63"/>
      <c r="J319" s="63"/>
      <c r="K319" s="63"/>
      <c r="L319" s="64"/>
      <c r="M319" s="1"/>
      <c r="N319" s="1"/>
      <c r="O319" s="1"/>
    </row>
    <row r="320" spans="1:15" ht="12.75" customHeight="1">
      <c r="A320" s="1"/>
      <c r="B320" s="1"/>
      <c r="C320" s="63"/>
      <c r="D320" s="63"/>
      <c r="E320" s="63"/>
      <c r="F320" s="63"/>
      <c r="G320" s="63"/>
      <c r="H320" s="63"/>
      <c r="I320" s="63"/>
      <c r="J320" s="63"/>
      <c r="K320" s="63"/>
      <c r="L320" s="64"/>
      <c r="M320" s="1"/>
      <c r="N320" s="1"/>
      <c r="O320" s="1"/>
    </row>
    <row r="321" spans="1:15" ht="12.75" customHeight="1">
      <c r="A321" s="1"/>
      <c r="B321" s="1"/>
      <c r="C321" s="63"/>
      <c r="D321" s="63"/>
      <c r="E321" s="63"/>
      <c r="F321" s="63"/>
      <c r="G321" s="63"/>
      <c r="H321" s="63"/>
      <c r="I321" s="63"/>
      <c r="J321" s="63"/>
      <c r="K321" s="63"/>
      <c r="L321" s="64"/>
      <c r="M321" s="1"/>
      <c r="N321" s="1"/>
      <c r="O321" s="1"/>
    </row>
    <row r="322" spans="1:15" ht="12.75" customHeight="1">
      <c r="A322" s="1"/>
      <c r="B322" s="1"/>
      <c r="C322" s="63"/>
      <c r="D322" s="63"/>
      <c r="E322" s="63"/>
      <c r="F322" s="63"/>
      <c r="G322" s="63"/>
      <c r="H322" s="63"/>
      <c r="I322" s="63"/>
      <c r="J322" s="63"/>
      <c r="K322" s="63"/>
      <c r="L322" s="64"/>
      <c r="M322" s="1"/>
      <c r="N322" s="1"/>
      <c r="O322" s="1"/>
    </row>
    <row r="323" spans="1:15" ht="12.75" customHeight="1">
      <c r="A323" s="1"/>
      <c r="B323" s="1"/>
      <c r="C323" s="63"/>
      <c r="D323" s="63"/>
      <c r="E323" s="63"/>
      <c r="F323" s="63"/>
      <c r="G323" s="63"/>
      <c r="H323" s="63"/>
      <c r="I323" s="63"/>
      <c r="J323" s="63"/>
      <c r="K323" s="63"/>
      <c r="L323" s="64"/>
      <c r="M323" s="1"/>
      <c r="N323" s="1"/>
      <c r="O323" s="1"/>
    </row>
    <row r="324" spans="1:15" ht="12.75" customHeight="1">
      <c r="A324" s="1"/>
      <c r="B324" s="1"/>
      <c r="C324" s="63"/>
      <c r="D324" s="63"/>
      <c r="E324" s="63"/>
      <c r="F324" s="63"/>
      <c r="G324" s="63"/>
      <c r="H324" s="63"/>
      <c r="I324" s="63"/>
      <c r="J324" s="63"/>
      <c r="K324" s="63"/>
      <c r="L324" s="64"/>
      <c r="M324" s="1"/>
      <c r="N324" s="1"/>
      <c r="O324" s="1"/>
    </row>
    <row r="325" spans="1:15" ht="12.75" customHeight="1">
      <c r="A325" s="1"/>
      <c r="B325" s="1"/>
      <c r="C325" s="63"/>
      <c r="D325" s="63"/>
      <c r="E325" s="63"/>
      <c r="F325" s="63"/>
      <c r="G325" s="63"/>
      <c r="H325" s="63"/>
      <c r="I325" s="63"/>
      <c r="J325" s="63"/>
      <c r="K325" s="63"/>
      <c r="L325" s="64"/>
      <c r="M325" s="1"/>
      <c r="N325" s="1"/>
      <c r="O325" s="1"/>
    </row>
    <row r="326" spans="1:15" ht="12.75" customHeight="1">
      <c r="A326" s="1"/>
      <c r="B326" s="1"/>
      <c r="C326" s="63"/>
      <c r="D326" s="63"/>
      <c r="E326" s="63"/>
      <c r="F326" s="63"/>
      <c r="G326" s="63"/>
      <c r="H326" s="63"/>
      <c r="I326" s="63"/>
      <c r="J326" s="63"/>
      <c r="K326" s="63"/>
      <c r="L326" s="64"/>
      <c r="M326" s="1"/>
      <c r="N326" s="1"/>
      <c r="O326" s="1"/>
    </row>
    <row r="327" spans="1:15" ht="12.75" customHeight="1">
      <c r="A327" s="1"/>
      <c r="B327" s="1"/>
      <c r="C327" s="63"/>
      <c r="D327" s="63"/>
      <c r="E327" s="63"/>
      <c r="F327" s="63"/>
      <c r="G327" s="63"/>
      <c r="H327" s="63"/>
      <c r="I327" s="63"/>
      <c r="J327" s="63"/>
      <c r="K327" s="63"/>
      <c r="L327" s="64"/>
      <c r="M327" s="1"/>
      <c r="N327" s="1"/>
      <c r="O327" s="1"/>
    </row>
    <row r="328" spans="1:15" ht="12.75" customHeight="1">
      <c r="A328" s="1"/>
      <c r="B328" s="1"/>
      <c r="C328" s="63"/>
      <c r="D328" s="63"/>
      <c r="E328" s="63"/>
      <c r="F328" s="63"/>
      <c r="G328" s="63"/>
      <c r="H328" s="63"/>
      <c r="I328" s="63"/>
      <c r="J328" s="63"/>
      <c r="K328" s="63"/>
      <c r="L328" s="64"/>
      <c r="M328" s="1"/>
      <c r="N328" s="1"/>
      <c r="O328" s="1"/>
    </row>
    <row r="329" spans="1:15" ht="12.75" customHeight="1">
      <c r="A329" s="1"/>
      <c r="B329" s="1"/>
      <c r="C329" s="63"/>
      <c r="D329" s="63"/>
      <c r="E329" s="63"/>
      <c r="F329" s="63"/>
      <c r="G329" s="63"/>
      <c r="H329" s="63"/>
      <c r="I329" s="63"/>
      <c r="J329" s="63"/>
      <c r="K329" s="63"/>
      <c r="L329" s="64"/>
      <c r="M329" s="1"/>
      <c r="N329" s="1"/>
      <c r="O329" s="1"/>
    </row>
    <row r="330" spans="1:15" ht="12.75" customHeight="1">
      <c r="A330" s="1"/>
      <c r="B330" s="1"/>
      <c r="C330" s="63"/>
      <c r="D330" s="63"/>
      <c r="E330" s="63"/>
      <c r="F330" s="63"/>
      <c r="G330" s="63"/>
      <c r="H330" s="63"/>
      <c r="I330" s="63"/>
      <c r="J330" s="63"/>
      <c r="K330" s="63"/>
      <c r="L330" s="64"/>
      <c r="M330" s="1"/>
      <c r="N330" s="1"/>
      <c r="O330" s="1"/>
    </row>
    <row r="331" spans="1:15" ht="12.75" customHeight="1">
      <c r="A331" s="1"/>
      <c r="B331" s="1"/>
      <c r="C331" s="63"/>
      <c r="D331" s="63"/>
      <c r="E331" s="63"/>
      <c r="F331" s="63"/>
      <c r="G331" s="63"/>
      <c r="H331" s="63"/>
      <c r="I331" s="63"/>
      <c r="J331" s="63"/>
      <c r="K331" s="63"/>
      <c r="L331" s="64"/>
      <c r="M331" s="1"/>
      <c r="N331" s="1"/>
      <c r="O331" s="1"/>
    </row>
    <row r="332" spans="1:15" ht="12.75" customHeight="1">
      <c r="A332" s="1"/>
      <c r="B332" s="1"/>
      <c r="C332" s="63"/>
      <c r="D332" s="63"/>
      <c r="E332" s="63"/>
      <c r="F332" s="63"/>
      <c r="G332" s="63"/>
      <c r="H332" s="63"/>
      <c r="I332" s="63"/>
      <c r="J332" s="63"/>
      <c r="K332" s="63"/>
      <c r="L332" s="64"/>
      <c r="M332" s="1"/>
      <c r="N332" s="1"/>
      <c r="O332" s="1"/>
    </row>
    <row r="333" spans="1:15" ht="12.75" customHeight="1">
      <c r="A333" s="1"/>
      <c r="B333" s="1"/>
      <c r="C333" s="63"/>
      <c r="D333" s="63"/>
      <c r="E333" s="63"/>
      <c r="F333" s="63"/>
      <c r="G333" s="63"/>
      <c r="H333" s="63"/>
      <c r="I333" s="63"/>
      <c r="J333" s="63"/>
      <c r="K333" s="63"/>
      <c r="L333" s="64"/>
      <c r="M333" s="1"/>
      <c r="N333" s="1"/>
      <c r="O333" s="1"/>
    </row>
    <row r="334" spans="1:15" ht="12.75" customHeight="1">
      <c r="A334" s="1"/>
      <c r="B334" s="1"/>
      <c r="C334" s="63"/>
      <c r="D334" s="63"/>
      <c r="E334" s="63"/>
      <c r="F334" s="63"/>
      <c r="G334" s="63"/>
      <c r="H334" s="63"/>
      <c r="I334" s="63"/>
      <c r="J334" s="63"/>
      <c r="K334" s="63"/>
      <c r="L334" s="64"/>
      <c r="M334" s="1"/>
      <c r="N334" s="1"/>
      <c r="O334" s="1"/>
    </row>
    <row r="335" spans="1:15" ht="12.75" customHeight="1">
      <c r="A335" s="1"/>
      <c r="B335" s="1"/>
      <c r="C335" s="69"/>
      <c r="D335" s="69"/>
      <c r="E335" s="63"/>
      <c r="F335" s="63"/>
      <c r="G335" s="63"/>
      <c r="H335" s="69"/>
      <c r="I335" s="69"/>
      <c r="J335" s="69"/>
      <c r="K335" s="69"/>
      <c r="L335" s="64"/>
      <c r="M335" s="1"/>
      <c r="N335" s="1"/>
      <c r="O335" s="1"/>
    </row>
    <row r="336" spans="1:15" ht="12.75" customHeight="1">
      <c r="A336" s="1"/>
      <c r="B336" s="1"/>
      <c r="C336" s="63"/>
      <c r="D336" s="63"/>
      <c r="E336" s="63"/>
      <c r="F336" s="63"/>
      <c r="G336" s="63"/>
      <c r="H336" s="63"/>
      <c r="I336" s="63"/>
      <c r="J336" s="63"/>
      <c r="K336" s="63"/>
      <c r="L336" s="64"/>
      <c r="M336" s="1"/>
      <c r="N336" s="1"/>
      <c r="O336" s="1"/>
    </row>
    <row r="337" spans="1:15" ht="12.75" customHeight="1">
      <c r="A337" s="1"/>
      <c r="B337" s="1"/>
      <c r="C337" s="63"/>
      <c r="D337" s="63"/>
      <c r="E337" s="63"/>
      <c r="F337" s="63"/>
      <c r="G337" s="63"/>
      <c r="H337" s="63"/>
      <c r="I337" s="63"/>
      <c r="J337" s="63"/>
      <c r="K337" s="63"/>
      <c r="L337" s="64"/>
      <c r="M337" s="1"/>
      <c r="N337" s="1"/>
      <c r="O337" s="1"/>
    </row>
    <row r="338" spans="1:15" ht="12.75" customHeight="1">
      <c r="A338" s="1"/>
      <c r="B338" s="1"/>
      <c r="C338" s="63"/>
      <c r="D338" s="63"/>
      <c r="E338" s="63"/>
      <c r="F338" s="63"/>
      <c r="G338" s="63"/>
      <c r="H338" s="63"/>
      <c r="I338" s="63"/>
      <c r="J338" s="63"/>
      <c r="K338" s="63"/>
      <c r="L338" s="64"/>
      <c r="M338" s="1"/>
      <c r="N338" s="1"/>
      <c r="O338" s="1"/>
    </row>
    <row r="339" spans="1:15" ht="12.75" customHeight="1">
      <c r="A339" s="1"/>
      <c r="B339" s="1"/>
      <c r="C339" s="63"/>
      <c r="D339" s="63"/>
      <c r="E339" s="63"/>
      <c r="F339" s="63"/>
      <c r="G339" s="63"/>
      <c r="H339" s="63"/>
      <c r="I339" s="63"/>
      <c r="J339" s="63"/>
      <c r="K339" s="63"/>
      <c r="L339" s="64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3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3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3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3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3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3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3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3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3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3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3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3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3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3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3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3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3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3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3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3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3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3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3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3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3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3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3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3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3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3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3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3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3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3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3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3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3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3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3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3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3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3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3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3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3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3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3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3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3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3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3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3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3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3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3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3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3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3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3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3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3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3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3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3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3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3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3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3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3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3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3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3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3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3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3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3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3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3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3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3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3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3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3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3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3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3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3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3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3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3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3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3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3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3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3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3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3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3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3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3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3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3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3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3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3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3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3"/>
      <c r="M446" s="1"/>
      <c r="N446" s="1"/>
      <c r="O446" s="1"/>
    </row>
    <row r="447" spans="1:15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53"/>
      <c r="M447" s="1"/>
      <c r="N447" s="1"/>
      <c r="O447" s="1"/>
    </row>
    <row r="448" spans="1:15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53"/>
      <c r="M448" s="1"/>
      <c r="N448" s="1"/>
      <c r="O448" s="1"/>
    </row>
    <row r="449" spans="1:15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53"/>
      <c r="M449" s="1"/>
      <c r="N449" s="1"/>
      <c r="O449" s="1"/>
    </row>
    <row r="450" spans="1:15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53"/>
      <c r="M450" s="1"/>
      <c r="N450" s="1"/>
      <c r="O450" s="1"/>
    </row>
    <row r="451" spans="1:15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53"/>
      <c r="M451" s="1"/>
      <c r="N451" s="1"/>
      <c r="O451" s="1"/>
    </row>
    <row r="452" spans="1:15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53"/>
      <c r="M452" s="1"/>
      <c r="N452" s="1"/>
      <c r="O452" s="1"/>
    </row>
    <row r="453" spans="1:15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53"/>
      <c r="M453" s="1"/>
      <c r="N453" s="1"/>
      <c r="O453" s="1"/>
    </row>
    <row r="454" spans="1:15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53"/>
      <c r="M454" s="1"/>
      <c r="N454" s="1"/>
      <c r="O454" s="1"/>
    </row>
    <row r="455" spans="1:1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53"/>
      <c r="M455" s="1"/>
      <c r="N455" s="1"/>
      <c r="O455" s="1"/>
    </row>
    <row r="456" spans="1:15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53"/>
      <c r="M456" s="1"/>
      <c r="N456" s="1"/>
      <c r="O456" s="1"/>
    </row>
    <row r="457" spans="1:15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53"/>
      <c r="M457" s="1"/>
      <c r="N457" s="1"/>
      <c r="O457" s="1"/>
    </row>
    <row r="458" spans="1:15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53"/>
      <c r="M458" s="1"/>
      <c r="N458" s="1"/>
      <c r="O458" s="1"/>
    </row>
    <row r="459" spans="1:15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53"/>
      <c r="M459" s="1"/>
      <c r="N459" s="1"/>
      <c r="O459" s="1"/>
    </row>
    <row r="460" spans="1:15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53"/>
      <c r="M460" s="1"/>
      <c r="N460" s="1"/>
      <c r="O460" s="1"/>
    </row>
    <row r="461" spans="1:15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53"/>
      <c r="M461" s="1"/>
      <c r="N461" s="1"/>
      <c r="O461" s="1"/>
    </row>
    <row r="462" spans="1:15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53"/>
      <c r="M462" s="1"/>
      <c r="N462" s="1"/>
      <c r="O462" s="1"/>
    </row>
    <row r="463" spans="1:15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53"/>
      <c r="M463" s="1"/>
      <c r="N463" s="1"/>
      <c r="O463" s="1"/>
    </row>
    <row r="464" spans="1:15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53"/>
      <c r="M464" s="1"/>
      <c r="N464" s="1"/>
      <c r="O464" s="1"/>
    </row>
    <row r="465" spans="1:1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53"/>
      <c r="M465" s="1"/>
      <c r="N465" s="1"/>
      <c r="O465" s="1"/>
    </row>
    <row r="466" spans="1:15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53"/>
      <c r="M466" s="1"/>
      <c r="N466" s="1"/>
      <c r="O466" s="1"/>
    </row>
    <row r="467" spans="1:15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53"/>
      <c r="M467" s="1"/>
      <c r="N467" s="1"/>
      <c r="O467" s="1"/>
    </row>
    <row r="468" spans="1:15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53"/>
      <c r="M468" s="1"/>
      <c r="N468" s="1"/>
      <c r="O468" s="1"/>
    </row>
    <row r="469" spans="1:15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53"/>
      <c r="M469" s="1"/>
      <c r="N469" s="1"/>
      <c r="O469" s="1"/>
    </row>
    <row r="470" spans="1:15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53"/>
      <c r="M470" s="1"/>
      <c r="N470" s="1"/>
      <c r="O470" s="1"/>
    </row>
    <row r="471" spans="1:15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53"/>
      <c r="M471" s="1"/>
      <c r="N471" s="1"/>
      <c r="O471" s="1"/>
    </row>
    <row r="472" spans="1:15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53"/>
      <c r="M472" s="1"/>
      <c r="N472" s="1"/>
      <c r="O472" s="1"/>
    </row>
    <row r="473" spans="1:15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53"/>
      <c r="M473" s="1"/>
      <c r="N473" s="1"/>
      <c r="O473" s="1"/>
    </row>
    <row r="474" spans="1:15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53"/>
      <c r="M474" s="1"/>
      <c r="N474" s="1"/>
      <c r="O474" s="1"/>
    </row>
    <row r="475" spans="1:1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53"/>
      <c r="M475" s="1"/>
      <c r="N475" s="1"/>
      <c r="O475" s="1"/>
    </row>
    <row r="476" spans="1:15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53"/>
      <c r="M476" s="1"/>
      <c r="N476" s="1"/>
      <c r="O476" s="1"/>
    </row>
    <row r="477" spans="1:15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53"/>
      <c r="M477" s="1"/>
      <c r="N477" s="1"/>
      <c r="O477" s="1"/>
    </row>
    <row r="478" spans="1:15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53"/>
      <c r="M478" s="1"/>
      <c r="N478" s="1"/>
      <c r="O478" s="1"/>
    </row>
    <row r="479" spans="1:15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53"/>
      <c r="M479" s="1"/>
      <c r="N479" s="1"/>
      <c r="O479" s="1"/>
    </row>
    <row r="480" spans="1:15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53"/>
      <c r="M480" s="1"/>
      <c r="N480" s="1"/>
      <c r="O480" s="1"/>
    </row>
    <row r="481" spans="1:15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53"/>
      <c r="M481" s="1"/>
      <c r="N481" s="1"/>
      <c r="O481" s="1"/>
    </row>
    <row r="482" spans="1:15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53"/>
      <c r="M482" s="1"/>
      <c r="N482" s="1"/>
      <c r="O482" s="1"/>
    </row>
    <row r="483" spans="1:15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53"/>
      <c r="M483" s="1"/>
      <c r="N483" s="1"/>
      <c r="O483" s="1"/>
    </row>
    <row r="484" spans="1:15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53"/>
      <c r="M484" s="1"/>
      <c r="N484" s="1"/>
      <c r="O484" s="1"/>
    </row>
    <row r="485" spans="1:1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53"/>
      <c r="M485" s="1"/>
      <c r="N485" s="1"/>
      <c r="O485" s="1"/>
    </row>
    <row r="486" spans="1:15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53"/>
      <c r="M486" s="1"/>
      <c r="N486" s="1"/>
      <c r="O486" s="1"/>
    </row>
    <row r="487" spans="1:15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53"/>
      <c r="M487" s="1"/>
      <c r="N487" s="1"/>
      <c r="O487" s="1"/>
    </row>
    <row r="488" spans="1:15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53"/>
      <c r="M488" s="1"/>
      <c r="N488" s="1"/>
      <c r="O488" s="1"/>
    </row>
    <row r="489" spans="1:15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53"/>
      <c r="M489" s="1"/>
      <c r="N489" s="1"/>
      <c r="O489" s="1"/>
    </row>
    <row r="490" spans="1:15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53"/>
      <c r="M490" s="1"/>
      <c r="N490" s="1"/>
      <c r="O490" s="1"/>
    </row>
    <row r="491" spans="1:15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53"/>
      <c r="M491" s="1"/>
      <c r="N491" s="1"/>
      <c r="O491" s="1"/>
    </row>
    <row r="492" spans="1:15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53"/>
      <c r="M492" s="1"/>
      <c r="N492" s="1"/>
      <c r="O492" s="1"/>
    </row>
    <row r="493" spans="1:15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53"/>
      <c r="M493" s="1"/>
      <c r="N493" s="1"/>
      <c r="O493" s="1"/>
    </row>
    <row r="494" spans="1:15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53"/>
      <c r="M494" s="1"/>
      <c r="N494" s="1"/>
      <c r="O494" s="1"/>
    </row>
    <row r="495" spans="1:1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53"/>
      <c r="M495" s="1"/>
      <c r="N495" s="1"/>
      <c r="O495" s="1"/>
    </row>
    <row r="496" spans="1:15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53"/>
      <c r="M496" s="1"/>
      <c r="N496" s="1"/>
      <c r="O496" s="1"/>
    </row>
    <row r="497" spans="1:15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53"/>
      <c r="M497" s="1"/>
      <c r="N497" s="1"/>
      <c r="O497" s="1"/>
    </row>
    <row r="498" spans="1:15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53"/>
      <c r="M498" s="1"/>
      <c r="N498" s="1"/>
      <c r="O498" s="1"/>
    </row>
    <row r="499" spans="1:15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53"/>
      <c r="M499" s="1"/>
      <c r="N499" s="1"/>
      <c r="O499" s="1"/>
    </row>
    <row r="500" spans="1:15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53"/>
      <c r="M500" s="1"/>
      <c r="N500" s="1"/>
      <c r="O500" s="1"/>
    </row>
  </sheetData>
  <mergeCells count="6">
    <mergeCell ref="E8:G8"/>
    <mergeCell ref="H8:J8"/>
    <mergeCell ref="A8:A9"/>
    <mergeCell ref="B8:B9"/>
    <mergeCell ref="C8:C9"/>
    <mergeCell ref="D8:D9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D21" sqref="D21"/>
    </sheetView>
  </sheetViews>
  <sheetFormatPr defaultColWidth="17.285156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459"/>
      <c r="B1" s="460"/>
      <c r="C1" s="73"/>
      <c r="D1" s="73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288</v>
      </c>
      <c r="M5" s="1"/>
      <c r="N5" s="1"/>
      <c r="O5" s="1"/>
    </row>
    <row r="6" spans="1:15" ht="12.75" customHeight="1">
      <c r="A6" s="7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44425</v>
      </c>
      <c r="L6" s="1"/>
      <c r="M6" s="1"/>
      <c r="N6" s="1"/>
      <c r="O6" s="1"/>
    </row>
    <row r="7" spans="1:15" ht="12.75" customHeight="1">
      <c r="B7" s="1"/>
      <c r="C7" s="1" t="s">
        <v>289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1"/>
      <c r="B8" s="5"/>
      <c r="C8" s="5"/>
      <c r="D8" s="5"/>
      <c r="E8" s="5"/>
      <c r="F8" s="5"/>
      <c r="G8" s="75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452" t="s">
        <v>16</v>
      </c>
      <c r="B9" s="454" t="s">
        <v>18</v>
      </c>
      <c r="C9" s="458" t="s">
        <v>20</v>
      </c>
      <c r="D9" s="458" t="s">
        <v>21</v>
      </c>
      <c r="E9" s="449" t="s">
        <v>22</v>
      </c>
      <c r="F9" s="450"/>
      <c r="G9" s="451"/>
      <c r="H9" s="449" t="s">
        <v>23</v>
      </c>
      <c r="I9" s="450"/>
      <c r="J9" s="451"/>
      <c r="K9" s="26"/>
      <c r="L9" s="27"/>
      <c r="M9" s="55"/>
      <c r="N9" s="1"/>
      <c r="O9" s="1"/>
    </row>
    <row r="10" spans="1:15" ht="42.75" customHeight="1">
      <c r="A10" s="456"/>
      <c r="B10" s="457"/>
      <c r="C10" s="457"/>
      <c r="D10" s="457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7" t="s">
        <v>232</v>
      </c>
      <c r="N10" s="1"/>
      <c r="O10" s="1"/>
    </row>
    <row r="11" spans="1:15" ht="12" customHeight="1">
      <c r="A11" s="31">
        <v>1</v>
      </c>
      <c r="B11" s="31" t="s">
        <v>290</v>
      </c>
      <c r="C11" s="31">
        <v>23842.25</v>
      </c>
      <c r="D11" s="40">
        <v>24013.883333333331</v>
      </c>
      <c r="E11" s="40">
        <v>23628.366666666661</v>
      </c>
      <c r="F11" s="40">
        <v>23414.48333333333</v>
      </c>
      <c r="G11" s="40">
        <v>23028.96666666666</v>
      </c>
      <c r="H11" s="40">
        <v>24227.766666666663</v>
      </c>
      <c r="I11" s="40">
        <v>24613.283333333333</v>
      </c>
      <c r="J11" s="40">
        <v>24827.166666666664</v>
      </c>
      <c r="K11" s="31">
        <v>24399.4</v>
      </c>
      <c r="L11" s="31">
        <v>23800</v>
      </c>
      <c r="M11" s="31">
        <v>1.389E-2</v>
      </c>
      <c r="N11" s="1"/>
      <c r="O11" s="1"/>
    </row>
    <row r="12" spans="1:15" ht="12" customHeight="1">
      <c r="A12" s="31">
        <v>2</v>
      </c>
      <c r="B12" s="31" t="s">
        <v>291</v>
      </c>
      <c r="C12" s="31">
        <v>1758.4</v>
      </c>
      <c r="D12" s="40">
        <v>1761.4666666666665</v>
      </c>
      <c r="E12" s="40">
        <v>1727.9333333333329</v>
      </c>
      <c r="F12" s="40">
        <v>1697.4666666666665</v>
      </c>
      <c r="G12" s="40">
        <v>1663.9333333333329</v>
      </c>
      <c r="H12" s="40">
        <v>1791.9333333333329</v>
      </c>
      <c r="I12" s="40">
        <v>1825.4666666666662</v>
      </c>
      <c r="J12" s="40">
        <v>1855.9333333333329</v>
      </c>
      <c r="K12" s="31">
        <v>1795</v>
      </c>
      <c r="L12" s="31">
        <v>1731</v>
      </c>
      <c r="M12" s="31">
        <v>1.03044</v>
      </c>
      <c r="N12" s="1"/>
      <c r="O12" s="1"/>
    </row>
    <row r="13" spans="1:15" ht="12" customHeight="1">
      <c r="A13" s="31">
        <v>3</v>
      </c>
      <c r="B13" s="31" t="s">
        <v>292</v>
      </c>
      <c r="C13" s="31">
        <v>1778.5</v>
      </c>
      <c r="D13" s="40">
        <v>1787.05</v>
      </c>
      <c r="E13" s="40">
        <v>1739.1</v>
      </c>
      <c r="F13" s="40">
        <v>1699.7</v>
      </c>
      <c r="G13" s="40">
        <v>1651.75</v>
      </c>
      <c r="H13" s="40">
        <v>1826.4499999999998</v>
      </c>
      <c r="I13" s="40">
        <v>1874.4</v>
      </c>
      <c r="J13" s="40">
        <v>1913.7999999999997</v>
      </c>
      <c r="K13" s="31">
        <v>1835</v>
      </c>
      <c r="L13" s="31">
        <v>1747.65</v>
      </c>
      <c r="M13" s="31">
        <v>0.33296999999999999</v>
      </c>
      <c r="N13" s="1"/>
      <c r="O13" s="1"/>
    </row>
    <row r="14" spans="1:15" ht="12" customHeight="1">
      <c r="A14" s="31">
        <v>4</v>
      </c>
      <c r="B14" s="31" t="s">
        <v>44</v>
      </c>
      <c r="C14" s="31">
        <v>2296.25</v>
      </c>
      <c r="D14" s="40">
        <v>2303.75</v>
      </c>
      <c r="E14" s="40">
        <v>2282.5</v>
      </c>
      <c r="F14" s="40">
        <v>2268.75</v>
      </c>
      <c r="G14" s="40">
        <v>2247.5</v>
      </c>
      <c r="H14" s="40">
        <v>2317.5</v>
      </c>
      <c r="I14" s="40">
        <v>2338.75</v>
      </c>
      <c r="J14" s="40">
        <v>2352.5</v>
      </c>
      <c r="K14" s="31">
        <v>2325</v>
      </c>
      <c r="L14" s="31">
        <v>2290</v>
      </c>
      <c r="M14" s="31">
        <v>2.93777</v>
      </c>
      <c r="N14" s="1"/>
      <c r="O14" s="1"/>
    </row>
    <row r="15" spans="1:15" ht="12" customHeight="1">
      <c r="A15" s="31">
        <v>5</v>
      </c>
      <c r="B15" s="31" t="s">
        <v>293</v>
      </c>
      <c r="C15" s="31">
        <v>2007.6</v>
      </c>
      <c r="D15" s="40">
        <v>1991.8999999999999</v>
      </c>
      <c r="E15" s="40">
        <v>1943.7999999999997</v>
      </c>
      <c r="F15" s="40">
        <v>1879.9999999999998</v>
      </c>
      <c r="G15" s="40">
        <v>1831.8999999999996</v>
      </c>
      <c r="H15" s="40">
        <v>2055.6999999999998</v>
      </c>
      <c r="I15" s="40">
        <v>2103.7999999999997</v>
      </c>
      <c r="J15" s="40">
        <v>2167.6</v>
      </c>
      <c r="K15" s="31">
        <v>2040</v>
      </c>
      <c r="L15" s="31">
        <v>1928.1</v>
      </c>
      <c r="M15" s="31">
        <v>2.1187999999999998</v>
      </c>
      <c r="N15" s="1"/>
      <c r="O15" s="1"/>
    </row>
    <row r="16" spans="1:15" ht="12" customHeight="1">
      <c r="A16" s="31">
        <v>6</v>
      </c>
      <c r="B16" s="31" t="s">
        <v>294</v>
      </c>
      <c r="C16" s="31">
        <v>1619.4</v>
      </c>
      <c r="D16" s="40">
        <v>1624.7666666666667</v>
      </c>
      <c r="E16" s="40">
        <v>1574.6333333333332</v>
      </c>
      <c r="F16" s="40">
        <v>1529.8666666666666</v>
      </c>
      <c r="G16" s="40">
        <v>1479.7333333333331</v>
      </c>
      <c r="H16" s="40">
        <v>1669.5333333333333</v>
      </c>
      <c r="I16" s="40">
        <v>1719.666666666667</v>
      </c>
      <c r="J16" s="40">
        <v>1764.4333333333334</v>
      </c>
      <c r="K16" s="31">
        <v>1674.9</v>
      </c>
      <c r="L16" s="31">
        <v>1580</v>
      </c>
      <c r="M16" s="31">
        <v>1.77471</v>
      </c>
      <c r="N16" s="1"/>
      <c r="O16" s="1"/>
    </row>
    <row r="17" spans="1:15" ht="12" customHeight="1">
      <c r="A17" s="31">
        <v>7</v>
      </c>
      <c r="B17" s="31" t="s">
        <v>60</v>
      </c>
      <c r="C17" s="31">
        <v>1330.95</v>
      </c>
      <c r="D17" s="40">
        <v>1329.3333333333333</v>
      </c>
      <c r="E17" s="40">
        <v>1318.6666666666665</v>
      </c>
      <c r="F17" s="40">
        <v>1306.3833333333332</v>
      </c>
      <c r="G17" s="40">
        <v>1295.7166666666665</v>
      </c>
      <c r="H17" s="40">
        <v>1341.6166666666666</v>
      </c>
      <c r="I17" s="40">
        <v>1352.2833333333331</v>
      </c>
      <c r="J17" s="40">
        <v>1364.5666666666666</v>
      </c>
      <c r="K17" s="31">
        <v>1340</v>
      </c>
      <c r="L17" s="31">
        <v>1317.05</v>
      </c>
      <c r="M17" s="31">
        <v>7.3460299999999998</v>
      </c>
      <c r="N17" s="1"/>
      <c r="O17" s="1"/>
    </row>
    <row r="18" spans="1:15" ht="12" customHeight="1">
      <c r="A18" s="31">
        <v>8</v>
      </c>
      <c r="B18" s="31" t="s">
        <v>295</v>
      </c>
      <c r="C18" s="31">
        <v>634.79999999999995</v>
      </c>
      <c r="D18" s="40">
        <v>638.91666666666663</v>
      </c>
      <c r="E18" s="40">
        <v>629.88333333333321</v>
      </c>
      <c r="F18" s="40">
        <v>624.96666666666658</v>
      </c>
      <c r="G18" s="40">
        <v>615.93333333333317</v>
      </c>
      <c r="H18" s="40">
        <v>643.83333333333326</v>
      </c>
      <c r="I18" s="40">
        <v>652.86666666666679</v>
      </c>
      <c r="J18" s="40">
        <v>657.7833333333333</v>
      </c>
      <c r="K18" s="31">
        <v>647.95000000000005</v>
      </c>
      <c r="L18" s="31">
        <v>634</v>
      </c>
      <c r="M18" s="31">
        <v>1.64575</v>
      </c>
      <c r="N18" s="1"/>
      <c r="O18" s="1"/>
    </row>
    <row r="19" spans="1:15" ht="12" customHeight="1">
      <c r="A19" s="31">
        <v>9</v>
      </c>
      <c r="B19" s="31" t="s">
        <v>40</v>
      </c>
      <c r="C19" s="31">
        <v>936.75</v>
      </c>
      <c r="D19" s="40">
        <v>936.68333333333339</v>
      </c>
      <c r="E19" s="40">
        <v>925.06666666666683</v>
      </c>
      <c r="F19" s="40">
        <v>913.38333333333344</v>
      </c>
      <c r="G19" s="40">
        <v>901.76666666666688</v>
      </c>
      <c r="H19" s="40">
        <v>948.36666666666679</v>
      </c>
      <c r="I19" s="40">
        <v>959.98333333333335</v>
      </c>
      <c r="J19" s="40">
        <v>971.66666666666674</v>
      </c>
      <c r="K19" s="31">
        <v>948.3</v>
      </c>
      <c r="L19" s="31">
        <v>925</v>
      </c>
      <c r="M19" s="31">
        <v>6.1942599999999999</v>
      </c>
      <c r="N19" s="1"/>
      <c r="O19" s="1"/>
    </row>
    <row r="20" spans="1:15" ht="12" customHeight="1">
      <c r="A20" s="31">
        <v>10</v>
      </c>
      <c r="B20" s="31" t="s">
        <v>296</v>
      </c>
      <c r="C20" s="31">
        <v>2605.8000000000002</v>
      </c>
      <c r="D20" s="40">
        <v>2610.85</v>
      </c>
      <c r="E20" s="40">
        <v>2571.6999999999998</v>
      </c>
      <c r="F20" s="40">
        <v>2537.6</v>
      </c>
      <c r="G20" s="40">
        <v>2498.4499999999998</v>
      </c>
      <c r="H20" s="40">
        <v>2644.95</v>
      </c>
      <c r="I20" s="40">
        <v>2684.1000000000004</v>
      </c>
      <c r="J20" s="40">
        <v>2718.2</v>
      </c>
      <c r="K20" s="31">
        <v>2650</v>
      </c>
      <c r="L20" s="31">
        <v>2576.75</v>
      </c>
      <c r="M20" s="31">
        <v>0.61919999999999997</v>
      </c>
      <c r="N20" s="1"/>
      <c r="O20" s="1"/>
    </row>
    <row r="21" spans="1:15" ht="12" customHeight="1">
      <c r="A21" s="31">
        <v>11</v>
      </c>
      <c r="B21" s="31" t="s">
        <v>240</v>
      </c>
      <c r="C21" s="31">
        <v>18955.8</v>
      </c>
      <c r="D21" s="40">
        <v>18974.816666666666</v>
      </c>
      <c r="E21" s="40">
        <v>18728.333333333332</v>
      </c>
      <c r="F21" s="40">
        <v>18500.866666666665</v>
      </c>
      <c r="G21" s="40">
        <v>18254.383333333331</v>
      </c>
      <c r="H21" s="40">
        <v>19202.283333333333</v>
      </c>
      <c r="I21" s="40">
        <v>19448.76666666667</v>
      </c>
      <c r="J21" s="40">
        <v>19676.233333333334</v>
      </c>
      <c r="K21" s="31">
        <v>19221.3</v>
      </c>
      <c r="L21" s="31">
        <v>18747.349999999999</v>
      </c>
      <c r="M21" s="31">
        <v>0.11237999999999999</v>
      </c>
      <c r="N21" s="1"/>
      <c r="O21" s="1"/>
    </row>
    <row r="22" spans="1:15" ht="12" customHeight="1">
      <c r="A22" s="31">
        <v>12</v>
      </c>
      <c r="B22" s="31" t="s">
        <v>46</v>
      </c>
      <c r="C22" s="31">
        <v>1430.1</v>
      </c>
      <c r="D22" s="40">
        <v>1431.1166666666668</v>
      </c>
      <c r="E22" s="40">
        <v>1412.5333333333335</v>
      </c>
      <c r="F22" s="40">
        <v>1394.9666666666667</v>
      </c>
      <c r="G22" s="40">
        <v>1376.3833333333334</v>
      </c>
      <c r="H22" s="40">
        <v>1448.6833333333336</v>
      </c>
      <c r="I22" s="40">
        <v>1467.2666666666667</v>
      </c>
      <c r="J22" s="40">
        <v>1484.8333333333337</v>
      </c>
      <c r="K22" s="31">
        <v>1449.7</v>
      </c>
      <c r="L22" s="31">
        <v>1413.55</v>
      </c>
      <c r="M22" s="31">
        <v>19.093520000000002</v>
      </c>
      <c r="N22" s="1"/>
      <c r="O22" s="1"/>
    </row>
    <row r="23" spans="1:15" ht="12.75" customHeight="1">
      <c r="A23" s="31">
        <v>13</v>
      </c>
      <c r="B23" s="31" t="s">
        <v>241</v>
      </c>
      <c r="C23" s="31">
        <v>925.25</v>
      </c>
      <c r="D23" s="40">
        <v>920.08333333333337</v>
      </c>
      <c r="E23" s="40">
        <v>910.16666666666674</v>
      </c>
      <c r="F23" s="40">
        <v>895.08333333333337</v>
      </c>
      <c r="G23" s="40">
        <v>885.16666666666674</v>
      </c>
      <c r="H23" s="40">
        <v>935.16666666666674</v>
      </c>
      <c r="I23" s="40">
        <v>945.08333333333348</v>
      </c>
      <c r="J23" s="40">
        <v>960.16666666666674</v>
      </c>
      <c r="K23" s="31">
        <v>930</v>
      </c>
      <c r="L23" s="31">
        <v>905</v>
      </c>
      <c r="M23" s="31">
        <v>25.329719999999998</v>
      </c>
      <c r="N23" s="1"/>
      <c r="O23" s="1"/>
    </row>
    <row r="24" spans="1:15" ht="12.75" customHeight="1">
      <c r="A24" s="31">
        <v>14</v>
      </c>
      <c r="B24" s="31" t="s">
        <v>47</v>
      </c>
      <c r="C24" s="31">
        <v>706.9</v>
      </c>
      <c r="D24" s="40">
        <v>708.44999999999993</v>
      </c>
      <c r="E24" s="40">
        <v>700.44999999999982</v>
      </c>
      <c r="F24" s="40">
        <v>693.99999999999989</v>
      </c>
      <c r="G24" s="40">
        <v>685.99999999999977</v>
      </c>
      <c r="H24" s="40">
        <v>714.89999999999986</v>
      </c>
      <c r="I24" s="40">
        <v>722.90000000000009</v>
      </c>
      <c r="J24" s="40">
        <v>729.34999999999991</v>
      </c>
      <c r="K24" s="31">
        <v>716.45</v>
      </c>
      <c r="L24" s="31">
        <v>702</v>
      </c>
      <c r="M24" s="31">
        <v>63.859949999999998</v>
      </c>
      <c r="N24" s="1"/>
      <c r="O24" s="1"/>
    </row>
    <row r="25" spans="1:15" ht="12.75" customHeight="1">
      <c r="A25" s="31">
        <v>15</v>
      </c>
      <c r="B25" s="31" t="s">
        <v>242</v>
      </c>
      <c r="C25" s="31">
        <v>928.05</v>
      </c>
      <c r="D25" s="40">
        <v>918.76666666666677</v>
      </c>
      <c r="E25" s="40">
        <v>905.53333333333353</v>
      </c>
      <c r="F25" s="40">
        <v>883.01666666666677</v>
      </c>
      <c r="G25" s="40">
        <v>869.78333333333353</v>
      </c>
      <c r="H25" s="40">
        <v>941.28333333333353</v>
      </c>
      <c r="I25" s="40">
        <v>954.51666666666688</v>
      </c>
      <c r="J25" s="40">
        <v>977.03333333333353</v>
      </c>
      <c r="K25" s="31">
        <v>932</v>
      </c>
      <c r="L25" s="31">
        <v>896.25</v>
      </c>
      <c r="M25" s="31">
        <v>1.56477</v>
      </c>
      <c r="N25" s="1"/>
      <c r="O25" s="1"/>
    </row>
    <row r="26" spans="1:15" ht="12.75" customHeight="1">
      <c r="A26" s="31">
        <v>16</v>
      </c>
      <c r="B26" s="31" t="s">
        <v>243</v>
      </c>
      <c r="C26" s="31">
        <v>977.75</v>
      </c>
      <c r="D26" s="40">
        <v>960.91666666666663</v>
      </c>
      <c r="E26" s="40">
        <v>941.83333333333326</v>
      </c>
      <c r="F26" s="40">
        <v>905.91666666666663</v>
      </c>
      <c r="G26" s="40">
        <v>886.83333333333326</v>
      </c>
      <c r="H26" s="40">
        <v>996.83333333333326</v>
      </c>
      <c r="I26" s="40">
        <v>1015.9166666666665</v>
      </c>
      <c r="J26" s="40">
        <v>1051.8333333333333</v>
      </c>
      <c r="K26" s="31">
        <v>980</v>
      </c>
      <c r="L26" s="31">
        <v>925</v>
      </c>
      <c r="M26" s="31">
        <v>0.5181</v>
      </c>
      <c r="N26" s="1"/>
      <c r="O26" s="1"/>
    </row>
    <row r="27" spans="1:15" ht="12.75" customHeight="1">
      <c r="A27" s="31">
        <v>17</v>
      </c>
      <c r="B27" s="31" t="s">
        <v>244</v>
      </c>
      <c r="C27" s="31">
        <v>114.15</v>
      </c>
      <c r="D27" s="40">
        <v>114.86666666666667</v>
      </c>
      <c r="E27" s="40">
        <v>112.93333333333335</v>
      </c>
      <c r="F27" s="40">
        <v>111.71666666666668</v>
      </c>
      <c r="G27" s="40">
        <v>109.78333333333336</v>
      </c>
      <c r="H27" s="40">
        <v>116.08333333333334</v>
      </c>
      <c r="I27" s="40">
        <v>118.01666666666668</v>
      </c>
      <c r="J27" s="40">
        <v>119.23333333333333</v>
      </c>
      <c r="K27" s="31">
        <v>116.8</v>
      </c>
      <c r="L27" s="31">
        <v>113.65</v>
      </c>
      <c r="M27" s="31">
        <v>16.3035</v>
      </c>
      <c r="N27" s="1"/>
      <c r="O27" s="1"/>
    </row>
    <row r="28" spans="1:15" ht="12.75" customHeight="1">
      <c r="A28" s="31">
        <v>18</v>
      </c>
      <c r="B28" s="31" t="s">
        <v>42</v>
      </c>
      <c r="C28" s="31">
        <v>206.45</v>
      </c>
      <c r="D28" s="40">
        <v>206.43333333333331</v>
      </c>
      <c r="E28" s="40">
        <v>203.41666666666663</v>
      </c>
      <c r="F28" s="40">
        <v>200.38333333333333</v>
      </c>
      <c r="G28" s="40">
        <v>197.36666666666665</v>
      </c>
      <c r="H28" s="40">
        <v>209.46666666666661</v>
      </c>
      <c r="I28" s="40">
        <v>212.48333333333332</v>
      </c>
      <c r="J28" s="40">
        <v>215.51666666666659</v>
      </c>
      <c r="K28" s="31">
        <v>209.45</v>
      </c>
      <c r="L28" s="31">
        <v>203.4</v>
      </c>
      <c r="M28" s="31">
        <v>24.547940000000001</v>
      </c>
      <c r="N28" s="1"/>
      <c r="O28" s="1"/>
    </row>
    <row r="29" spans="1:15" ht="12.75" customHeight="1">
      <c r="A29" s="31">
        <v>19</v>
      </c>
      <c r="B29" s="31" t="s">
        <v>297</v>
      </c>
      <c r="C29" s="31">
        <v>384.05</v>
      </c>
      <c r="D29" s="40">
        <v>385.95</v>
      </c>
      <c r="E29" s="40">
        <v>380.09999999999997</v>
      </c>
      <c r="F29" s="40">
        <v>376.15</v>
      </c>
      <c r="G29" s="40">
        <v>370.29999999999995</v>
      </c>
      <c r="H29" s="40">
        <v>389.9</v>
      </c>
      <c r="I29" s="40">
        <v>395.75</v>
      </c>
      <c r="J29" s="40">
        <v>399.7</v>
      </c>
      <c r="K29" s="31">
        <v>391.8</v>
      </c>
      <c r="L29" s="31">
        <v>382</v>
      </c>
      <c r="M29" s="31">
        <v>1.3727499999999999</v>
      </c>
      <c r="N29" s="1"/>
      <c r="O29" s="1"/>
    </row>
    <row r="30" spans="1:15" ht="12.75" customHeight="1">
      <c r="A30" s="31">
        <v>20</v>
      </c>
      <c r="B30" s="31" t="s">
        <v>298</v>
      </c>
      <c r="C30" s="31">
        <v>281.45</v>
      </c>
      <c r="D30" s="40">
        <v>278.31666666666666</v>
      </c>
      <c r="E30" s="40">
        <v>272.63333333333333</v>
      </c>
      <c r="F30" s="40">
        <v>263.81666666666666</v>
      </c>
      <c r="G30" s="40">
        <v>258.13333333333333</v>
      </c>
      <c r="H30" s="40">
        <v>287.13333333333333</v>
      </c>
      <c r="I30" s="40">
        <v>292.81666666666661</v>
      </c>
      <c r="J30" s="40">
        <v>301.63333333333333</v>
      </c>
      <c r="K30" s="31">
        <v>284</v>
      </c>
      <c r="L30" s="31">
        <v>269.5</v>
      </c>
      <c r="M30" s="31">
        <v>5.6075999999999997</v>
      </c>
      <c r="N30" s="1"/>
      <c r="O30" s="1"/>
    </row>
    <row r="31" spans="1:15" ht="12.75" customHeight="1">
      <c r="A31" s="31">
        <v>21</v>
      </c>
      <c r="B31" s="31" t="s">
        <v>299</v>
      </c>
      <c r="C31" s="31">
        <v>4179.6000000000004</v>
      </c>
      <c r="D31" s="40">
        <v>4190.9000000000005</v>
      </c>
      <c r="E31" s="40">
        <v>4161.7000000000007</v>
      </c>
      <c r="F31" s="40">
        <v>4143.8</v>
      </c>
      <c r="G31" s="40">
        <v>4114.6000000000004</v>
      </c>
      <c r="H31" s="40">
        <v>4208.8000000000011</v>
      </c>
      <c r="I31" s="40">
        <v>4238</v>
      </c>
      <c r="J31" s="40">
        <v>4255.9000000000015</v>
      </c>
      <c r="K31" s="31">
        <v>4220.1000000000004</v>
      </c>
      <c r="L31" s="31">
        <v>4173</v>
      </c>
      <c r="M31" s="31">
        <v>0.14529</v>
      </c>
      <c r="N31" s="1"/>
      <c r="O31" s="1"/>
    </row>
    <row r="32" spans="1:15" ht="12.75" customHeight="1">
      <c r="A32" s="31">
        <v>22</v>
      </c>
      <c r="B32" s="31" t="s">
        <v>245</v>
      </c>
      <c r="C32" s="31">
        <v>2278.6999999999998</v>
      </c>
      <c r="D32" s="40">
        <v>2263.65</v>
      </c>
      <c r="E32" s="40">
        <v>2220.0500000000002</v>
      </c>
      <c r="F32" s="40">
        <v>2161.4</v>
      </c>
      <c r="G32" s="40">
        <v>2117.8000000000002</v>
      </c>
      <c r="H32" s="40">
        <v>2322.3000000000002</v>
      </c>
      <c r="I32" s="40">
        <v>2365.8999999999996</v>
      </c>
      <c r="J32" s="40">
        <v>2424.5500000000002</v>
      </c>
      <c r="K32" s="31">
        <v>2307.25</v>
      </c>
      <c r="L32" s="31">
        <v>2205</v>
      </c>
      <c r="M32" s="31">
        <v>0.62995999999999996</v>
      </c>
      <c r="N32" s="1"/>
      <c r="O32" s="1"/>
    </row>
    <row r="33" spans="1:15" ht="12.75" customHeight="1">
      <c r="A33" s="31">
        <v>23</v>
      </c>
      <c r="B33" s="31" t="s">
        <v>300</v>
      </c>
      <c r="C33" s="31">
        <v>2224.9499999999998</v>
      </c>
      <c r="D33" s="40">
        <v>2226.6666666666665</v>
      </c>
      <c r="E33" s="40">
        <v>2213.7333333333331</v>
      </c>
      <c r="F33" s="40">
        <v>2202.5166666666664</v>
      </c>
      <c r="G33" s="40">
        <v>2189.583333333333</v>
      </c>
      <c r="H33" s="40">
        <v>2237.8833333333332</v>
      </c>
      <c r="I33" s="40">
        <v>2250.8166666666666</v>
      </c>
      <c r="J33" s="40">
        <v>2262.0333333333333</v>
      </c>
      <c r="K33" s="31">
        <v>2239.6</v>
      </c>
      <c r="L33" s="31">
        <v>2215.4499999999998</v>
      </c>
      <c r="M33" s="31">
        <v>1.9797899999999999</v>
      </c>
      <c r="N33" s="1"/>
      <c r="O33" s="1"/>
    </row>
    <row r="34" spans="1:15" ht="12.75" customHeight="1">
      <c r="A34" s="31">
        <v>24</v>
      </c>
      <c r="B34" s="31" t="s">
        <v>301</v>
      </c>
      <c r="C34" s="31">
        <v>107.35</v>
      </c>
      <c r="D34" s="40">
        <v>108.41666666666667</v>
      </c>
      <c r="E34" s="40">
        <v>104.93333333333334</v>
      </c>
      <c r="F34" s="40">
        <v>102.51666666666667</v>
      </c>
      <c r="G34" s="40">
        <v>99.033333333333331</v>
      </c>
      <c r="H34" s="40">
        <v>110.83333333333334</v>
      </c>
      <c r="I34" s="40">
        <v>114.31666666666666</v>
      </c>
      <c r="J34" s="40">
        <v>116.73333333333335</v>
      </c>
      <c r="K34" s="31">
        <v>111.9</v>
      </c>
      <c r="L34" s="31">
        <v>106</v>
      </c>
      <c r="M34" s="31">
        <v>3.63469</v>
      </c>
      <c r="N34" s="1"/>
      <c r="O34" s="1"/>
    </row>
    <row r="35" spans="1:15" ht="12.75" customHeight="1">
      <c r="A35" s="31">
        <v>25</v>
      </c>
      <c r="B35" s="31" t="s">
        <v>53</v>
      </c>
      <c r="C35" s="31">
        <v>769.85</v>
      </c>
      <c r="D35" s="40">
        <v>767.25</v>
      </c>
      <c r="E35" s="40">
        <v>759.9</v>
      </c>
      <c r="F35" s="40">
        <v>749.94999999999993</v>
      </c>
      <c r="G35" s="40">
        <v>742.59999999999991</v>
      </c>
      <c r="H35" s="40">
        <v>777.2</v>
      </c>
      <c r="I35" s="40">
        <v>784.55</v>
      </c>
      <c r="J35" s="40">
        <v>794.50000000000011</v>
      </c>
      <c r="K35" s="31">
        <v>774.6</v>
      </c>
      <c r="L35" s="31">
        <v>757.3</v>
      </c>
      <c r="M35" s="31">
        <v>2.8846799999999999</v>
      </c>
      <c r="N35" s="1"/>
      <c r="O35" s="1"/>
    </row>
    <row r="36" spans="1:15" ht="12.75" customHeight="1">
      <c r="A36" s="31">
        <v>26</v>
      </c>
      <c r="B36" s="31" t="s">
        <v>49</v>
      </c>
      <c r="C36" s="31">
        <v>3713.5</v>
      </c>
      <c r="D36" s="40">
        <v>3687.7666666666664</v>
      </c>
      <c r="E36" s="40">
        <v>3636.333333333333</v>
      </c>
      <c r="F36" s="40">
        <v>3559.1666666666665</v>
      </c>
      <c r="G36" s="40">
        <v>3507.7333333333331</v>
      </c>
      <c r="H36" s="40">
        <v>3764.9333333333329</v>
      </c>
      <c r="I36" s="40">
        <v>3816.3666666666663</v>
      </c>
      <c r="J36" s="40">
        <v>3893.5333333333328</v>
      </c>
      <c r="K36" s="31">
        <v>3739.2</v>
      </c>
      <c r="L36" s="31">
        <v>3610.6</v>
      </c>
      <c r="M36" s="31">
        <v>1.40951</v>
      </c>
      <c r="N36" s="1"/>
      <c r="O36" s="1"/>
    </row>
    <row r="37" spans="1:15" ht="12.75" customHeight="1">
      <c r="A37" s="31">
        <v>27</v>
      </c>
      <c r="B37" s="31" t="s">
        <v>302</v>
      </c>
      <c r="C37" s="31">
        <v>4275</v>
      </c>
      <c r="D37" s="40">
        <v>4257.4666666666662</v>
      </c>
      <c r="E37" s="40">
        <v>4227.5333333333328</v>
      </c>
      <c r="F37" s="40">
        <v>4180.0666666666666</v>
      </c>
      <c r="G37" s="40">
        <v>4150.1333333333332</v>
      </c>
      <c r="H37" s="40">
        <v>4304.9333333333325</v>
      </c>
      <c r="I37" s="40">
        <v>4334.866666666665</v>
      </c>
      <c r="J37" s="40">
        <v>4382.3333333333321</v>
      </c>
      <c r="K37" s="31">
        <v>4287.3999999999996</v>
      </c>
      <c r="L37" s="31">
        <v>4210</v>
      </c>
      <c r="M37" s="31">
        <v>0.37935999999999998</v>
      </c>
      <c r="N37" s="1"/>
      <c r="O37" s="1"/>
    </row>
    <row r="38" spans="1:15" ht="12.75" customHeight="1">
      <c r="A38" s="31">
        <v>28</v>
      </c>
      <c r="B38" s="31" t="s">
        <v>303</v>
      </c>
      <c r="C38" s="31">
        <v>22.1</v>
      </c>
      <c r="D38" s="40">
        <v>22.333333333333332</v>
      </c>
      <c r="E38" s="40">
        <v>21.766666666666666</v>
      </c>
      <c r="F38" s="40">
        <v>21.433333333333334</v>
      </c>
      <c r="G38" s="40">
        <v>20.866666666666667</v>
      </c>
      <c r="H38" s="40">
        <v>22.666666666666664</v>
      </c>
      <c r="I38" s="40">
        <v>23.233333333333334</v>
      </c>
      <c r="J38" s="40">
        <v>23.566666666666663</v>
      </c>
      <c r="K38" s="31">
        <v>22.9</v>
      </c>
      <c r="L38" s="31">
        <v>22</v>
      </c>
      <c r="M38" s="31">
        <v>45.358699999999999</v>
      </c>
      <c r="N38" s="1"/>
      <c r="O38" s="1"/>
    </row>
    <row r="39" spans="1:15" ht="12.75" customHeight="1">
      <c r="A39" s="31">
        <v>29</v>
      </c>
      <c r="B39" s="31" t="s">
        <v>51</v>
      </c>
      <c r="C39" s="31">
        <v>720.4</v>
      </c>
      <c r="D39" s="40">
        <v>726.80000000000007</v>
      </c>
      <c r="E39" s="40">
        <v>711.60000000000014</v>
      </c>
      <c r="F39" s="40">
        <v>702.80000000000007</v>
      </c>
      <c r="G39" s="40">
        <v>687.60000000000014</v>
      </c>
      <c r="H39" s="40">
        <v>735.60000000000014</v>
      </c>
      <c r="I39" s="40">
        <v>750.80000000000018</v>
      </c>
      <c r="J39" s="40">
        <v>759.60000000000014</v>
      </c>
      <c r="K39" s="31">
        <v>742</v>
      </c>
      <c r="L39" s="31">
        <v>718</v>
      </c>
      <c r="M39" s="31">
        <v>20.854790000000001</v>
      </c>
      <c r="N39" s="1"/>
      <c r="O39" s="1"/>
    </row>
    <row r="40" spans="1:15" ht="12.75" customHeight="1">
      <c r="A40" s="31">
        <v>30</v>
      </c>
      <c r="B40" s="31" t="s">
        <v>304</v>
      </c>
      <c r="C40" s="31">
        <v>2889.7</v>
      </c>
      <c r="D40" s="40">
        <v>2895.85</v>
      </c>
      <c r="E40" s="40">
        <v>2843.85</v>
      </c>
      <c r="F40" s="40">
        <v>2798</v>
      </c>
      <c r="G40" s="40">
        <v>2746</v>
      </c>
      <c r="H40" s="40">
        <v>2941.7</v>
      </c>
      <c r="I40" s="40">
        <v>2993.7</v>
      </c>
      <c r="J40" s="40">
        <v>3039.5499999999997</v>
      </c>
      <c r="K40" s="31">
        <v>2947.85</v>
      </c>
      <c r="L40" s="31">
        <v>2850</v>
      </c>
      <c r="M40" s="31">
        <v>0.37458999999999998</v>
      </c>
      <c r="N40" s="1"/>
      <c r="O40" s="1"/>
    </row>
    <row r="41" spans="1:15" ht="12.75" customHeight="1">
      <c r="A41" s="31">
        <v>31</v>
      </c>
      <c r="B41" s="31" t="s">
        <v>52</v>
      </c>
      <c r="C41" s="31">
        <v>396.25</v>
      </c>
      <c r="D41" s="40">
        <v>398.59999999999997</v>
      </c>
      <c r="E41" s="40">
        <v>393.04999999999995</v>
      </c>
      <c r="F41" s="40">
        <v>389.84999999999997</v>
      </c>
      <c r="G41" s="40">
        <v>384.29999999999995</v>
      </c>
      <c r="H41" s="40">
        <v>401.79999999999995</v>
      </c>
      <c r="I41" s="40">
        <v>407.35</v>
      </c>
      <c r="J41" s="40">
        <v>410.54999999999995</v>
      </c>
      <c r="K41" s="31">
        <v>404.15</v>
      </c>
      <c r="L41" s="31">
        <v>395.4</v>
      </c>
      <c r="M41" s="31">
        <v>17.62903</v>
      </c>
      <c r="N41" s="1"/>
      <c r="O41" s="1"/>
    </row>
    <row r="42" spans="1:15" ht="12.75" customHeight="1">
      <c r="A42" s="31">
        <v>32</v>
      </c>
      <c r="B42" s="31" t="s">
        <v>305</v>
      </c>
      <c r="C42" s="31">
        <v>1225.5</v>
      </c>
      <c r="D42" s="40">
        <v>1221.5</v>
      </c>
      <c r="E42" s="40">
        <v>1206</v>
      </c>
      <c r="F42" s="40">
        <v>1186.5</v>
      </c>
      <c r="G42" s="40">
        <v>1171</v>
      </c>
      <c r="H42" s="40">
        <v>1241</v>
      </c>
      <c r="I42" s="40">
        <v>1256.5</v>
      </c>
      <c r="J42" s="40">
        <v>1276</v>
      </c>
      <c r="K42" s="31">
        <v>1237</v>
      </c>
      <c r="L42" s="31">
        <v>1202</v>
      </c>
      <c r="M42" s="31">
        <v>1.23282</v>
      </c>
      <c r="N42" s="1"/>
      <c r="O42" s="1"/>
    </row>
    <row r="43" spans="1:15" ht="12.75" customHeight="1">
      <c r="A43" s="31">
        <v>33</v>
      </c>
      <c r="B43" s="31" t="s">
        <v>54</v>
      </c>
      <c r="C43" s="31">
        <v>4345.1000000000004</v>
      </c>
      <c r="D43" s="40">
        <v>4281.583333333333</v>
      </c>
      <c r="E43" s="40">
        <v>4188.6666666666661</v>
      </c>
      <c r="F43" s="40">
        <v>4032.2333333333327</v>
      </c>
      <c r="G43" s="40">
        <v>3939.3166666666657</v>
      </c>
      <c r="H43" s="40">
        <v>4438.0166666666664</v>
      </c>
      <c r="I43" s="40">
        <v>4530.9333333333325</v>
      </c>
      <c r="J43" s="40">
        <v>4687.3666666666668</v>
      </c>
      <c r="K43" s="31">
        <v>4374.5</v>
      </c>
      <c r="L43" s="31">
        <v>4125.1499999999996</v>
      </c>
      <c r="M43" s="31">
        <v>37.090119999999999</v>
      </c>
      <c r="N43" s="1"/>
      <c r="O43" s="1"/>
    </row>
    <row r="44" spans="1:15" ht="12.75" customHeight="1">
      <c r="A44" s="31">
        <v>34</v>
      </c>
      <c r="B44" s="31" t="s">
        <v>55</v>
      </c>
      <c r="C44" s="31">
        <v>225.95</v>
      </c>
      <c r="D44" s="40">
        <v>225.79999999999998</v>
      </c>
      <c r="E44" s="40">
        <v>224.14999999999998</v>
      </c>
      <c r="F44" s="40">
        <v>222.35</v>
      </c>
      <c r="G44" s="40">
        <v>220.7</v>
      </c>
      <c r="H44" s="40">
        <v>227.59999999999997</v>
      </c>
      <c r="I44" s="40">
        <v>229.25</v>
      </c>
      <c r="J44" s="40">
        <v>231.04999999999995</v>
      </c>
      <c r="K44" s="31">
        <v>227.45</v>
      </c>
      <c r="L44" s="31">
        <v>224</v>
      </c>
      <c r="M44" s="31">
        <v>31.360469999999999</v>
      </c>
      <c r="N44" s="1"/>
      <c r="O44" s="1"/>
    </row>
    <row r="45" spans="1:15" ht="12.75" customHeight="1">
      <c r="A45" s="31">
        <v>35</v>
      </c>
      <c r="B45" s="31" t="s">
        <v>306</v>
      </c>
      <c r="C45" s="31">
        <v>349.55</v>
      </c>
      <c r="D45" s="40">
        <v>353.68333333333334</v>
      </c>
      <c r="E45" s="40">
        <v>344.91666666666669</v>
      </c>
      <c r="F45" s="40">
        <v>340.28333333333336</v>
      </c>
      <c r="G45" s="40">
        <v>331.51666666666671</v>
      </c>
      <c r="H45" s="40">
        <v>358.31666666666666</v>
      </c>
      <c r="I45" s="40">
        <v>367.08333333333331</v>
      </c>
      <c r="J45" s="40">
        <v>371.71666666666664</v>
      </c>
      <c r="K45" s="31">
        <v>362.45</v>
      </c>
      <c r="L45" s="31">
        <v>349.05</v>
      </c>
      <c r="M45" s="31">
        <v>0.70509999999999995</v>
      </c>
      <c r="N45" s="1"/>
      <c r="O45" s="1"/>
    </row>
    <row r="46" spans="1:15" ht="12.75" customHeight="1">
      <c r="A46" s="31">
        <v>36</v>
      </c>
      <c r="B46" s="31" t="s">
        <v>56</v>
      </c>
      <c r="C46" s="31">
        <v>128</v>
      </c>
      <c r="D46" s="40">
        <v>128.93333333333331</v>
      </c>
      <c r="E46" s="40">
        <v>126.66666666666663</v>
      </c>
      <c r="F46" s="40">
        <v>125.33333333333331</v>
      </c>
      <c r="G46" s="40">
        <v>123.06666666666663</v>
      </c>
      <c r="H46" s="40">
        <v>130.26666666666662</v>
      </c>
      <c r="I46" s="40">
        <v>132.53333333333333</v>
      </c>
      <c r="J46" s="40">
        <v>133.86666666666662</v>
      </c>
      <c r="K46" s="31">
        <v>131.19999999999999</v>
      </c>
      <c r="L46" s="31">
        <v>127.6</v>
      </c>
      <c r="M46" s="31">
        <v>125.86919</v>
      </c>
      <c r="N46" s="1"/>
      <c r="O46" s="1"/>
    </row>
    <row r="47" spans="1:15" ht="12.75" customHeight="1">
      <c r="A47" s="31">
        <v>37</v>
      </c>
      <c r="B47" s="31" t="s">
        <v>307</v>
      </c>
      <c r="C47" s="31">
        <v>106.55</v>
      </c>
      <c r="D47" s="40">
        <v>106</v>
      </c>
      <c r="E47" s="40">
        <v>104.8</v>
      </c>
      <c r="F47" s="40">
        <v>103.05</v>
      </c>
      <c r="G47" s="40">
        <v>101.85</v>
      </c>
      <c r="H47" s="40">
        <v>107.75</v>
      </c>
      <c r="I47" s="40">
        <v>108.94999999999999</v>
      </c>
      <c r="J47" s="40">
        <v>110.7</v>
      </c>
      <c r="K47" s="31">
        <v>107.2</v>
      </c>
      <c r="L47" s="31">
        <v>104.25</v>
      </c>
      <c r="M47" s="31">
        <v>16.896699999999999</v>
      </c>
      <c r="N47" s="1"/>
      <c r="O47" s="1"/>
    </row>
    <row r="48" spans="1:15" ht="12.75" customHeight="1">
      <c r="A48" s="31">
        <v>38</v>
      </c>
      <c r="B48" s="31" t="s">
        <v>58</v>
      </c>
      <c r="C48" s="31">
        <v>2971.4</v>
      </c>
      <c r="D48" s="40">
        <v>2971.85</v>
      </c>
      <c r="E48" s="40">
        <v>2959.5499999999997</v>
      </c>
      <c r="F48" s="40">
        <v>2947.7</v>
      </c>
      <c r="G48" s="40">
        <v>2935.3999999999996</v>
      </c>
      <c r="H48" s="40">
        <v>2983.7</v>
      </c>
      <c r="I48" s="40">
        <v>2996</v>
      </c>
      <c r="J48" s="40">
        <v>3007.85</v>
      </c>
      <c r="K48" s="31">
        <v>2984.15</v>
      </c>
      <c r="L48" s="31">
        <v>2960</v>
      </c>
      <c r="M48" s="31">
        <v>4.6174200000000001</v>
      </c>
      <c r="N48" s="1"/>
      <c r="O48" s="1"/>
    </row>
    <row r="49" spans="1:15" ht="12.75" customHeight="1">
      <c r="A49" s="31">
        <v>39</v>
      </c>
      <c r="B49" s="31" t="s">
        <v>308</v>
      </c>
      <c r="C49" s="31">
        <v>163.44999999999999</v>
      </c>
      <c r="D49" s="40">
        <v>163.63333333333333</v>
      </c>
      <c r="E49" s="40">
        <v>160.31666666666666</v>
      </c>
      <c r="F49" s="40">
        <v>157.18333333333334</v>
      </c>
      <c r="G49" s="40">
        <v>153.86666666666667</v>
      </c>
      <c r="H49" s="40">
        <v>166.76666666666665</v>
      </c>
      <c r="I49" s="40">
        <v>170.08333333333331</v>
      </c>
      <c r="J49" s="40">
        <v>173.21666666666664</v>
      </c>
      <c r="K49" s="31">
        <v>166.95</v>
      </c>
      <c r="L49" s="31">
        <v>160.5</v>
      </c>
      <c r="M49" s="31">
        <v>5.8436899999999996</v>
      </c>
      <c r="N49" s="1"/>
      <c r="O49" s="1"/>
    </row>
    <row r="50" spans="1:15" ht="12.75" customHeight="1">
      <c r="A50" s="31">
        <v>40</v>
      </c>
      <c r="B50" s="31" t="s">
        <v>309</v>
      </c>
      <c r="C50" s="31">
        <v>3176.85</v>
      </c>
      <c r="D50" s="40">
        <v>3178.7833333333333</v>
      </c>
      <c r="E50" s="40">
        <v>3158.5666666666666</v>
      </c>
      <c r="F50" s="40">
        <v>3140.2833333333333</v>
      </c>
      <c r="G50" s="40">
        <v>3120.0666666666666</v>
      </c>
      <c r="H50" s="40">
        <v>3197.0666666666666</v>
      </c>
      <c r="I50" s="40">
        <v>3217.2833333333328</v>
      </c>
      <c r="J50" s="40">
        <v>3235.5666666666666</v>
      </c>
      <c r="K50" s="31">
        <v>3199</v>
      </c>
      <c r="L50" s="31">
        <v>3160.5</v>
      </c>
      <c r="M50" s="31">
        <v>0.11502</v>
      </c>
      <c r="N50" s="1"/>
      <c r="O50" s="1"/>
    </row>
    <row r="51" spans="1:15" ht="12.75" customHeight="1">
      <c r="A51" s="31">
        <v>41</v>
      </c>
      <c r="B51" s="31" t="s">
        <v>310</v>
      </c>
      <c r="C51" s="31">
        <v>2040.55</v>
      </c>
      <c r="D51" s="40">
        <v>2050.5166666666669</v>
      </c>
      <c r="E51" s="40">
        <v>2024.0333333333338</v>
      </c>
      <c r="F51" s="40">
        <v>2007.5166666666669</v>
      </c>
      <c r="G51" s="40">
        <v>1981.0333333333338</v>
      </c>
      <c r="H51" s="40">
        <v>2067.0333333333338</v>
      </c>
      <c r="I51" s="40">
        <v>2093.5166666666664</v>
      </c>
      <c r="J51" s="40">
        <v>2110.0333333333338</v>
      </c>
      <c r="K51" s="31">
        <v>2077</v>
      </c>
      <c r="L51" s="31">
        <v>2034</v>
      </c>
      <c r="M51" s="31">
        <v>2.6253600000000001</v>
      </c>
      <c r="N51" s="1"/>
      <c r="O51" s="1"/>
    </row>
    <row r="52" spans="1:15" ht="12.75" customHeight="1">
      <c r="A52" s="31">
        <v>42</v>
      </c>
      <c r="B52" s="31" t="s">
        <v>311</v>
      </c>
      <c r="C52" s="31">
        <v>9018.2999999999993</v>
      </c>
      <c r="D52" s="40">
        <v>8994.4333333333325</v>
      </c>
      <c r="E52" s="40">
        <v>8948.866666666665</v>
      </c>
      <c r="F52" s="40">
        <v>8879.4333333333325</v>
      </c>
      <c r="G52" s="40">
        <v>8833.866666666665</v>
      </c>
      <c r="H52" s="40">
        <v>9063.866666666665</v>
      </c>
      <c r="I52" s="40">
        <v>9109.4333333333343</v>
      </c>
      <c r="J52" s="40">
        <v>9178.866666666665</v>
      </c>
      <c r="K52" s="31">
        <v>9040</v>
      </c>
      <c r="L52" s="31">
        <v>8925</v>
      </c>
      <c r="M52" s="31">
        <v>7.0279999999999995E-2</v>
      </c>
      <c r="N52" s="1"/>
      <c r="O52" s="1"/>
    </row>
    <row r="53" spans="1:15" ht="12.75" customHeight="1">
      <c r="A53" s="31">
        <v>43</v>
      </c>
      <c r="B53" s="31" t="s">
        <v>61</v>
      </c>
      <c r="C53" s="31">
        <v>738.05</v>
      </c>
      <c r="D53" s="40">
        <v>746.9666666666667</v>
      </c>
      <c r="E53" s="40">
        <v>725.48333333333335</v>
      </c>
      <c r="F53" s="40">
        <v>712.91666666666663</v>
      </c>
      <c r="G53" s="40">
        <v>691.43333333333328</v>
      </c>
      <c r="H53" s="40">
        <v>759.53333333333342</v>
      </c>
      <c r="I53" s="40">
        <v>781.01666666666677</v>
      </c>
      <c r="J53" s="40">
        <v>793.58333333333348</v>
      </c>
      <c r="K53" s="31">
        <v>768.45</v>
      </c>
      <c r="L53" s="31">
        <v>734.4</v>
      </c>
      <c r="M53" s="31">
        <v>67.193650000000005</v>
      </c>
      <c r="N53" s="1"/>
      <c r="O53" s="1"/>
    </row>
    <row r="54" spans="1:15" ht="12.75" customHeight="1">
      <c r="A54" s="31">
        <v>44</v>
      </c>
      <c r="B54" s="31" t="s">
        <v>312</v>
      </c>
      <c r="C54" s="31">
        <v>571.65</v>
      </c>
      <c r="D54" s="40">
        <v>576.95000000000005</v>
      </c>
      <c r="E54" s="40">
        <v>563.90000000000009</v>
      </c>
      <c r="F54" s="40">
        <v>556.15000000000009</v>
      </c>
      <c r="G54" s="40">
        <v>543.10000000000014</v>
      </c>
      <c r="H54" s="40">
        <v>584.70000000000005</v>
      </c>
      <c r="I54" s="40">
        <v>597.75</v>
      </c>
      <c r="J54" s="40">
        <v>605.5</v>
      </c>
      <c r="K54" s="31">
        <v>590</v>
      </c>
      <c r="L54" s="31">
        <v>569.20000000000005</v>
      </c>
      <c r="M54" s="31">
        <v>2.63327</v>
      </c>
      <c r="N54" s="1"/>
      <c r="O54" s="1"/>
    </row>
    <row r="55" spans="1:15" ht="12.75" customHeight="1">
      <c r="A55" s="31">
        <v>45</v>
      </c>
      <c r="B55" s="31" t="s">
        <v>246</v>
      </c>
      <c r="C55" s="31">
        <v>3633.5</v>
      </c>
      <c r="D55" s="40">
        <v>3619.6</v>
      </c>
      <c r="E55" s="40">
        <v>3580.2</v>
      </c>
      <c r="F55" s="40">
        <v>3526.9</v>
      </c>
      <c r="G55" s="40">
        <v>3487.5</v>
      </c>
      <c r="H55" s="40">
        <v>3672.8999999999996</v>
      </c>
      <c r="I55" s="40">
        <v>3712.3</v>
      </c>
      <c r="J55" s="40">
        <v>3765.5999999999995</v>
      </c>
      <c r="K55" s="31">
        <v>3659</v>
      </c>
      <c r="L55" s="31">
        <v>3566.3</v>
      </c>
      <c r="M55" s="31">
        <v>1.8046899999999999</v>
      </c>
      <c r="N55" s="1"/>
      <c r="O55" s="1"/>
    </row>
    <row r="56" spans="1:15" ht="12.75" customHeight="1">
      <c r="A56" s="31">
        <v>46</v>
      </c>
      <c r="B56" s="31" t="s">
        <v>62</v>
      </c>
      <c r="C56" s="31">
        <v>762</v>
      </c>
      <c r="D56" s="40">
        <v>761.26666666666677</v>
      </c>
      <c r="E56" s="40">
        <v>756.73333333333358</v>
      </c>
      <c r="F56" s="40">
        <v>751.46666666666681</v>
      </c>
      <c r="G56" s="40">
        <v>746.93333333333362</v>
      </c>
      <c r="H56" s="40">
        <v>766.53333333333353</v>
      </c>
      <c r="I56" s="40">
        <v>771.06666666666661</v>
      </c>
      <c r="J56" s="40">
        <v>776.33333333333348</v>
      </c>
      <c r="K56" s="31">
        <v>765.8</v>
      </c>
      <c r="L56" s="31">
        <v>756</v>
      </c>
      <c r="M56" s="31">
        <v>39.676290000000002</v>
      </c>
      <c r="N56" s="1"/>
      <c r="O56" s="1"/>
    </row>
    <row r="57" spans="1:15" ht="12.75" customHeight="1">
      <c r="A57" s="31">
        <v>47</v>
      </c>
      <c r="B57" s="31" t="s">
        <v>313</v>
      </c>
      <c r="C57" s="31">
        <v>3651.15</v>
      </c>
      <c r="D57" s="40">
        <v>3621.7166666666667</v>
      </c>
      <c r="E57" s="40">
        <v>3555.4333333333334</v>
      </c>
      <c r="F57" s="40">
        <v>3459.7166666666667</v>
      </c>
      <c r="G57" s="40">
        <v>3393.4333333333334</v>
      </c>
      <c r="H57" s="40">
        <v>3717.4333333333334</v>
      </c>
      <c r="I57" s="40">
        <v>3783.7166666666672</v>
      </c>
      <c r="J57" s="40">
        <v>3879.4333333333334</v>
      </c>
      <c r="K57" s="31">
        <v>3688</v>
      </c>
      <c r="L57" s="31">
        <v>3526</v>
      </c>
      <c r="M57" s="31">
        <v>0.60734999999999995</v>
      </c>
      <c r="N57" s="1"/>
      <c r="O57" s="1"/>
    </row>
    <row r="58" spans="1:15" ht="12.75" customHeight="1">
      <c r="A58" s="31">
        <v>48</v>
      </c>
      <c r="B58" s="31" t="s">
        <v>314</v>
      </c>
      <c r="C58" s="31">
        <v>1300.3</v>
      </c>
      <c r="D58" s="40">
        <v>1303.7166666666665</v>
      </c>
      <c r="E58" s="40">
        <v>1282.633333333333</v>
      </c>
      <c r="F58" s="40">
        <v>1264.9666666666665</v>
      </c>
      <c r="G58" s="40">
        <v>1243.883333333333</v>
      </c>
      <c r="H58" s="40">
        <v>1321.383333333333</v>
      </c>
      <c r="I58" s="40">
        <v>1342.4666666666665</v>
      </c>
      <c r="J58" s="40">
        <v>1360.133333333333</v>
      </c>
      <c r="K58" s="31">
        <v>1324.8</v>
      </c>
      <c r="L58" s="31">
        <v>1286.05</v>
      </c>
      <c r="M58" s="31">
        <v>1.35551</v>
      </c>
      <c r="N58" s="1"/>
      <c r="O58" s="1"/>
    </row>
    <row r="59" spans="1:15" ht="12.75" customHeight="1">
      <c r="A59" s="31">
        <v>49</v>
      </c>
      <c r="B59" s="31" t="s">
        <v>315</v>
      </c>
      <c r="C59" s="31">
        <v>1117.0999999999999</v>
      </c>
      <c r="D59" s="40">
        <v>1123.3666666666666</v>
      </c>
      <c r="E59" s="40">
        <v>1104.833333333333</v>
      </c>
      <c r="F59" s="40">
        <v>1092.5666666666664</v>
      </c>
      <c r="G59" s="40">
        <v>1074.0333333333328</v>
      </c>
      <c r="H59" s="40">
        <v>1135.6333333333332</v>
      </c>
      <c r="I59" s="40">
        <v>1154.1666666666665</v>
      </c>
      <c r="J59" s="40">
        <v>1166.4333333333334</v>
      </c>
      <c r="K59" s="31">
        <v>1141.9000000000001</v>
      </c>
      <c r="L59" s="31">
        <v>1111.0999999999999</v>
      </c>
      <c r="M59" s="31">
        <v>2.0690499999999998</v>
      </c>
      <c r="N59" s="1"/>
      <c r="O59" s="1"/>
    </row>
    <row r="60" spans="1:15" ht="12" customHeight="1">
      <c r="A60" s="31">
        <v>50</v>
      </c>
      <c r="B60" s="31" t="s">
        <v>63</v>
      </c>
      <c r="C60" s="31">
        <v>3748.45</v>
      </c>
      <c r="D60" s="40">
        <v>3773.8166666666671</v>
      </c>
      <c r="E60" s="40">
        <v>3718.6333333333341</v>
      </c>
      <c r="F60" s="40">
        <v>3688.8166666666671</v>
      </c>
      <c r="G60" s="40">
        <v>3633.6333333333341</v>
      </c>
      <c r="H60" s="40">
        <v>3803.6333333333341</v>
      </c>
      <c r="I60" s="40">
        <v>3858.8166666666675</v>
      </c>
      <c r="J60" s="40">
        <v>3888.6333333333341</v>
      </c>
      <c r="K60" s="31">
        <v>3829</v>
      </c>
      <c r="L60" s="31">
        <v>3744</v>
      </c>
      <c r="M60" s="31">
        <v>2.9456699999999998</v>
      </c>
      <c r="N60" s="1"/>
      <c r="O60" s="1"/>
    </row>
    <row r="61" spans="1:15" ht="12.75" customHeight="1">
      <c r="A61" s="31">
        <v>51</v>
      </c>
      <c r="B61" s="31" t="s">
        <v>316</v>
      </c>
      <c r="C61" s="31">
        <v>252.8</v>
      </c>
      <c r="D61" s="40">
        <v>255.89999999999998</v>
      </c>
      <c r="E61" s="40">
        <v>249.29999999999995</v>
      </c>
      <c r="F61" s="40">
        <v>245.79999999999998</v>
      </c>
      <c r="G61" s="40">
        <v>239.19999999999996</v>
      </c>
      <c r="H61" s="40">
        <v>259.39999999999998</v>
      </c>
      <c r="I61" s="40">
        <v>266</v>
      </c>
      <c r="J61" s="40">
        <v>269.49999999999994</v>
      </c>
      <c r="K61" s="31">
        <v>262.5</v>
      </c>
      <c r="L61" s="31">
        <v>252.4</v>
      </c>
      <c r="M61" s="31">
        <v>3.6473900000000001</v>
      </c>
      <c r="N61" s="1"/>
      <c r="O61" s="1"/>
    </row>
    <row r="62" spans="1:15" ht="12.75" customHeight="1">
      <c r="A62" s="31">
        <v>52</v>
      </c>
      <c r="B62" s="31" t="s">
        <v>317</v>
      </c>
      <c r="C62" s="31">
        <v>1046.8499999999999</v>
      </c>
      <c r="D62" s="40">
        <v>1051.9833333333333</v>
      </c>
      <c r="E62" s="40">
        <v>1028.9666666666667</v>
      </c>
      <c r="F62" s="40">
        <v>1011.0833333333333</v>
      </c>
      <c r="G62" s="40">
        <v>988.06666666666661</v>
      </c>
      <c r="H62" s="40">
        <v>1069.8666666666668</v>
      </c>
      <c r="I62" s="40">
        <v>1092.8833333333337</v>
      </c>
      <c r="J62" s="40">
        <v>1110.7666666666669</v>
      </c>
      <c r="K62" s="31">
        <v>1075</v>
      </c>
      <c r="L62" s="31">
        <v>1034.0999999999999</v>
      </c>
      <c r="M62" s="31">
        <v>0.59197999999999995</v>
      </c>
      <c r="N62" s="1"/>
      <c r="O62" s="1"/>
    </row>
    <row r="63" spans="1:15" ht="12.75" customHeight="1">
      <c r="A63" s="31">
        <v>53</v>
      </c>
      <c r="B63" s="31" t="s">
        <v>66</v>
      </c>
      <c r="C63" s="31">
        <v>6377.15</v>
      </c>
      <c r="D63" s="40">
        <v>6292</v>
      </c>
      <c r="E63" s="40">
        <v>6189</v>
      </c>
      <c r="F63" s="40">
        <v>6000.85</v>
      </c>
      <c r="G63" s="40">
        <v>5897.85</v>
      </c>
      <c r="H63" s="40">
        <v>6480.15</v>
      </c>
      <c r="I63" s="40">
        <v>6583.15</v>
      </c>
      <c r="J63" s="40">
        <v>6771.2999999999993</v>
      </c>
      <c r="K63" s="31">
        <v>6395</v>
      </c>
      <c r="L63" s="31">
        <v>6103.85</v>
      </c>
      <c r="M63" s="31">
        <v>14.23335</v>
      </c>
      <c r="N63" s="1"/>
      <c r="O63" s="1"/>
    </row>
    <row r="64" spans="1:15" ht="12.75" customHeight="1">
      <c r="A64" s="31">
        <v>54</v>
      </c>
      <c r="B64" s="31" t="s">
        <v>65</v>
      </c>
      <c r="C64" s="31">
        <v>14549.3</v>
      </c>
      <c r="D64" s="40">
        <v>14488.433333333334</v>
      </c>
      <c r="E64" s="40">
        <v>14369.866666666669</v>
      </c>
      <c r="F64" s="40">
        <v>14190.433333333334</v>
      </c>
      <c r="G64" s="40">
        <v>14071.866666666669</v>
      </c>
      <c r="H64" s="40">
        <v>14667.866666666669</v>
      </c>
      <c r="I64" s="40">
        <v>14786.433333333334</v>
      </c>
      <c r="J64" s="40">
        <v>14965.866666666669</v>
      </c>
      <c r="K64" s="31">
        <v>14607</v>
      </c>
      <c r="L64" s="31">
        <v>14309</v>
      </c>
      <c r="M64" s="31">
        <v>2.43262</v>
      </c>
      <c r="N64" s="1"/>
      <c r="O64" s="1"/>
    </row>
    <row r="65" spans="1:15" ht="12.75" customHeight="1">
      <c r="A65" s="31">
        <v>55</v>
      </c>
      <c r="B65" s="31" t="s">
        <v>247</v>
      </c>
      <c r="C65" s="31">
        <v>4104</v>
      </c>
      <c r="D65" s="40">
        <v>4141</v>
      </c>
      <c r="E65" s="40">
        <v>4047</v>
      </c>
      <c r="F65" s="40">
        <v>3990</v>
      </c>
      <c r="G65" s="40">
        <v>3896</v>
      </c>
      <c r="H65" s="40">
        <v>4198</v>
      </c>
      <c r="I65" s="40">
        <v>4292</v>
      </c>
      <c r="J65" s="40">
        <v>4349</v>
      </c>
      <c r="K65" s="31">
        <v>4235</v>
      </c>
      <c r="L65" s="31">
        <v>4084</v>
      </c>
      <c r="M65" s="31">
        <v>0.70865</v>
      </c>
      <c r="N65" s="1"/>
      <c r="O65" s="1"/>
    </row>
    <row r="66" spans="1:15" ht="12.75" customHeight="1">
      <c r="A66" s="31">
        <v>56</v>
      </c>
      <c r="B66" s="31" t="s">
        <v>318</v>
      </c>
      <c r="C66" s="31">
        <v>3427.8</v>
      </c>
      <c r="D66" s="40">
        <v>3434.2000000000003</v>
      </c>
      <c r="E66" s="40">
        <v>3403.6000000000004</v>
      </c>
      <c r="F66" s="40">
        <v>3379.4</v>
      </c>
      <c r="G66" s="40">
        <v>3348.8</v>
      </c>
      <c r="H66" s="40">
        <v>3458.4000000000005</v>
      </c>
      <c r="I66" s="40">
        <v>3489</v>
      </c>
      <c r="J66" s="40">
        <v>3513.2000000000007</v>
      </c>
      <c r="K66" s="31">
        <v>3464.8</v>
      </c>
      <c r="L66" s="31">
        <v>3410</v>
      </c>
      <c r="M66" s="31">
        <v>0.33215</v>
      </c>
      <c r="N66" s="1"/>
      <c r="O66" s="1"/>
    </row>
    <row r="67" spans="1:15" ht="12.75" customHeight="1">
      <c r="A67" s="31">
        <v>57</v>
      </c>
      <c r="B67" s="31" t="s">
        <v>67</v>
      </c>
      <c r="C67" s="31">
        <v>2284.35</v>
      </c>
      <c r="D67" s="40">
        <v>2283.1833333333329</v>
      </c>
      <c r="E67" s="40">
        <v>2263.516666666666</v>
      </c>
      <c r="F67" s="40">
        <v>2242.6833333333329</v>
      </c>
      <c r="G67" s="40">
        <v>2223.016666666666</v>
      </c>
      <c r="H67" s="40">
        <v>2304.016666666666</v>
      </c>
      <c r="I67" s="40">
        <v>2323.6833333333329</v>
      </c>
      <c r="J67" s="40">
        <v>2344.516666666666</v>
      </c>
      <c r="K67" s="31">
        <v>2302.85</v>
      </c>
      <c r="L67" s="31">
        <v>2262.35</v>
      </c>
      <c r="M67" s="31">
        <v>2.1324700000000001</v>
      </c>
      <c r="N67" s="1"/>
      <c r="O67" s="1"/>
    </row>
    <row r="68" spans="1:15" ht="12.75" customHeight="1">
      <c r="A68" s="31">
        <v>58</v>
      </c>
      <c r="B68" s="31" t="s">
        <v>319</v>
      </c>
      <c r="C68" s="31">
        <v>129.30000000000001</v>
      </c>
      <c r="D68" s="40">
        <v>130.41666666666666</v>
      </c>
      <c r="E68" s="40">
        <v>127.88333333333333</v>
      </c>
      <c r="F68" s="40">
        <v>126.46666666666667</v>
      </c>
      <c r="G68" s="40">
        <v>123.93333333333334</v>
      </c>
      <c r="H68" s="40">
        <v>131.83333333333331</v>
      </c>
      <c r="I68" s="40">
        <v>134.36666666666667</v>
      </c>
      <c r="J68" s="40">
        <v>135.7833333333333</v>
      </c>
      <c r="K68" s="31">
        <v>132.94999999999999</v>
      </c>
      <c r="L68" s="31">
        <v>129</v>
      </c>
      <c r="M68" s="31">
        <v>2.2271800000000002</v>
      </c>
      <c r="N68" s="1"/>
      <c r="O68" s="1"/>
    </row>
    <row r="69" spans="1:15" ht="12.75" customHeight="1">
      <c r="A69" s="31">
        <v>59</v>
      </c>
      <c r="B69" s="31" t="s">
        <v>320</v>
      </c>
      <c r="C69" s="31">
        <v>343.1</v>
      </c>
      <c r="D69" s="40">
        <v>344.56666666666666</v>
      </c>
      <c r="E69" s="40">
        <v>338.63333333333333</v>
      </c>
      <c r="F69" s="40">
        <v>334.16666666666669</v>
      </c>
      <c r="G69" s="40">
        <v>328.23333333333335</v>
      </c>
      <c r="H69" s="40">
        <v>349.0333333333333</v>
      </c>
      <c r="I69" s="40">
        <v>354.96666666666658</v>
      </c>
      <c r="J69" s="40">
        <v>359.43333333333328</v>
      </c>
      <c r="K69" s="31">
        <v>350.5</v>
      </c>
      <c r="L69" s="31">
        <v>340.1</v>
      </c>
      <c r="M69" s="31">
        <v>9.8876000000000008</v>
      </c>
      <c r="N69" s="1"/>
      <c r="O69" s="1"/>
    </row>
    <row r="70" spans="1:15" ht="12.75" customHeight="1">
      <c r="A70" s="31">
        <v>60</v>
      </c>
      <c r="B70" s="31" t="s">
        <v>68</v>
      </c>
      <c r="C70" s="31">
        <v>294.64999999999998</v>
      </c>
      <c r="D70" s="40">
        <v>295.79999999999995</v>
      </c>
      <c r="E70" s="40">
        <v>291.14999999999992</v>
      </c>
      <c r="F70" s="40">
        <v>287.64999999999998</v>
      </c>
      <c r="G70" s="40">
        <v>282.99999999999994</v>
      </c>
      <c r="H70" s="40">
        <v>299.2999999999999</v>
      </c>
      <c r="I70" s="40">
        <v>303.95</v>
      </c>
      <c r="J70" s="40">
        <v>307.44999999999987</v>
      </c>
      <c r="K70" s="31">
        <v>300.45</v>
      </c>
      <c r="L70" s="31">
        <v>292.3</v>
      </c>
      <c r="M70" s="31">
        <v>46.198050000000002</v>
      </c>
      <c r="N70" s="1"/>
      <c r="O70" s="1"/>
    </row>
    <row r="71" spans="1:15" ht="12.75" customHeight="1">
      <c r="A71" s="31">
        <v>61</v>
      </c>
      <c r="B71" s="31" t="s">
        <v>69</v>
      </c>
      <c r="C71" s="31">
        <v>79.5</v>
      </c>
      <c r="D71" s="40">
        <v>80.13333333333334</v>
      </c>
      <c r="E71" s="40">
        <v>78.51666666666668</v>
      </c>
      <c r="F71" s="40">
        <v>77.533333333333346</v>
      </c>
      <c r="G71" s="40">
        <v>75.916666666666686</v>
      </c>
      <c r="H71" s="40">
        <v>81.116666666666674</v>
      </c>
      <c r="I71" s="40">
        <v>82.73333333333332</v>
      </c>
      <c r="J71" s="40">
        <v>83.716666666666669</v>
      </c>
      <c r="K71" s="31">
        <v>81.75</v>
      </c>
      <c r="L71" s="31">
        <v>79.150000000000006</v>
      </c>
      <c r="M71" s="31">
        <v>197.78854000000001</v>
      </c>
      <c r="N71" s="1"/>
      <c r="O71" s="1"/>
    </row>
    <row r="72" spans="1:15" ht="12.75" customHeight="1">
      <c r="A72" s="31">
        <v>62</v>
      </c>
      <c r="B72" s="31" t="s">
        <v>248</v>
      </c>
      <c r="C72" s="31">
        <v>67.75</v>
      </c>
      <c r="D72" s="40">
        <v>68</v>
      </c>
      <c r="E72" s="40">
        <v>67.2</v>
      </c>
      <c r="F72" s="40">
        <v>66.650000000000006</v>
      </c>
      <c r="G72" s="40">
        <v>65.850000000000009</v>
      </c>
      <c r="H72" s="40">
        <v>68.55</v>
      </c>
      <c r="I72" s="40">
        <v>69.350000000000009</v>
      </c>
      <c r="J72" s="40">
        <v>69.899999999999991</v>
      </c>
      <c r="K72" s="31">
        <v>68.8</v>
      </c>
      <c r="L72" s="31">
        <v>67.45</v>
      </c>
      <c r="M72" s="31">
        <v>7.9604200000000001</v>
      </c>
      <c r="N72" s="1"/>
      <c r="O72" s="1"/>
    </row>
    <row r="73" spans="1:15" ht="12.75" customHeight="1">
      <c r="A73" s="31">
        <v>63</v>
      </c>
      <c r="B73" s="31" t="s">
        <v>321</v>
      </c>
      <c r="C73" s="31">
        <v>19.8</v>
      </c>
      <c r="D73" s="40">
        <v>20.033333333333335</v>
      </c>
      <c r="E73" s="40">
        <v>19.416666666666671</v>
      </c>
      <c r="F73" s="40">
        <v>19.033333333333335</v>
      </c>
      <c r="G73" s="40">
        <v>18.416666666666671</v>
      </c>
      <c r="H73" s="40">
        <v>20.416666666666671</v>
      </c>
      <c r="I73" s="40">
        <v>21.033333333333339</v>
      </c>
      <c r="J73" s="40">
        <v>21.416666666666671</v>
      </c>
      <c r="K73" s="31">
        <v>20.65</v>
      </c>
      <c r="L73" s="31">
        <v>19.649999999999999</v>
      </c>
      <c r="M73" s="31">
        <v>40.36842</v>
      </c>
      <c r="N73" s="1"/>
      <c r="O73" s="1"/>
    </row>
    <row r="74" spans="1:15" ht="12.75" customHeight="1">
      <c r="A74" s="31">
        <v>64</v>
      </c>
      <c r="B74" s="31" t="s">
        <v>70</v>
      </c>
      <c r="C74" s="31">
        <v>1691.35</v>
      </c>
      <c r="D74" s="40">
        <v>1698.3166666666666</v>
      </c>
      <c r="E74" s="40">
        <v>1675.2833333333333</v>
      </c>
      <c r="F74" s="40">
        <v>1659.2166666666667</v>
      </c>
      <c r="G74" s="40">
        <v>1636.1833333333334</v>
      </c>
      <c r="H74" s="40">
        <v>1714.3833333333332</v>
      </c>
      <c r="I74" s="40">
        <v>1737.4166666666665</v>
      </c>
      <c r="J74" s="40">
        <v>1753.4833333333331</v>
      </c>
      <c r="K74" s="31">
        <v>1721.35</v>
      </c>
      <c r="L74" s="31">
        <v>1682.25</v>
      </c>
      <c r="M74" s="31">
        <v>4.5511499999999998</v>
      </c>
      <c r="N74" s="1"/>
      <c r="O74" s="1"/>
    </row>
    <row r="75" spans="1:15" ht="12.75" customHeight="1">
      <c r="A75" s="31">
        <v>65</v>
      </c>
      <c r="B75" s="31" t="s">
        <v>322</v>
      </c>
      <c r="C75" s="31">
        <v>5868.6</v>
      </c>
      <c r="D75" s="40">
        <v>5932.833333333333</v>
      </c>
      <c r="E75" s="40">
        <v>5785.7666666666664</v>
      </c>
      <c r="F75" s="40">
        <v>5702.9333333333334</v>
      </c>
      <c r="G75" s="40">
        <v>5555.8666666666668</v>
      </c>
      <c r="H75" s="40">
        <v>6015.6666666666661</v>
      </c>
      <c r="I75" s="40">
        <v>6162.7333333333336</v>
      </c>
      <c r="J75" s="40">
        <v>6245.5666666666657</v>
      </c>
      <c r="K75" s="31">
        <v>6079.9</v>
      </c>
      <c r="L75" s="31">
        <v>5850</v>
      </c>
      <c r="M75" s="31">
        <v>0.47327000000000002</v>
      </c>
      <c r="N75" s="1"/>
      <c r="O75" s="1"/>
    </row>
    <row r="76" spans="1:15" ht="12.75" customHeight="1">
      <c r="A76" s="31">
        <v>66</v>
      </c>
      <c r="B76" s="31" t="s">
        <v>73</v>
      </c>
      <c r="C76" s="31">
        <v>815.05</v>
      </c>
      <c r="D76" s="40">
        <v>812.16666666666663</v>
      </c>
      <c r="E76" s="40">
        <v>806.88333333333321</v>
      </c>
      <c r="F76" s="40">
        <v>798.71666666666658</v>
      </c>
      <c r="G76" s="40">
        <v>793.43333333333317</v>
      </c>
      <c r="H76" s="40">
        <v>820.33333333333326</v>
      </c>
      <c r="I76" s="40">
        <v>825.61666666666679</v>
      </c>
      <c r="J76" s="40">
        <v>833.7833333333333</v>
      </c>
      <c r="K76" s="31">
        <v>817.45</v>
      </c>
      <c r="L76" s="31">
        <v>804</v>
      </c>
      <c r="M76" s="31">
        <v>4.4161799999999998</v>
      </c>
      <c r="N76" s="1"/>
      <c r="O76" s="1"/>
    </row>
    <row r="77" spans="1:15" ht="12.75" customHeight="1">
      <c r="A77" s="31">
        <v>67</v>
      </c>
      <c r="B77" s="31" t="s">
        <v>323</v>
      </c>
      <c r="C77" s="31">
        <v>378.45</v>
      </c>
      <c r="D77" s="40">
        <v>378.56666666666666</v>
      </c>
      <c r="E77" s="40">
        <v>374.13333333333333</v>
      </c>
      <c r="F77" s="40">
        <v>369.81666666666666</v>
      </c>
      <c r="G77" s="40">
        <v>365.38333333333333</v>
      </c>
      <c r="H77" s="40">
        <v>382.88333333333333</v>
      </c>
      <c r="I77" s="40">
        <v>387.31666666666661</v>
      </c>
      <c r="J77" s="40">
        <v>391.63333333333333</v>
      </c>
      <c r="K77" s="31">
        <v>383</v>
      </c>
      <c r="L77" s="31">
        <v>374.25</v>
      </c>
      <c r="M77" s="31">
        <v>1.42303</v>
      </c>
      <c r="N77" s="1"/>
      <c r="O77" s="1"/>
    </row>
    <row r="78" spans="1:15" ht="12.75" customHeight="1">
      <c r="A78" s="31">
        <v>68</v>
      </c>
      <c r="B78" s="31" t="s">
        <v>72</v>
      </c>
      <c r="C78" s="31">
        <v>174.35</v>
      </c>
      <c r="D78" s="40">
        <v>174.11666666666665</v>
      </c>
      <c r="E78" s="40">
        <v>172.68333333333328</v>
      </c>
      <c r="F78" s="40">
        <v>171.01666666666662</v>
      </c>
      <c r="G78" s="40">
        <v>169.58333333333326</v>
      </c>
      <c r="H78" s="40">
        <v>175.7833333333333</v>
      </c>
      <c r="I78" s="40">
        <v>177.21666666666664</v>
      </c>
      <c r="J78" s="40">
        <v>178.88333333333333</v>
      </c>
      <c r="K78" s="31">
        <v>175.55</v>
      </c>
      <c r="L78" s="31">
        <v>172.45</v>
      </c>
      <c r="M78" s="31">
        <v>41.869709999999998</v>
      </c>
      <c r="N78" s="1"/>
      <c r="O78" s="1"/>
    </row>
    <row r="79" spans="1:15" ht="12.75" customHeight="1">
      <c r="A79" s="31">
        <v>69</v>
      </c>
      <c r="B79" s="31" t="s">
        <v>74</v>
      </c>
      <c r="C79" s="31">
        <v>804.35</v>
      </c>
      <c r="D79" s="40">
        <v>813.35</v>
      </c>
      <c r="E79" s="40">
        <v>793.2</v>
      </c>
      <c r="F79" s="40">
        <v>782.05000000000007</v>
      </c>
      <c r="G79" s="40">
        <v>761.90000000000009</v>
      </c>
      <c r="H79" s="40">
        <v>824.5</v>
      </c>
      <c r="I79" s="40">
        <v>844.64999999999986</v>
      </c>
      <c r="J79" s="40">
        <v>855.8</v>
      </c>
      <c r="K79" s="31">
        <v>833.5</v>
      </c>
      <c r="L79" s="31">
        <v>802.2</v>
      </c>
      <c r="M79" s="31">
        <v>19.281490000000002</v>
      </c>
      <c r="N79" s="1"/>
      <c r="O79" s="1"/>
    </row>
    <row r="80" spans="1:15" ht="12.75" customHeight="1">
      <c r="A80" s="31">
        <v>70</v>
      </c>
      <c r="B80" s="31" t="s">
        <v>77</v>
      </c>
      <c r="C80" s="31">
        <v>54.2</v>
      </c>
      <c r="D80" s="40">
        <v>54.666666666666664</v>
      </c>
      <c r="E80" s="40">
        <v>53.533333333333331</v>
      </c>
      <c r="F80" s="40">
        <v>52.866666666666667</v>
      </c>
      <c r="G80" s="40">
        <v>51.733333333333334</v>
      </c>
      <c r="H80" s="40">
        <v>55.333333333333329</v>
      </c>
      <c r="I80" s="40">
        <v>56.466666666666669</v>
      </c>
      <c r="J80" s="40">
        <v>57.133333333333326</v>
      </c>
      <c r="K80" s="31">
        <v>55.8</v>
      </c>
      <c r="L80" s="31">
        <v>54</v>
      </c>
      <c r="M80" s="31">
        <v>263.69729000000001</v>
      </c>
      <c r="N80" s="1"/>
      <c r="O80" s="1"/>
    </row>
    <row r="81" spans="1:15" ht="12.75" customHeight="1">
      <c r="A81" s="31">
        <v>71</v>
      </c>
      <c r="B81" s="31" t="s">
        <v>81</v>
      </c>
      <c r="C81" s="31">
        <v>464</v>
      </c>
      <c r="D81" s="40">
        <v>462.2166666666667</v>
      </c>
      <c r="E81" s="40">
        <v>456.83333333333337</v>
      </c>
      <c r="F81" s="40">
        <v>449.66666666666669</v>
      </c>
      <c r="G81" s="40">
        <v>444.28333333333336</v>
      </c>
      <c r="H81" s="40">
        <v>469.38333333333338</v>
      </c>
      <c r="I81" s="40">
        <v>474.76666666666671</v>
      </c>
      <c r="J81" s="40">
        <v>481.93333333333339</v>
      </c>
      <c r="K81" s="31">
        <v>467.6</v>
      </c>
      <c r="L81" s="31">
        <v>455.05</v>
      </c>
      <c r="M81" s="31">
        <v>89.822180000000003</v>
      </c>
      <c r="N81" s="1"/>
      <c r="O81" s="1"/>
    </row>
    <row r="82" spans="1:15" ht="12.75" customHeight="1">
      <c r="A82" s="31">
        <v>72</v>
      </c>
      <c r="B82" s="31" t="s">
        <v>324</v>
      </c>
      <c r="C82" s="31">
        <v>12883.15</v>
      </c>
      <c r="D82" s="40">
        <v>12876.416666666666</v>
      </c>
      <c r="E82" s="40">
        <v>12778.433333333332</v>
      </c>
      <c r="F82" s="40">
        <v>12673.716666666667</v>
      </c>
      <c r="G82" s="40">
        <v>12575.733333333334</v>
      </c>
      <c r="H82" s="40">
        <v>12981.133333333331</v>
      </c>
      <c r="I82" s="40">
        <v>13079.116666666665</v>
      </c>
      <c r="J82" s="40">
        <v>13183.83333333333</v>
      </c>
      <c r="K82" s="31">
        <v>12974.4</v>
      </c>
      <c r="L82" s="31">
        <v>12771.7</v>
      </c>
      <c r="M82" s="31">
        <v>1.1990000000000001E-2</v>
      </c>
      <c r="N82" s="1"/>
      <c r="O82" s="1"/>
    </row>
    <row r="83" spans="1:15" ht="12.75" customHeight="1">
      <c r="A83" s="31">
        <v>73</v>
      </c>
      <c r="B83" s="31" t="s">
        <v>76</v>
      </c>
      <c r="C83" s="31">
        <v>634.04999999999995</v>
      </c>
      <c r="D83" s="40">
        <v>636.68333333333328</v>
      </c>
      <c r="E83" s="40">
        <v>629.36666666666656</v>
      </c>
      <c r="F83" s="40">
        <v>624.68333333333328</v>
      </c>
      <c r="G83" s="40">
        <v>617.36666666666656</v>
      </c>
      <c r="H83" s="40">
        <v>641.36666666666656</v>
      </c>
      <c r="I83" s="40">
        <v>648.68333333333339</v>
      </c>
      <c r="J83" s="40">
        <v>653.36666666666656</v>
      </c>
      <c r="K83" s="31">
        <v>644</v>
      </c>
      <c r="L83" s="31">
        <v>632</v>
      </c>
      <c r="M83" s="31">
        <v>103.12706</v>
      </c>
      <c r="N83" s="1"/>
      <c r="O83" s="1"/>
    </row>
    <row r="84" spans="1:15" ht="12.75" customHeight="1">
      <c r="A84" s="31">
        <v>74</v>
      </c>
      <c r="B84" s="31" t="s">
        <v>78</v>
      </c>
      <c r="C84" s="31">
        <v>366.95</v>
      </c>
      <c r="D84" s="40">
        <v>368.8</v>
      </c>
      <c r="E84" s="40">
        <v>364.35</v>
      </c>
      <c r="F84" s="40">
        <v>361.75</v>
      </c>
      <c r="G84" s="40">
        <v>357.3</v>
      </c>
      <c r="H84" s="40">
        <v>371.40000000000003</v>
      </c>
      <c r="I84" s="40">
        <v>375.84999999999997</v>
      </c>
      <c r="J84" s="40">
        <v>378.45000000000005</v>
      </c>
      <c r="K84" s="31">
        <v>373.25</v>
      </c>
      <c r="L84" s="31">
        <v>366.2</v>
      </c>
      <c r="M84" s="31">
        <v>12.28973</v>
      </c>
      <c r="N84" s="1"/>
      <c r="O84" s="1"/>
    </row>
    <row r="85" spans="1:15" ht="12.75" customHeight="1">
      <c r="A85" s="31">
        <v>75</v>
      </c>
      <c r="B85" s="31" t="s">
        <v>325</v>
      </c>
      <c r="C85" s="31">
        <v>1344.55</v>
      </c>
      <c r="D85" s="40">
        <v>1359.5</v>
      </c>
      <c r="E85" s="40">
        <v>1325.05</v>
      </c>
      <c r="F85" s="40">
        <v>1305.55</v>
      </c>
      <c r="G85" s="40">
        <v>1271.0999999999999</v>
      </c>
      <c r="H85" s="40">
        <v>1379</v>
      </c>
      <c r="I85" s="40">
        <v>1413.4499999999998</v>
      </c>
      <c r="J85" s="40">
        <v>1432.95</v>
      </c>
      <c r="K85" s="31">
        <v>1393.95</v>
      </c>
      <c r="L85" s="31">
        <v>1340</v>
      </c>
      <c r="M85" s="31">
        <v>0.44513999999999998</v>
      </c>
      <c r="N85" s="1"/>
      <c r="O85" s="1"/>
    </row>
    <row r="86" spans="1:15" ht="12.75" customHeight="1">
      <c r="A86" s="31">
        <v>76</v>
      </c>
      <c r="B86" s="31" t="s">
        <v>326</v>
      </c>
      <c r="C86" s="31">
        <v>427.55</v>
      </c>
      <c r="D86" s="40">
        <v>427.7833333333333</v>
      </c>
      <c r="E86" s="40">
        <v>414.26666666666659</v>
      </c>
      <c r="F86" s="40">
        <v>400.98333333333329</v>
      </c>
      <c r="G86" s="40">
        <v>387.46666666666658</v>
      </c>
      <c r="H86" s="40">
        <v>441.06666666666661</v>
      </c>
      <c r="I86" s="40">
        <v>454.58333333333326</v>
      </c>
      <c r="J86" s="40">
        <v>467.86666666666662</v>
      </c>
      <c r="K86" s="31">
        <v>441.3</v>
      </c>
      <c r="L86" s="31">
        <v>414.5</v>
      </c>
      <c r="M86" s="31">
        <v>38.228259999999999</v>
      </c>
      <c r="N86" s="1"/>
      <c r="O86" s="1"/>
    </row>
    <row r="87" spans="1:15" ht="12.75" customHeight="1">
      <c r="A87" s="31">
        <v>77</v>
      </c>
      <c r="B87" s="31" t="s">
        <v>327</v>
      </c>
      <c r="C87" s="31">
        <v>110.2</v>
      </c>
      <c r="D87" s="40">
        <v>110.7</v>
      </c>
      <c r="E87" s="40">
        <v>108.5</v>
      </c>
      <c r="F87" s="40">
        <v>106.8</v>
      </c>
      <c r="G87" s="40">
        <v>104.6</v>
      </c>
      <c r="H87" s="40">
        <v>112.4</v>
      </c>
      <c r="I87" s="40">
        <v>114.60000000000002</v>
      </c>
      <c r="J87" s="40">
        <v>116.30000000000001</v>
      </c>
      <c r="K87" s="31">
        <v>112.9</v>
      </c>
      <c r="L87" s="31">
        <v>109</v>
      </c>
      <c r="M87" s="31">
        <v>3.2379099999999998</v>
      </c>
      <c r="N87" s="1"/>
      <c r="O87" s="1"/>
    </row>
    <row r="88" spans="1:15" ht="12.75" customHeight="1">
      <c r="A88" s="31">
        <v>78</v>
      </c>
      <c r="B88" s="31" t="s">
        <v>328</v>
      </c>
      <c r="C88" s="31">
        <v>5749.95</v>
      </c>
      <c r="D88" s="40">
        <v>5729.9833333333336</v>
      </c>
      <c r="E88" s="40">
        <v>5679.9666666666672</v>
      </c>
      <c r="F88" s="40">
        <v>5609.9833333333336</v>
      </c>
      <c r="G88" s="40">
        <v>5559.9666666666672</v>
      </c>
      <c r="H88" s="40">
        <v>5799.9666666666672</v>
      </c>
      <c r="I88" s="40">
        <v>5849.9833333333336</v>
      </c>
      <c r="J88" s="40">
        <v>5919.9666666666672</v>
      </c>
      <c r="K88" s="31">
        <v>5780</v>
      </c>
      <c r="L88" s="31">
        <v>5660</v>
      </c>
      <c r="M88" s="31">
        <v>0.16277</v>
      </c>
      <c r="N88" s="1"/>
      <c r="O88" s="1"/>
    </row>
    <row r="89" spans="1:15" ht="12.75" customHeight="1">
      <c r="A89" s="31">
        <v>79</v>
      </c>
      <c r="B89" s="31" t="s">
        <v>329</v>
      </c>
      <c r="C89" s="31">
        <v>814.2</v>
      </c>
      <c r="D89" s="40">
        <v>812.38333333333333</v>
      </c>
      <c r="E89" s="40">
        <v>800.01666666666665</v>
      </c>
      <c r="F89" s="40">
        <v>785.83333333333337</v>
      </c>
      <c r="G89" s="40">
        <v>773.4666666666667</v>
      </c>
      <c r="H89" s="40">
        <v>826.56666666666661</v>
      </c>
      <c r="I89" s="40">
        <v>838.93333333333317</v>
      </c>
      <c r="J89" s="40">
        <v>853.11666666666656</v>
      </c>
      <c r="K89" s="31">
        <v>824.75</v>
      </c>
      <c r="L89" s="31">
        <v>798.2</v>
      </c>
      <c r="M89" s="31">
        <v>0.50004000000000004</v>
      </c>
      <c r="N89" s="1"/>
      <c r="O89" s="1"/>
    </row>
    <row r="90" spans="1:15" ht="12.75" customHeight="1">
      <c r="A90" s="31">
        <v>80</v>
      </c>
      <c r="B90" s="31" t="s">
        <v>249</v>
      </c>
      <c r="C90" s="31">
        <v>1122.5999999999999</v>
      </c>
      <c r="D90" s="40">
        <v>1126.6000000000001</v>
      </c>
      <c r="E90" s="40">
        <v>1106.2000000000003</v>
      </c>
      <c r="F90" s="40">
        <v>1089.8000000000002</v>
      </c>
      <c r="G90" s="40">
        <v>1069.4000000000003</v>
      </c>
      <c r="H90" s="40">
        <v>1143.0000000000002</v>
      </c>
      <c r="I90" s="40">
        <v>1163.4000000000003</v>
      </c>
      <c r="J90" s="40">
        <v>1179.8000000000002</v>
      </c>
      <c r="K90" s="31">
        <v>1147</v>
      </c>
      <c r="L90" s="31">
        <v>1110.2</v>
      </c>
      <c r="M90" s="31">
        <v>0.75065999999999999</v>
      </c>
      <c r="N90" s="1"/>
      <c r="O90" s="1"/>
    </row>
    <row r="91" spans="1:15" ht="12.75" customHeight="1">
      <c r="A91" s="31">
        <v>81</v>
      </c>
      <c r="B91" s="31" t="s">
        <v>79</v>
      </c>
      <c r="C91" s="31">
        <v>14206.2</v>
      </c>
      <c r="D91" s="40">
        <v>14352.066666666666</v>
      </c>
      <c r="E91" s="40">
        <v>14005.133333333331</v>
      </c>
      <c r="F91" s="40">
        <v>13804.066666666666</v>
      </c>
      <c r="G91" s="40">
        <v>13457.133333333331</v>
      </c>
      <c r="H91" s="40">
        <v>14553.133333333331</v>
      </c>
      <c r="I91" s="40">
        <v>14900.066666666666</v>
      </c>
      <c r="J91" s="40">
        <v>15101.133333333331</v>
      </c>
      <c r="K91" s="31">
        <v>14699</v>
      </c>
      <c r="L91" s="31">
        <v>14151</v>
      </c>
      <c r="M91" s="31">
        <v>0.36817</v>
      </c>
      <c r="N91" s="1"/>
      <c r="O91" s="1"/>
    </row>
    <row r="92" spans="1:15" ht="12.75" customHeight="1">
      <c r="A92" s="31">
        <v>82</v>
      </c>
      <c r="B92" s="31" t="s">
        <v>330</v>
      </c>
      <c r="C92" s="31">
        <v>314.05</v>
      </c>
      <c r="D92" s="40">
        <v>315.59999999999997</v>
      </c>
      <c r="E92" s="40">
        <v>299.69999999999993</v>
      </c>
      <c r="F92" s="40">
        <v>285.34999999999997</v>
      </c>
      <c r="G92" s="40">
        <v>269.44999999999993</v>
      </c>
      <c r="H92" s="40">
        <v>329.94999999999993</v>
      </c>
      <c r="I92" s="40">
        <v>345.84999999999991</v>
      </c>
      <c r="J92" s="40">
        <v>360.19999999999993</v>
      </c>
      <c r="K92" s="31">
        <v>331.5</v>
      </c>
      <c r="L92" s="31">
        <v>301.25</v>
      </c>
      <c r="M92" s="31">
        <v>5.4230600000000004</v>
      </c>
      <c r="N92" s="1"/>
      <c r="O92" s="1"/>
    </row>
    <row r="93" spans="1:15" ht="12.75" customHeight="1">
      <c r="A93" s="31">
        <v>83</v>
      </c>
      <c r="B93" s="31" t="s">
        <v>82</v>
      </c>
      <c r="C93" s="31">
        <v>3655.3</v>
      </c>
      <c r="D93" s="40">
        <v>3627.4333333333329</v>
      </c>
      <c r="E93" s="40">
        <v>3580.9166666666661</v>
      </c>
      <c r="F93" s="40">
        <v>3506.5333333333333</v>
      </c>
      <c r="G93" s="40">
        <v>3460.0166666666664</v>
      </c>
      <c r="H93" s="40">
        <v>3701.8166666666657</v>
      </c>
      <c r="I93" s="40">
        <v>3748.333333333333</v>
      </c>
      <c r="J93" s="40">
        <v>3822.7166666666653</v>
      </c>
      <c r="K93" s="31">
        <v>3673.95</v>
      </c>
      <c r="L93" s="31">
        <v>3553.05</v>
      </c>
      <c r="M93" s="31">
        <v>3.4897200000000002</v>
      </c>
      <c r="N93" s="1"/>
      <c r="O93" s="1"/>
    </row>
    <row r="94" spans="1:15" ht="12.75" customHeight="1">
      <c r="A94" s="31">
        <v>84</v>
      </c>
      <c r="B94" s="31" t="s">
        <v>331</v>
      </c>
      <c r="C94" s="31">
        <v>167.9</v>
      </c>
      <c r="D94" s="40">
        <v>169.2</v>
      </c>
      <c r="E94" s="40">
        <v>164.89999999999998</v>
      </c>
      <c r="F94" s="40">
        <v>161.89999999999998</v>
      </c>
      <c r="G94" s="40">
        <v>157.59999999999997</v>
      </c>
      <c r="H94" s="40">
        <v>172.2</v>
      </c>
      <c r="I94" s="40">
        <v>176.5</v>
      </c>
      <c r="J94" s="40">
        <v>179.5</v>
      </c>
      <c r="K94" s="31">
        <v>173.5</v>
      </c>
      <c r="L94" s="31">
        <v>166.2</v>
      </c>
      <c r="M94" s="31">
        <v>22.7134</v>
      </c>
      <c r="N94" s="1"/>
      <c r="O94" s="1"/>
    </row>
    <row r="95" spans="1:15" ht="12.75" customHeight="1">
      <c r="A95" s="31">
        <v>85</v>
      </c>
      <c r="B95" s="31" t="s">
        <v>332</v>
      </c>
      <c r="C95" s="31">
        <v>397.15</v>
      </c>
      <c r="D95" s="40">
        <v>401.06666666666666</v>
      </c>
      <c r="E95" s="40">
        <v>391.63333333333333</v>
      </c>
      <c r="F95" s="40">
        <v>386.11666666666667</v>
      </c>
      <c r="G95" s="40">
        <v>376.68333333333334</v>
      </c>
      <c r="H95" s="40">
        <v>406.58333333333331</v>
      </c>
      <c r="I95" s="40">
        <v>416.01666666666659</v>
      </c>
      <c r="J95" s="40">
        <v>421.5333333333333</v>
      </c>
      <c r="K95" s="31">
        <v>410.5</v>
      </c>
      <c r="L95" s="31">
        <v>395.55</v>
      </c>
      <c r="M95" s="31">
        <v>2.9711599999999998</v>
      </c>
      <c r="N95" s="1"/>
      <c r="O95" s="1"/>
    </row>
    <row r="96" spans="1:15" ht="12.75" customHeight="1">
      <c r="A96" s="31">
        <v>86</v>
      </c>
      <c r="B96" s="31" t="s">
        <v>250</v>
      </c>
      <c r="C96" s="31">
        <v>764.6</v>
      </c>
      <c r="D96" s="40">
        <v>771.5</v>
      </c>
      <c r="E96" s="40">
        <v>755.5</v>
      </c>
      <c r="F96" s="40">
        <v>746.4</v>
      </c>
      <c r="G96" s="40">
        <v>730.4</v>
      </c>
      <c r="H96" s="40">
        <v>780.6</v>
      </c>
      <c r="I96" s="40">
        <v>796.6</v>
      </c>
      <c r="J96" s="40">
        <v>805.7</v>
      </c>
      <c r="K96" s="31">
        <v>787.5</v>
      </c>
      <c r="L96" s="31">
        <v>762.4</v>
      </c>
      <c r="M96" s="31">
        <v>2.72275</v>
      </c>
      <c r="N96" s="1"/>
      <c r="O96" s="1"/>
    </row>
    <row r="97" spans="1:15" ht="12.75" customHeight="1">
      <c r="A97" s="31">
        <v>87</v>
      </c>
      <c r="B97" s="31" t="s">
        <v>333</v>
      </c>
      <c r="C97" s="31">
        <v>2515.3000000000002</v>
      </c>
      <c r="D97" s="40">
        <v>2500.1666666666665</v>
      </c>
      <c r="E97" s="40">
        <v>2440.333333333333</v>
      </c>
      <c r="F97" s="40">
        <v>2365.3666666666663</v>
      </c>
      <c r="G97" s="40">
        <v>2305.5333333333328</v>
      </c>
      <c r="H97" s="40">
        <v>2575.1333333333332</v>
      </c>
      <c r="I97" s="40">
        <v>2634.9666666666662</v>
      </c>
      <c r="J97" s="40">
        <v>2709.9333333333334</v>
      </c>
      <c r="K97" s="31">
        <v>2560</v>
      </c>
      <c r="L97" s="31">
        <v>2425.1999999999998</v>
      </c>
      <c r="M97" s="31">
        <v>3.8380800000000002</v>
      </c>
      <c r="N97" s="1"/>
      <c r="O97" s="1"/>
    </row>
    <row r="98" spans="1:15" ht="12.75" customHeight="1">
      <c r="A98" s="31">
        <v>88</v>
      </c>
      <c r="B98" s="31" t="s">
        <v>334</v>
      </c>
      <c r="C98" s="31">
        <v>316</v>
      </c>
      <c r="D98" s="40">
        <v>317.41666666666669</v>
      </c>
      <c r="E98" s="40">
        <v>312.68333333333339</v>
      </c>
      <c r="F98" s="40">
        <v>309.36666666666673</v>
      </c>
      <c r="G98" s="40">
        <v>304.63333333333344</v>
      </c>
      <c r="H98" s="40">
        <v>320.73333333333335</v>
      </c>
      <c r="I98" s="40">
        <v>325.46666666666658</v>
      </c>
      <c r="J98" s="40">
        <v>328.7833333333333</v>
      </c>
      <c r="K98" s="31">
        <v>322.14999999999998</v>
      </c>
      <c r="L98" s="31">
        <v>314.10000000000002</v>
      </c>
      <c r="M98" s="31">
        <v>1.76305</v>
      </c>
      <c r="N98" s="1"/>
      <c r="O98" s="1"/>
    </row>
    <row r="99" spans="1:15" ht="12.75" customHeight="1">
      <c r="A99" s="31">
        <v>89</v>
      </c>
      <c r="B99" s="31" t="s">
        <v>83</v>
      </c>
      <c r="C99" s="31">
        <v>532</v>
      </c>
      <c r="D99" s="40">
        <v>538</v>
      </c>
      <c r="E99" s="40">
        <v>518</v>
      </c>
      <c r="F99" s="40">
        <v>504</v>
      </c>
      <c r="G99" s="40">
        <v>484</v>
      </c>
      <c r="H99" s="40">
        <v>552</v>
      </c>
      <c r="I99" s="40">
        <v>572</v>
      </c>
      <c r="J99" s="40">
        <v>586</v>
      </c>
      <c r="K99" s="31">
        <v>558</v>
      </c>
      <c r="L99" s="31">
        <v>524</v>
      </c>
      <c r="M99" s="31">
        <v>71.222049999999996</v>
      </c>
      <c r="N99" s="1"/>
      <c r="O99" s="1"/>
    </row>
    <row r="100" spans="1:15" ht="12.75" customHeight="1">
      <c r="A100" s="31">
        <v>90</v>
      </c>
      <c r="B100" s="31" t="s">
        <v>335</v>
      </c>
      <c r="C100" s="31">
        <v>519.54999999999995</v>
      </c>
      <c r="D100" s="40">
        <v>522.44999999999993</v>
      </c>
      <c r="E100" s="40">
        <v>513.64999999999986</v>
      </c>
      <c r="F100" s="40">
        <v>507.74999999999989</v>
      </c>
      <c r="G100" s="40">
        <v>498.94999999999982</v>
      </c>
      <c r="H100" s="40">
        <v>528.34999999999991</v>
      </c>
      <c r="I100" s="40">
        <v>537.14999999999986</v>
      </c>
      <c r="J100" s="40">
        <v>543.04999999999995</v>
      </c>
      <c r="K100" s="31">
        <v>531.25</v>
      </c>
      <c r="L100" s="31">
        <v>516.54999999999995</v>
      </c>
      <c r="M100" s="31">
        <v>3.3620800000000002</v>
      </c>
      <c r="N100" s="1"/>
      <c r="O100" s="1"/>
    </row>
    <row r="101" spans="1:15" ht="12.75" customHeight="1">
      <c r="A101" s="31">
        <v>91</v>
      </c>
      <c r="B101" s="31" t="s">
        <v>84</v>
      </c>
      <c r="C101" s="31">
        <v>157.44999999999999</v>
      </c>
      <c r="D101" s="40">
        <v>157.44999999999999</v>
      </c>
      <c r="E101" s="40">
        <v>154.69999999999999</v>
      </c>
      <c r="F101" s="40">
        <v>151.94999999999999</v>
      </c>
      <c r="G101" s="40">
        <v>149.19999999999999</v>
      </c>
      <c r="H101" s="40">
        <v>160.19999999999999</v>
      </c>
      <c r="I101" s="40">
        <v>162.94999999999999</v>
      </c>
      <c r="J101" s="40">
        <v>165.7</v>
      </c>
      <c r="K101" s="31">
        <v>160.19999999999999</v>
      </c>
      <c r="L101" s="31">
        <v>154.69999999999999</v>
      </c>
      <c r="M101" s="31">
        <v>178.37488999999999</v>
      </c>
      <c r="N101" s="1"/>
      <c r="O101" s="1"/>
    </row>
    <row r="102" spans="1:15" ht="12.75" customHeight="1">
      <c r="A102" s="31">
        <v>92</v>
      </c>
      <c r="B102" s="31" t="s">
        <v>336</v>
      </c>
      <c r="C102" s="31">
        <v>820.45</v>
      </c>
      <c r="D102" s="40">
        <v>829.33333333333337</v>
      </c>
      <c r="E102" s="40">
        <v>808.11666666666679</v>
      </c>
      <c r="F102" s="40">
        <v>795.78333333333342</v>
      </c>
      <c r="G102" s="40">
        <v>774.56666666666683</v>
      </c>
      <c r="H102" s="40">
        <v>841.66666666666674</v>
      </c>
      <c r="I102" s="40">
        <v>862.88333333333321</v>
      </c>
      <c r="J102" s="40">
        <v>875.2166666666667</v>
      </c>
      <c r="K102" s="31">
        <v>850.55</v>
      </c>
      <c r="L102" s="31">
        <v>817</v>
      </c>
      <c r="M102" s="31">
        <v>1.99688</v>
      </c>
      <c r="N102" s="1"/>
      <c r="O102" s="1"/>
    </row>
    <row r="103" spans="1:15" ht="12.75" customHeight="1">
      <c r="A103" s="31">
        <v>93</v>
      </c>
      <c r="B103" s="31" t="s">
        <v>337</v>
      </c>
      <c r="C103" s="31">
        <v>527.79999999999995</v>
      </c>
      <c r="D103" s="40">
        <v>525.76666666666665</v>
      </c>
      <c r="E103" s="40">
        <v>516.58333333333326</v>
      </c>
      <c r="F103" s="40">
        <v>505.36666666666656</v>
      </c>
      <c r="G103" s="40">
        <v>496.18333333333317</v>
      </c>
      <c r="H103" s="40">
        <v>536.98333333333335</v>
      </c>
      <c r="I103" s="40">
        <v>546.16666666666674</v>
      </c>
      <c r="J103" s="40">
        <v>557.38333333333344</v>
      </c>
      <c r="K103" s="31">
        <v>534.95000000000005</v>
      </c>
      <c r="L103" s="31">
        <v>514.54999999999995</v>
      </c>
      <c r="M103" s="31">
        <v>0.94674999999999998</v>
      </c>
      <c r="N103" s="1"/>
      <c r="O103" s="1"/>
    </row>
    <row r="104" spans="1:15" ht="12.75" customHeight="1">
      <c r="A104" s="31">
        <v>94</v>
      </c>
      <c r="B104" s="31" t="s">
        <v>338</v>
      </c>
      <c r="C104" s="31">
        <v>706.5</v>
      </c>
      <c r="D104" s="40">
        <v>710.08333333333337</v>
      </c>
      <c r="E104" s="40">
        <v>696.41666666666674</v>
      </c>
      <c r="F104" s="40">
        <v>686.33333333333337</v>
      </c>
      <c r="G104" s="40">
        <v>672.66666666666674</v>
      </c>
      <c r="H104" s="40">
        <v>720.16666666666674</v>
      </c>
      <c r="I104" s="40">
        <v>733.83333333333348</v>
      </c>
      <c r="J104" s="40">
        <v>743.91666666666674</v>
      </c>
      <c r="K104" s="31">
        <v>723.75</v>
      </c>
      <c r="L104" s="31">
        <v>700</v>
      </c>
      <c r="M104" s="31">
        <v>2.1372800000000001</v>
      </c>
      <c r="N104" s="1"/>
      <c r="O104" s="1"/>
    </row>
    <row r="105" spans="1:15" ht="12.75" customHeight="1">
      <c r="A105" s="31">
        <v>95</v>
      </c>
      <c r="B105" s="31" t="s">
        <v>251</v>
      </c>
      <c r="C105" s="31">
        <v>135.94999999999999</v>
      </c>
      <c r="D105" s="40">
        <v>135.83333333333334</v>
      </c>
      <c r="E105" s="40">
        <v>133.7166666666667</v>
      </c>
      <c r="F105" s="40">
        <v>131.48333333333335</v>
      </c>
      <c r="G105" s="40">
        <v>129.3666666666667</v>
      </c>
      <c r="H105" s="40">
        <v>138.06666666666669</v>
      </c>
      <c r="I105" s="40">
        <v>140.18333333333331</v>
      </c>
      <c r="J105" s="40">
        <v>142.41666666666669</v>
      </c>
      <c r="K105" s="31">
        <v>137.94999999999999</v>
      </c>
      <c r="L105" s="31">
        <v>133.6</v>
      </c>
      <c r="M105" s="31">
        <v>5.54331</v>
      </c>
      <c r="N105" s="1"/>
      <c r="O105" s="1"/>
    </row>
    <row r="106" spans="1:15" ht="12.75" customHeight="1">
      <c r="A106" s="31">
        <v>96</v>
      </c>
      <c r="B106" s="31" t="s">
        <v>339</v>
      </c>
      <c r="C106" s="31">
        <v>1326.7</v>
      </c>
      <c r="D106" s="40">
        <v>1324.5666666666666</v>
      </c>
      <c r="E106" s="40">
        <v>1317.1333333333332</v>
      </c>
      <c r="F106" s="40">
        <v>1307.5666666666666</v>
      </c>
      <c r="G106" s="40">
        <v>1300.1333333333332</v>
      </c>
      <c r="H106" s="40">
        <v>1334.1333333333332</v>
      </c>
      <c r="I106" s="40">
        <v>1341.5666666666666</v>
      </c>
      <c r="J106" s="40">
        <v>1351.1333333333332</v>
      </c>
      <c r="K106" s="31">
        <v>1332</v>
      </c>
      <c r="L106" s="31">
        <v>1315</v>
      </c>
      <c r="M106" s="31">
        <v>0.61168999999999996</v>
      </c>
      <c r="N106" s="1"/>
      <c r="O106" s="1"/>
    </row>
    <row r="107" spans="1:15" ht="12.75" customHeight="1">
      <c r="A107" s="31">
        <v>97</v>
      </c>
      <c r="B107" s="31" t="s">
        <v>340</v>
      </c>
      <c r="C107" s="31">
        <v>20.55</v>
      </c>
      <c r="D107" s="40">
        <v>20.8</v>
      </c>
      <c r="E107" s="40">
        <v>20.25</v>
      </c>
      <c r="F107" s="40">
        <v>19.95</v>
      </c>
      <c r="G107" s="40">
        <v>19.399999999999999</v>
      </c>
      <c r="H107" s="40">
        <v>21.1</v>
      </c>
      <c r="I107" s="40">
        <v>21.650000000000006</v>
      </c>
      <c r="J107" s="40">
        <v>21.950000000000003</v>
      </c>
      <c r="K107" s="31">
        <v>21.35</v>
      </c>
      <c r="L107" s="31">
        <v>20.5</v>
      </c>
      <c r="M107" s="31">
        <v>39.502769999999998</v>
      </c>
      <c r="N107" s="1"/>
      <c r="O107" s="1"/>
    </row>
    <row r="108" spans="1:15" ht="12.75" customHeight="1">
      <c r="A108" s="31">
        <v>98</v>
      </c>
      <c r="B108" s="31" t="s">
        <v>341</v>
      </c>
      <c r="C108" s="31">
        <v>1230.9000000000001</v>
      </c>
      <c r="D108" s="40">
        <v>1233.7666666666667</v>
      </c>
      <c r="E108" s="40">
        <v>1217.5333333333333</v>
      </c>
      <c r="F108" s="40">
        <v>1204.1666666666667</v>
      </c>
      <c r="G108" s="40">
        <v>1187.9333333333334</v>
      </c>
      <c r="H108" s="40">
        <v>1247.1333333333332</v>
      </c>
      <c r="I108" s="40">
        <v>1263.3666666666663</v>
      </c>
      <c r="J108" s="40">
        <v>1276.7333333333331</v>
      </c>
      <c r="K108" s="31">
        <v>1250</v>
      </c>
      <c r="L108" s="31">
        <v>1220.4000000000001</v>
      </c>
      <c r="M108" s="31">
        <v>1.89283</v>
      </c>
      <c r="N108" s="1"/>
      <c r="O108" s="1"/>
    </row>
    <row r="109" spans="1:15" ht="12.75" customHeight="1">
      <c r="A109" s="31">
        <v>99</v>
      </c>
      <c r="B109" s="31" t="s">
        <v>342</v>
      </c>
      <c r="C109" s="31">
        <v>408.25</v>
      </c>
      <c r="D109" s="40">
        <v>411.51666666666665</v>
      </c>
      <c r="E109" s="40">
        <v>400.73333333333329</v>
      </c>
      <c r="F109" s="40">
        <v>393.21666666666664</v>
      </c>
      <c r="G109" s="40">
        <v>382.43333333333328</v>
      </c>
      <c r="H109" s="40">
        <v>419.0333333333333</v>
      </c>
      <c r="I109" s="40">
        <v>429.81666666666661</v>
      </c>
      <c r="J109" s="40">
        <v>437.33333333333331</v>
      </c>
      <c r="K109" s="31">
        <v>422.3</v>
      </c>
      <c r="L109" s="31">
        <v>404</v>
      </c>
      <c r="M109" s="31">
        <v>3.4531900000000002</v>
      </c>
      <c r="N109" s="1"/>
      <c r="O109" s="1"/>
    </row>
    <row r="110" spans="1:15" ht="12.75" customHeight="1">
      <c r="A110" s="31">
        <v>100</v>
      </c>
      <c r="B110" s="31" t="s">
        <v>343</v>
      </c>
      <c r="C110" s="31">
        <v>815.55</v>
      </c>
      <c r="D110" s="40">
        <v>803.94999999999993</v>
      </c>
      <c r="E110" s="40">
        <v>785.39999999999986</v>
      </c>
      <c r="F110" s="40">
        <v>755.24999999999989</v>
      </c>
      <c r="G110" s="40">
        <v>736.69999999999982</v>
      </c>
      <c r="H110" s="40">
        <v>834.09999999999991</v>
      </c>
      <c r="I110" s="40">
        <v>852.64999999999986</v>
      </c>
      <c r="J110" s="40">
        <v>882.8</v>
      </c>
      <c r="K110" s="31">
        <v>822.5</v>
      </c>
      <c r="L110" s="31">
        <v>773.8</v>
      </c>
      <c r="M110" s="31">
        <v>14.2727</v>
      </c>
      <c r="N110" s="1"/>
      <c r="O110" s="1"/>
    </row>
    <row r="111" spans="1:15" ht="12.75" customHeight="1">
      <c r="A111" s="31">
        <v>101</v>
      </c>
      <c r="B111" s="31" t="s">
        <v>344</v>
      </c>
      <c r="C111" s="31">
        <v>4714.2</v>
      </c>
      <c r="D111" s="40">
        <v>4739.7333333333336</v>
      </c>
      <c r="E111" s="40">
        <v>4635.4666666666672</v>
      </c>
      <c r="F111" s="40">
        <v>4556.7333333333336</v>
      </c>
      <c r="G111" s="40">
        <v>4452.4666666666672</v>
      </c>
      <c r="H111" s="40">
        <v>4818.4666666666672</v>
      </c>
      <c r="I111" s="40">
        <v>4922.7333333333336</v>
      </c>
      <c r="J111" s="40">
        <v>5001.4666666666672</v>
      </c>
      <c r="K111" s="31">
        <v>4844</v>
      </c>
      <c r="L111" s="31">
        <v>4661</v>
      </c>
      <c r="M111" s="31">
        <v>0.20805999999999999</v>
      </c>
      <c r="N111" s="1"/>
      <c r="O111" s="1"/>
    </row>
    <row r="112" spans="1:15" ht="12.75" customHeight="1">
      <c r="A112" s="31">
        <v>102</v>
      </c>
      <c r="B112" s="31" t="s">
        <v>345</v>
      </c>
      <c r="C112" s="31">
        <v>171.7</v>
      </c>
      <c r="D112" s="40">
        <v>171.46666666666667</v>
      </c>
      <c r="E112" s="40">
        <v>169.13333333333333</v>
      </c>
      <c r="F112" s="40">
        <v>166.56666666666666</v>
      </c>
      <c r="G112" s="40">
        <v>164.23333333333332</v>
      </c>
      <c r="H112" s="40">
        <v>174.03333333333333</v>
      </c>
      <c r="I112" s="40">
        <v>176.36666666666665</v>
      </c>
      <c r="J112" s="40">
        <v>178.93333333333334</v>
      </c>
      <c r="K112" s="31">
        <v>173.8</v>
      </c>
      <c r="L112" s="31">
        <v>168.9</v>
      </c>
      <c r="M112" s="31">
        <v>0.97058</v>
      </c>
      <c r="N112" s="1"/>
      <c r="O112" s="1"/>
    </row>
    <row r="113" spans="1:15" ht="12.75" customHeight="1">
      <c r="A113" s="31">
        <v>103</v>
      </c>
      <c r="B113" s="31" t="s">
        <v>346</v>
      </c>
      <c r="C113" s="31">
        <v>320.89999999999998</v>
      </c>
      <c r="D113" s="40">
        <v>324.49999999999994</v>
      </c>
      <c r="E113" s="40">
        <v>316.2999999999999</v>
      </c>
      <c r="F113" s="40">
        <v>311.69999999999993</v>
      </c>
      <c r="G113" s="40">
        <v>303.49999999999989</v>
      </c>
      <c r="H113" s="40">
        <v>329.09999999999991</v>
      </c>
      <c r="I113" s="40">
        <v>337.29999999999995</v>
      </c>
      <c r="J113" s="40">
        <v>341.89999999999992</v>
      </c>
      <c r="K113" s="31">
        <v>332.7</v>
      </c>
      <c r="L113" s="31">
        <v>319.89999999999998</v>
      </c>
      <c r="M113" s="31">
        <v>13.4771</v>
      </c>
      <c r="N113" s="1"/>
      <c r="O113" s="1"/>
    </row>
    <row r="114" spans="1:15" ht="12.75" customHeight="1">
      <c r="A114" s="31">
        <v>104</v>
      </c>
      <c r="B114" s="31" t="s">
        <v>347</v>
      </c>
      <c r="C114" s="31">
        <v>632</v>
      </c>
      <c r="D114" s="40">
        <v>633.5</v>
      </c>
      <c r="E114" s="40">
        <v>619.04999999999995</v>
      </c>
      <c r="F114" s="40">
        <v>606.09999999999991</v>
      </c>
      <c r="G114" s="40">
        <v>591.64999999999986</v>
      </c>
      <c r="H114" s="40">
        <v>646.45000000000005</v>
      </c>
      <c r="I114" s="40">
        <v>660.90000000000009</v>
      </c>
      <c r="J114" s="40">
        <v>673.85000000000014</v>
      </c>
      <c r="K114" s="31">
        <v>647.95000000000005</v>
      </c>
      <c r="L114" s="31">
        <v>620.54999999999995</v>
      </c>
      <c r="M114" s="31">
        <v>0.47282000000000002</v>
      </c>
      <c r="N114" s="1"/>
      <c r="O114" s="1"/>
    </row>
    <row r="115" spans="1:15" ht="12.75" customHeight="1">
      <c r="A115" s="31">
        <v>105</v>
      </c>
      <c r="B115" s="31" t="s">
        <v>85</v>
      </c>
      <c r="C115" s="31">
        <v>501.2</v>
      </c>
      <c r="D115" s="40">
        <v>503.45</v>
      </c>
      <c r="E115" s="40">
        <v>496.84999999999997</v>
      </c>
      <c r="F115" s="40">
        <v>492.5</v>
      </c>
      <c r="G115" s="40">
        <v>485.9</v>
      </c>
      <c r="H115" s="40">
        <v>507.79999999999995</v>
      </c>
      <c r="I115" s="40">
        <v>514.4</v>
      </c>
      <c r="J115" s="40">
        <v>518.75</v>
      </c>
      <c r="K115" s="31">
        <v>510.05</v>
      </c>
      <c r="L115" s="31">
        <v>499.1</v>
      </c>
      <c r="M115" s="31">
        <v>12.48147</v>
      </c>
      <c r="N115" s="1"/>
      <c r="O115" s="1"/>
    </row>
    <row r="116" spans="1:15" ht="12.75" customHeight="1">
      <c r="A116" s="31">
        <v>106</v>
      </c>
      <c r="B116" s="31" t="s">
        <v>86</v>
      </c>
      <c r="C116" s="31">
        <v>888.25</v>
      </c>
      <c r="D116" s="40">
        <v>891.79999999999984</v>
      </c>
      <c r="E116" s="40">
        <v>882.49999999999966</v>
      </c>
      <c r="F116" s="40">
        <v>876.74999999999977</v>
      </c>
      <c r="G116" s="40">
        <v>867.44999999999959</v>
      </c>
      <c r="H116" s="40">
        <v>897.54999999999973</v>
      </c>
      <c r="I116" s="40">
        <v>906.84999999999991</v>
      </c>
      <c r="J116" s="40">
        <v>912.5999999999998</v>
      </c>
      <c r="K116" s="31">
        <v>901.1</v>
      </c>
      <c r="L116" s="31">
        <v>886.05</v>
      </c>
      <c r="M116" s="31">
        <v>19.541519999999998</v>
      </c>
      <c r="N116" s="1"/>
      <c r="O116" s="1"/>
    </row>
    <row r="117" spans="1:15" ht="12.75" customHeight="1">
      <c r="A117" s="31">
        <v>107</v>
      </c>
      <c r="B117" s="31" t="s">
        <v>93</v>
      </c>
      <c r="C117" s="31">
        <v>147.85</v>
      </c>
      <c r="D117" s="40">
        <v>148.51666666666665</v>
      </c>
      <c r="E117" s="40">
        <v>146.43333333333331</v>
      </c>
      <c r="F117" s="40">
        <v>145.01666666666665</v>
      </c>
      <c r="G117" s="40">
        <v>142.93333333333331</v>
      </c>
      <c r="H117" s="40">
        <v>149.93333333333331</v>
      </c>
      <c r="I117" s="40">
        <v>152.01666666666668</v>
      </c>
      <c r="J117" s="40">
        <v>153.43333333333331</v>
      </c>
      <c r="K117" s="31">
        <v>150.6</v>
      </c>
      <c r="L117" s="31">
        <v>147.1</v>
      </c>
      <c r="M117" s="31">
        <v>9.8683599999999991</v>
      </c>
      <c r="N117" s="1"/>
      <c r="O117" s="1"/>
    </row>
    <row r="118" spans="1:15" ht="12.75" customHeight="1">
      <c r="A118" s="31">
        <v>108</v>
      </c>
      <c r="B118" s="31" t="s">
        <v>87</v>
      </c>
      <c r="C118" s="31">
        <v>142</v>
      </c>
      <c r="D118" s="40">
        <v>142.63333333333333</v>
      </c>
      <c r="E118" s="40">
        <v>141.11666666666665</v>
      </c>
      <c r="F118" s="40">
        <v>140.23333333333332</v>
      </c>
      <c r="G118" s="40">
        <v>138.71666666666664</v>
      </c>
      <c r="H118" s="40">
        <v>143.51666666666665</v>
      </c>
      <c r="I118" s="40">
        <v>145.0333333333333</v>
      </c>
      <c r="J118" s="40">
        <v>145.91666666666666</v>
      </c>
      <c r="K118" s="31">
        <v>144.15</v>
      </c>
      <c r="L118" s="31">
        <v>141.75</v>
      </c>
      <c r="M118" s="31">
        <v>52.59207</v>
      </c>
      <c r="N118" s="1"/>
      <c r="O118" s="1"/>
    </row>
    <row r="119" spans="1:15" ht="12.75" customHeight="1">
      <c r="A119" s="31">
        <v>109</v>
      </c>
      <c r="B119" s="31" t="s">
        <v>348</v>
      </c>
      <c r="C119" s="31">
        <v>356.6</v>
      </c>
      <c r="D119" s="40">
        <v>355.56666666666661</v>
      </c>
      <c r="E119" s="40">
        <v>352.18333333333322</v>
      </c>
      <c r="F119" s="40">
        <v>347.76666666666659</v>
      </c>
      <c r="G119" s="40">
        <v>344.38333333333321</v>
      </c>
      <c r="H119" s="40">
        <v>359.98333333333323</v>
      </c>
      <c r="I119" s="40">
        <v>363.36666666666667</v>
      </c>
      <c r="J119" s="40">
        <v>367.78333333333325</v>
      </c>
      <c r="K119" s="31">
        <v>358.95</v>
      </c>
      <c r="L119" s="31">
        <v>351.15</v>
      </c>
      <c r="M119" s="31">
        <v>1.5620499999999999</v>
      </c>
      <c r="N119" s="1"/>
      <c r="O119" s="1"/>
    </row>
    <row r="120" spans="1:15" ht="12.75" customHeight="1">
      <c r="A120" s="31">
        <v>110</v>
      </c>
      <c r="B120" s="31" t="s">
        <v>89</v>
      </c>
      <c r="C120" s="31">
        <v>4784.95</v>
      </c>
      <c r="D120" s="40">
        <v>4796.0166666666673</v>
      </c>
      <c r="E120" s="40">
        <v>4742.0333333333347</v>
      </c>
      <c r="F120" s="40">
        <v>4699.1166666666677</v>
      </c>
      <c r="G120" s="40">
        <v>4645.133333333335</v>
      </c>
      <c r="H120" s="40">
        <v>4838.9333333333343</v>
      </c>
      <c r="I120" s="40">
        <v>4892.9166666666661</v>
      </c>
      <c r="J120" s="40">
        <v>4935.8333333333339</v>
      </c>
      <c r="K120" s="31">
        <v>4850</v>
      </c>
      <c r="L120" s="31">
        <v>4753.1000000000004</v>
      </c>
      <c r="M120" s="31">
        <v>2.5409700000000002</v>
      </c>
      <c r="N120" s="1"/>
      <c r="O120" s="1"/>
    </row>
    <row r="121" spans="1:15" ht="12.75" customHeight="1">
      <c r="A121" s="31">
        <v>111</v>
      </c>
      <c r="B121" s="31" t="s">
        <v>90</v>
      </c>
      <c r="C121" s="31">
        <v>1662.85</v>
      </c>
      <c r="D121" s="40">
        <v>1654.9833333333336</v>
      </c>
      <c r="E121" s="40">
        <v>1642.7666666666671</v>
      </c>
      <c r="F121" s="40">
        <v>1622.6833333333336</v>
      </c>
      <c r="G121" s="40">
        <v>1610.4666666666672</v>
      </c>
      <c r="H121" s="40">
        <v>1675.0666666666671</v>
      </c>
      <c r="I121" s="40">
        <v>1687.2833333333333</v>
      </c>
      <c r="J121" s="40">
        <v>1707.366666666667</v>
      </c>
      <c r="K121" s="31">
        <v>1667.2</v>
      </c>
      <c r="L121" s="31">
        <v>1634.9</v>
      </c>
      <c r="M121" s="31">
        <v>4.7909600000000001</v>
      </c>
      <c r="N121" s="1"/>
      <c r="O121" s="1"/>
    </row>
    <row r="122" spans="1:15" ht="12.75" customHeight="1">
      <c r="A122" s="31">
        <v>112</v>
      </c>
      <c r="B122" s="31" t="s">
        <v>349</v>
      </c>
      <c r="C122" s="31">
        <v>3238.25</v>
      </c>
      <c r="D122" s="40">
        <v>3215.0166666666664</v>
      </c>
      <c r="E122" s="40">
        <v>3170.0333333333328</v>
      </c>
      <c r="F122" s="40">
        <v>3101.8166666666666</v>
      </c>
      <c r="G122" s="40">
        <v>3056.833333333333</v>
      </c>
      <c r="H122" s="40">
        <v>3283.2333333333327</v>
      </c>
      <c r="I122" s="40">
        <v>3328.2166666666662</v>
      </c>
      <c r="J122" s="40">
        <v>3396.4333333333325</v>
      </c>
      <c r="K122" s="31">
        <v>3260</v>
      </c>
      <c r="L122" s="31">
        <v>3146.8</v>
      </c>
      <c r="M122" s="31">
        <v>3.82437</v>
      </c>
      <c r="N122" s="1"/>
      <c r="O122" s="1"/>
    </row>
    <row r="123" spans="1:15" ht="12.75" customHeight="1">
      <c r="A123" s="31">
        <v>113</v>
      </c>
      <c r="B123" s="31" t="s">
        <v>91</v>
      </c>
      <c r="C123" s="31">
        <v>675.9</v>
      </c>
      <c r="D123" s="40">
        <v>674.94999999999993</v>
      </c>
      <c r="E123" s="40">
        <v>667.94999999999982</v>
      </c>
      <c r="F123" s="40">
        <v>659.99999999999989</v>
      </c>
      <c r="G123" s="40">
        <v>652.99999999999977</v>
      </c>
      <c r="H123" s="40">
        <v>682.89999999999986</v>
      </c>
      <c r="I123" s="40">
        <v>689.90000000000009</v>
      </c>
      <c r="J123" s="40">
        <v>697.84999999999991</v>
      </c>
      <c r="K123" s="31">
        <v>681.95</v>
      </c>
      <c r="L123" s="31">
        <v>667</v>
      </c>
      <c r="M123" s="31">
        <v>14.40901</v>
      </c>
      <c r="N123" s="1"/>
      <c r="O123" s="1"/>
    </row>
    <row r="124" spans="1:15" ht="12.75" customHeight="1">
      <c r="A124" s="31">
        <v>114</v>
      </c>
      <c r="B124" s="31" t="s">
        <v>92</v>
      </c>
      <c r="C124" s="31">
        <v>824.85</v>
      </c>
      <c r="D124" s="40">
        <v>827.18333333333339</v>
      </c>
      <c r="E124" s="40">
        <v>814.36666666666679</v>
      </c>
      <c r="F124" s="40">
        <v>803.88333333333344</v>
      </c>
      <c r="G124" s="40">
        <v>791.06666666666683</v>
      </c>
      <c r="H124" s="40">
        <v>837.66666666666674</v>
      </c>
      <c r="I124" s="40">
        <v>850.48333333333335</v>
      </c>
      <c r="J124" s="40">
        <v>860.9666666666667</v>
      </c>
      <c r="K124" s="31">
        <v>840</v>
      </c>
      <c r="L124" s="31">
        <v>816.7</v>
      </c>
      <c r="M124" s="31">
        <v>5.4736000000000002</v>
      </c>
      <c r="N124" s="1"/>
      <c r="O124" s="1"/>
    </row>
    <row r="125" spans="1:15" ht="12.75" customHeight="1">
      <c r="A125" s="31">
        <v>115</v>
      </c>
      <c r="B125" s="31" t="s">
        <v>350</v>
      </c>
      <c r="C125" s="31">
        <v>618.70000000000005</v>
      </c>
      <c r="D125" s="40">
        <v>625.1</v>
      </c>
      <c r="E125" s="40">
        <v>610.20000000000005</v>
      </c>
      <c r="F125" s="40">
        <v>601.70000000000005</v>
      </c>
      <c r="G125" s="40">
        <v>586.80000000000007</v>
      </c>
      <c r="H125" s="40">
        <v>633.6</v>
      </c>
      <c r="I125" s="40">
        <v>648.49999999999989</v>
      </c>
      <c r="J125" s="40">
        <v>657</v>
      </c>
      <c r="K125" s="31">
        <v>640</v>
      </c>
      <c r="L125" s="31">
        <v>616.6</v>
      </c>
      <c r="M125" s="31">
        <v>1.7953399999999999</v>
      </c>
      <c r="N125" s="1"/>
      <c r="O125" s="1"/>
    </row>
    <row r="126" spans="1:15" ht="12.75" customHeight="1">
      <c r="A126" s="31">
        <v>116</v>
      </c>
      <c r="B126" s="31" t="s">
        <v>252</v>
      </c>
      <c r="C126" s="31">
        <v>455.1</v>
      </c>
      <c r="D126" s="40">
        <v>461.90000000000003</v>
      </c>
      <c r="E126" s="40">
        <v>445.80000000000007</v>
      </c>
      <c r="F126" s="40">
        <v>436.50000000000006</v>
      </c>
      <c r="G126" s="40">
        <v>420.40000000000009</v>
      </c>
      <c r="H126" s="40">
        <v>471.20000000000005</v>
      </c>
      <c r="I126" s="40">
        <v>487.30000000000007</v>
      </c>
      <c r="J126" s="40">
        <v>496.6</v>
      </c>
      <c r="K126" s="31">
        <v>478</v>
      </c>
      <c r="L126" s="31">
        <v>452.6</v>
      </c>
      <c r="M126" s="31">
        <v>16.981760000000001</v>
      </c>
      <c r="N126" s="1"/>
      <c r="O126" s="1"/>
    </row>
    <row r="127" spans="1:15" ht="12.75" customHeight="1">
      <c r="A127" s="31">
        <v>117</v>
      </c>
      <c r="B127" s="31" t="s">
        <v>94</v>
      </c>
      <c r="C127" s="31">
        <v>984</v>
      </c>
      <c r="D127" s="40">
        <v>984.9666666666667</v>
      </c>
      <c r="E127" s="40">
        <v>975.03333333333342</v>
      </c>
      <c r="F127" s="40">
        <v>966.06666666666672</v>
      </c>
      <c r="G127" s="40">
        <v>956.13333333333344</v>
      </c>
      <c r="H127" s="40">
        <v>993.93333333333339</v>
      </c>
      <c r="I127" s="40">
        <v>1003.8666666666668</v>
      </c>
      <c r="J127" s="40">
        <v>1012.8333333333334</v>
      </c>
      <c r="K127" s="31">
        <v>994.9</v>
      </c>
      <c r="L127" s="31">
        <v>976</v>
      </c>
      <c r="M127" s="31">
        <v>19.772880000000001</v>
      </c>
      <c r="N127" s="1"/>
      <c r="O127" s="1"/>
    </row>
    <row r="128" spans="1:15" ht="12.75" customHeight="1">
      <c r="A128" s="31">
        <v>118</v>
      </c>
      <c r="B128" s="31" t="s">
        <v>351</v>
      </c>
      <c r="C128" s="31">
        <v>969.15</v>
      </c>
      <c r="D128" s="40">
        <v>968.43333333333339</v>
      </c>
      <c r="E128" s="40">
        <v>956.11666666666679</v>
      </c>
      <c r="F128" s="40">
        <v>943.08333333333337</v>
      </c>
      <c r="G128" s="40">
        <v>930.76666666666677</v>
      </c>
      <c r="H128" s="40">
        <v>981.46666666666681</v>
      </c>
      <c r="I128" s="40">
        <v>993.78333333333342</v>
      </c>
      <c r="J128" s="40">
        <v>1006.8166666666668</v>
      </c>
      <c r="K128" s="31">
        <v>980.75</v>
      </c>
      <c r="L128" s="31">
        <v>955.4</v>
      </c>
      <c r="M128" s="31">
        <v>2.3081800000000001</v>
      </c>
      <c r="N128" s="1"/>
      <c r="O128" s="1"/>
    </row>
    <row r="129" spans="1:15" ht="12.75" customHeight="1">
      <c r="A129" s="31">
        <v>119</v>
      </c>
      <c r="B129" s="31" t="s">
        <v>352</v>
      </c>
      <c r="C129" s="31">
        <v>90.9</v>
      </c>
      <c r="D129" s="40">
        <v>91.116666666666674</v>
      </c>
      <c r="E129" s="40">
        <v>90.283333333333346</v>
      </c>
      <c r="F129" s="40">
        <v>89.666666666666671</v>
      </c>
      <c r="G129" s="40">
        <v>88.833333333333343</v>
      </c>
      <c r="H129" s="40">
        <v>91.733333333333348</v>
      </c>
      <c r="I129" s="40">
        <v>92.566666666666663</v>
      </c>
      <c r="J129" s="40">
        <v>93.183333333333351</v>
      </c>
      <c r="K129" s="31">
        <v>91.95</v>
      </c>
      <c r="L129" s="31">
        <v>90.5</v>
      </c>
      <c r="M129" s="31">
        <v>3.6810200000000002</v>
      </c>
      <c r="N129" s="1"/>
      <c r="O129" s="1"/>
    </row>
    <row r="130" spans="1:15" ht="12.75" customHeight="1">
      <c r="A130" s="31">
        <v>120</v>
      </c>
      <c r="B130" s="31" t="s">
        <v>353</v>
      </c>
      <c r="C130" s="31">
        <v>945</v>
      </c>
      <c r="D130" s="40">
        <v>950.25</v>
      </c>
      <c r="E130" s="40">
        <v>933.15</v>
      </c>
      <c r="F130" s="40">
        <v>921.3</v>
      </c>
      <c r="G130" s="40">
        <v>904.19999999999993</v>
      </c>
      <c r="H130" s="40">
        <v>962.1</v>
      </c>
      <c r="I130" s="40">
        <v>979.19999999999993</v>
      </c>
      <c r="J130" s="40">
        <v>991.05000000000007</v>
      </c>
      <c r="K130" s="31">
        <v>967.35</v>
      </c>
      <c r="L130" s="31">
        <v>938.4</v>
      </c>
      <c r="M130" s="31">
        <v>0.57230999999999999</v>
      </c>
      <c r="N130" s="1"/>
      <c r="O130" s="1"/>
    </row>
    <row r="131" spans="1:15" ht="12.75" customHeight="1">
      <c r="A131" s="31">
        <v>121</v>
      </c>
      <c r="B131" s="31" t="s">
        <v>99</v>
      </c>
      <c r="C131" s="31">
        <v>329.65</v>
      </c>
      <c r="D131" s="40">
        <v>331.93333333333334</v>
      </c>
      <c r="E131" s="40">
        <v>325.86666666666667</v>
      </c>
      <c r="F131" s="40">
        <v>322.08333333333331</v>
      </c>
      <c r="G131" s="40">
        <v>316.01666666666665</v>
      </c>
      <c r="H131" s="40">
        <v>335.7166666666667</v>
      </c>
      <c r="I131" s="40">
        <v>341.78333333333342</v>
      </c>
      <c r="J131" s="40">
        <v>345.56666666666672</v>
      </c>
      <c r="K131" s="31">
        <v>338</v>
      </c>
      <c r="L131" s="31">
        <v>328.15</v>
      </c>
      <c r="M131" s="31">
        <v>56.525820000000003</v>
      </c>
      <c r="N131" s="1"/>
      <c r="O131" s="1"/>
    </row>
    <row r="132" spans="1:15" ht="12.75" customHeight="1">
      <c r="A132" s="31">
        <v>122</v>
      </c>
      <c r="B132" s="31" t="s">
        <v>95</v>
      </c>
      <c r="C132" s="31">
        <v>588.35</v>
      </c>
      <c r="D132" s="40">
        <v>588</v>
      </c>
      <c r="E132" s="40">
        <v>583.35</v>
      </c>
      <c r="F132" s="40">
        <v>578.35</v>
      </c>
      <c r="G132" s="40">
        <v>573.70000000000005</v>
      </c>
      <c r="H132" s="40">
        <v>593</v>
      </c>
      <c r="I132" s="40">
        <v>597.65000000000009</v>
      </c>
      <c r="J132" s="40">
        <v>602.65</v>
      </c>
      <c r="K132" s="31">
        <v>592.65</v>
      </c>
      <c r="L132" s="31">
        <v>583</v>
      </c>
      <c r="M132" s="31">
        <v>13.154999999999999</v>
      </c>
      <c r="N132" s="1"/>
      <c r="O132" s="1"/>
    </row>
    <row r="133" spans="1:15" ht="12.75" customHeight="1">
      <c r="A133" s="31">
        <v>123</v>
      </c>
      <c r="B133" s="31" t="s">
        <v>253</v>
      </c>
      <c r="C133" s="31">
        <v>1904.9</v>
      </c>
      <c r="D133" s="40">
        <v>1907.5333333333335</v>
      </c>
      <c r="E133" s="40">
        <v>1883.616666666667</v>
      </c>
      <c r="F133" s="40">
        <v>1862.3333333333335</v>
      </c>
      <c r="G133" s="40">
        <v>1838.416666666667</v>
      </c>
      <c r="H133" s="40">
        <v>1928.8166666666671</v>
      </c>
      <c r="I133" s="40">
        <v>1952.7333333333336</v>
      </c>
      <c r="J133" s="40">
        <v>1974.0166666666671</v>
      </c>
      <c r="K133" s="31">
        <v>1931.45</v>
      </c>
      <c r="L133" s="31">
        <v>1886.25</v>
      </c>
      <c r="M133" s="31">
        <v>1.2527999999999999</v>
      </c>
      <c r="N133" s="1"/>
      <c r="O133" s="1"/>
    </row>
    <row r="134" spans="1:15" ht="12.75" customHeight="1">
      <c r="A134" s="31">
        <v>124</v>
      </c>
      <c r="B134" s="31" t="s">
        <v>96</v>
      </c>
      <c r="C134" s="31">
        <v>2130.85</v>
      </c>
      <c r="D134" s="40">
        <v>2129.9833333333336</v>
      </c>
      <c r="E134" s="40">
        <v>2111.9666666666672</v>
      </c>
      <c r="F134" s="40">
        <v>2093.0833333333335</v>
      </c>
      <c r="G134" s="40">
        <v>2075.0666666666671</v>
      </c>
      <c r="H134" s="40">
        <v>2148.8666666666672</v>
      </c>
      <c r="I134" s="40">
        <v>2166.8833333333337</v>
      </c>
      <c r="J134" s="40">
        <v>2185.7666666666673</v>
      </c>
      <c r="K134" s="31">
        <v>2148</v>
      </c>
      <c r="L134" s="31">
        <v>2111.1</v>
      </c>
      <c r="M134" s="31">
        <v>5.8839300000000003</v>
      </c>
      <c r="N134" s="1"/>
      <c r="O134" s="1"/>
    </row>
    <row r="135" spans="1:15" ht="12.75" customHeight="1">
      <c r="A135" s="31">
        <v>125</v>
      </c>
      <c r="B135" s="31" t="s">
        <v>354</v>
      </c>
      <c r="C135" s="31">
        <v>175.7</v>
      </c>
      <c r="D135" s="40">
        <v>176.25</v>
      </c>
      <c r="E135" s="40">
        <v>173.3</v>
      </c>
      <c r="F135" s="40">
        <v>170.9</v>
      </c>
      <c r="G135" s="40">
        <v>167.95000000000002</v>
      </c>
      <c r="H135" s="40">
        <v>178.65</v>
      </c>
      <c r="I135" s="40">
        <v>181.6</v>
      </c>
      <c r="J135" s="40">
        <v>184</v>
      </c>
      <c r="K135" s="31">
        <v>179.2</v>
      </c>
      <c r="L135" s="31">
        <v>173.85</v>
      </c>
      <c r="M135" s="31">
        <v>10.2447</v>
      </c>
      <c r="N135" s="1"/>
      <c r="O135" s="1"/>
    </row>
    <row r="136" spans="1:15" ht="12.75" customHeight="1">
      <c r="A136" s="31">
        <v>126</v>
      </c>
      <c r="B136" s="31" t="s">
        <v>254</v>
      </c>
      <c r="C136" s="31">
        <v>206.75</v>
      </c>
      <c r="D136" s="40">
        <v>206.38333333333333</v>
      </c>
      <c r="E136" s="40">
        <v>202.76666666666665</v>
      </c>
      <c r="F136" s="40">
        <v>198.78333333333333</v>
      </c>
      <c r="G136" s="40">
        <v>195.16666666666666</v>
      </c>
      <c r="H136" s="40">
        <v>210.36666666666665</v>
      </c>
      <c r="I136" s="40">
        <v>213.98333333333332</v>
      </c>
      <c r="J136" s="40">
        <v>217.96666666666664</v>
      </c>
      <c r="K136" s="31">
        <v>210</v>
      </c>
      <c r="L136" s="31">
        <v>202.4</v>
      </c>
      <c r="M136" s="31">
        <v>12.012549999999999</v>
      </c>
      <c r="N136" s="1"/>
      <c r="O136" s="1"/>
    </row>
    <row r="137" spans="1:15" ht="12.75" customHeight="1">
      <c r="A137" s="31">
        <v>127</v>
      </c>
      <c r="B137" s="31" t="s">
        <v>355</v>
      </c>
      <c r="C137" s="31">
        <v>890.2</v>
      </c>
      <c r="D137" s="40">
        <v>890.18333333333339</v>
      </c>
      <c r="E137" s="40">
        <v>876.21666666666681</v>
      </c>
      <c r="F137" s="40">
        <v>862.23333333333346</v>
      </c>
      <c r="G137" s="40">
        <v>848.26666666666688</v>
      </c>
      <c r="H137" s="40">
        <v>904.16666666666674</v>
      </c>
      <c r="I137" s="40">
        <v>918.13333333333344</v>
      </c>
      <c r="J137" s="40">
        <v>932.11666666666667</v>
      </c>
      <c r="K137" s="31">
        <v>904.15</v>
      </c>
      <c r="L137" s="31">
        <v>876.2</v>
      </c>
      <c r="M137" s="31">
        <v>0.24406</v>
      </c>
      <c r="N137" s="1"/>
      <c r="O137" s="1"/>
    </row>
    <row r="138" spans="1:15" ht="12.75" customHeight="1">
      <c r="A138" s="31">
        <v>128</v>
      </c>
      <c r="B138" s="31" t="s">
        <v>356</v>
      </c>
      <c r="C138" s="31">
        <v>509.9</v>
      </c>
      <c r="D138" s="40">
        <v>512.63333333333333</v>
      </c>
      <c r="E138" s="40">
        <v>503.26666666666665</v>
      </c>
      <c r="F138" s="40">
        <v>496.63333333333333</v>
      </c>
      <c r="G138" s="40">
        <v>487.26666666666665</v>
      </c>
      <c r="H138" s="40">
        <v>519.26666666666665</v>
      </c>
      <c r="I138" s="40">
        <v>528.63333333333321</v>
      </c>
      <c r="J138" s="40">
        <v>535.26666666666665</v>
      </c>
      <c r="K138" s="31">
        <v>522</v>
      </c>
      <c r="L138" s="31">
        <v>506</v>
      </c>
      <c r="M138" s="31">
        <v>4.2401200000000001</v>
      </c>
      <c r="N138" s="1"/>
      <c r="O138" s="1"/>
    </row>
    <row r="139" spans="1:15" ht="12.75" customHeight="1">
      <c r="A139" s="31">
        <v>129</v>
      </c>
      <c r="B139" s="31" t="s">
        <v>357</v>
      </c>
      <c r="C139" s="31">
        <v>12.9</v>
      </c>
      <c r="D139" s="40">
        <v>13.016666666666666</v>
      </c>
      <c r="E139" s="40">
        <v>12.683333333333332</v>
      </c>
      <c r="F139" s="40">
        <v>12.466666666666667</v>
      </c>
      <c r="G139" s="40">
        <v>12.133333333333333</v>
      </c>
      <c r="H139" s="40">
        <v>13.233333333333331</v>
      </c>
      <c r="I139" s="40">
        <v>13.566666666666666</v>
      </c>
      <c r="J139" s="40">
        <v>13.78333333333333</v>
      </c>
      <c r="K139" s="31">
        <v>13.35</v>
      </c>
      <c r="L139" s="31">
        <v>12.8</v>
      </c>
      <c r="M139" s="31">
        <v>45.031939999999999</v>
      </c>
      <c r="N139" s="1"/>
      <c r="O139" s="1"/>
    </row>
    <row r="140" spans="1:15" ht="12.75" customHeight="1">
      <c r="A140" s="31">
        <v>130</v>
      </c>
      <c r="B140" s="31" t="s">
        <v>358</v>
      </c>
      <c r="C140" s="31">
        <v>198.55</v>
      </c>
      <c r="D140" s="40">
        <v>201.16666666666666</v>
      </c>
      <c r="E140" s="40">
        <v>195.38333333333333</v>
      </c>
      <c r="F140" s="40">
        <v>192.21666666666667</v>
      </c>
      <c r="G140" s="40">
        <v>186.43333333333334</v>
      </c>
      <c r="H140" s="40">
        <v>204.33333333333331</v>
      </c>
      <c r="I140" s="40">
        <v>210.11666666666667</v>
      </c>
      <c r="J140" s="40">
        <v>213.2833333333333</v>
      </c>
      <c r="K140" s="31">
        <v>206.95</v>
      </c>
      <c r="L140" s="31">
        <v>198</v>
      </c>
      <c r="M140" s="31">
        <v>3.8288000000000002</v>
      </c>
      <c r="N140" s="1"/>
      <c r="O140" s="1"/>
    </row>
    <row r="141" spans="1:15" ht="12.75" customHeight="1">
      <c r="A141" s="31">
        <v>131</v>
      </c>
      <c r="B141" s="31" t="s">
        <v>97</v>
      </c>
      <c r="C141" s="31">
        <v>4898.95</v>
      </c>
      <c r="D141" s="40">
        <v>4907.7666666666664</v>
      </c>
      <c r="E141" s="40">
        <v>4861.1833333333325</v>
      </c>
      <c r="F141" s="40">
        <v>4823.4166666666661</v>
      </c>
      <c r="G141" s="40">
        <v>4776.8333333333321</v>
      </c>
      <c r="H141" s="40">
        <v>4945.5333333333328</v>
      </c>
      <c r="I141" s="40">
        <v>4992.1166666666668</v>
      </c>
      <c r="J141" s="40">
        <v>5029.8833333333332</v>
      </c>
      <c r="K141" s="31">
        <v>4954.3500000000004</v>
      </c>
      <c r="L141" s="31">
        <v>4870</v>
      </c>
      <c r="M141" s="31">
        <v>2.2501199999999999</v>
      </c>
      <c r="N141" s="1"/>
      <c r="O141" s="1"/>
    </row>
    <row r="142" spans="1:15" ht="12.75" customHeight="1">
      <c r="A142" s="31">
        <v>132</v>
      </c>
      <c r="B142" s="31" t="s">
        <v>255</v>
      </c>
      <c r="C142" s="31">
        <v>4156</v>
      </c>
      <c r="D142" s="40">
        <v>4171</v>
      </c>
      <c r="E142" s="40">
        <v>4135</v>
      </c>
      <c r="F142" s="40">
        <v>4114</v>
      </c>
      <c r="G142" s="40">
        <v>4078</v>
      </c>
      <c r="H142" s="40">
        <v>4192</v>
      </c>
      <c r="I142" s="40">
        <v>4228</v>
      </c>
      <c r="J142" s="40">
        <v>4249</v>
      </c>
      <c r="K142" s="31">
        <v>4207</v>
      </c>
      <c r="L142" s="31">
        <v>4150</v>
      </c>
      <c r="M142" s="31">
        <v>0.92774000000000001</v>
      </c>
      <c r="N142" s="1"/>
      <c r="O142" s="1"/>
    </row>
    <row r="143" spans="1:15" ht="12.75" customHeight="1">
      <c r="A143" s="31">
        <v>133</v>
      </c>
      <c r="B143" s="31" t="s">
        <v>145</v>
      </c>
      <c r="C143" s="31">
        <v>3845.65</v>
      </c>
      <c r="D143" s="40">
        <v>3862.6666666666665</v>
      </c>
      <c r="E143" s="40">
        <v>3796.7333333333331</v>
      </c>
      <c r="F143" s="40">
        <v>3747.8166666666666</v>
      </c>
      <c r="G143" s="40">
        <v>3681.8833333333332</v>
      </c>
      <c r="H143" s="40">
        <v>3911.583333333333</v>
      </c>
      <c r="I143" s="40">
        <v>3977.5166666666664</v>
      </c>
      <c r="J143" s="40">
        <v>4026.4333333333329</v>
      </c>
      <c r="K143" s="31">
        <v>3928.6</v>
      </c>
      <c r="L143" s="31">
        <v>3813.75</v>
      </c>
      <c r="M143" s="31">
        <v>4.19841</v>
      </c>
      <c r="N143" s="1"/>
      <c r="O143" s="1"/>
    </row>
    <row r="144" spans="1:15" ht="12.75" customHeight="1">
      <c r="A144" s="31">
        <v>134</v>
      </c>
      <c r="B144" s="31" t="s">
        <v>100</v>
      </c>
      <c r="C144" s="31">
        <v>4661.1499999999996</v>
      </c>
      <c r="D144" s="40">
        <v>4652.2666666666664</v>
      </c>
      <c r="E144" s="40">
        <v>4617.8833333333332</v>
      </c>
      <c r="F144" s="40">
        <v>4574.6166666666668</v>
      </c>
      <c r="G144" s="40">
        <v>4540.2333333333336</v>
      </c>
      <c r="H144" s="40">
        <v>4695.5333333333328</v>
      </c>
      <c r="I144" s="40">
        <v>4729.9166666666661</v>
      </c>
      <c r="J144" s="40">
        <v>4773.1833333333325</v>
      </c>
      <c r="K144" s="31">
        <v>4686.6499999999996</v>
      </c>
      <c r="L144" s="31">
        <v>4609</v>
      </c>
      <c r="M144" s="31">
        <v>4.1922899999999998</v>
      </c>
      <c r="N144" s="1"/>
      <c r="O144" s="1"/>
    </row>
    <row r="145" spans="1:15" ht="12.75" customHeight="1">
      <c r="A145" s="31">
        <v>135</v>
      </c>
      <c r="B145" s="31" t="s">
        <v>359</v>
      </c>
      <c r="C145" s="31">
        <v>410.45</v>
      </c>
      <c r="D145" s="40">
        <v>409.55</v>
      </c>
      <c r="E145" s="40">
        <v>403.40000000000003</v>
      </c>
      <c r="F145" s="40">
        <v>396.35</v>
      </c>
      <c r="G145" s="40">
        <v>390.20000000000005</v>
      </c>
      <c r="H145" s="40">
        <v>416.6</v>
      </c>
      <c r="I145" s="40">
        <v>422.75</v>
      </c>
      <c r="J145" s="40">
        <v>429.8</v>
      </c>
      <c r="K145" s="31">
        <v>415.7</v>
      </c>
      <c r="L145" s="31">
        <v>402.5</v>
      </c>
      <c r="M145" s="31">
        <v>3.5090699999999999</v>
      </c>
      <c r="N145" s="1"/>
      <c r="O145" s="1"/>
    </row>
    <row r="146" spans="1:15" ht="12.75" customHeight="1">
      <c r="A146" s="31">
        <v>136</v>
      </c>
      <c r="B146" s="31" t="s">
        <v>360</v>
      </c>
      <c r="C146" s="31">
        <v>103.55</v>
      </c>
      <c r="D146" s="40">
        <v>104.85000000000001</v>
      </c>
      <c r="E146" s="40">
        <v>101.70000000000002</v>
      </c>
      <c r="F146" s="40">
        <v>99.850000000000009</v>
      </c>
      <c r="G146" s="40">
        <v>96.700000000000017</v>
      </c>
      <c r="H146" s="40">
        <v>106.70000000000002</v>
      </c>
      <c r="I146" s="40">
        <v>109.85000000000002</v>
      </c>
      <c r="J146" s="40">
        <v>111.70000000000002</v>
      </c>
      <c r="K146" s="31">
        <v>108</v>
      </c>
      <c r="L146" s="31">
        <v>103</v>
      </c>
      <c r="M146" s="31">
        <v>1.97804</v>
      </c>
      <c r="N146" s="1"/>
      <c r="O146" s="1"/>
    </row>
    <row r="147" spans="1:15" ht="12.75" customHeight="1">
      <c r="A147" s="31">
        <v>137</v>
      </c>
      <c r="B147" s="31" t="s">
        <v>361</v>
      </c>
      <c r="C147" s="31">
        <v>232.55</v>
      </c>
      <c r="D147" s="40">
        <v>233.19999999999996</v>
      </c>
      <c r="E147" s="40">
        <v>230.54999999999993</v>
      </c>
      <c r="F147" s="40">
        <v>228.54999999999995</v>
      </c>
      <c r="G147" s="40">
        <v>225.89999999999992</v>
      </c>
      <c r="H147" s="40">
        <v>235.19999999999993</v>
      </c>
      <c r="I147" s="40">
        <v>237.84999999999997</v>
      </c>
      <c r="J147" s="40">
        <v>239.84999999999994</v>
      </c>
      <c r="K147" s="31">
        <v>235.85</v>
      </c>
      <c r="L147" s="31">
        <v>231.2</v>
      </c>
      <c r="M147" s="31">
        <v>1.3903799999999999</v>
      </c>
      <c r="N147" s="1"/>
      <c r="O147" s="1"/>
    </row>
    <row r="148" spans="1:15" ht="12.75" customHeight="1">
      <c r="A148" s="31">
        <v>138</v>
      </c>
      <c r="B148" s="31" t="s">
        <v>362</v>
      </c>
      <c r="C148" s="31">
        <v>81.599999999999994</v>
      </c>
      <c r="D148" s="40">
        <v>82.183333333333337</v>
      </c>
      <c r="E148" s="40">
        <v>79.416666666666671</v>
      </c>
      <c r="F148" s="40">
        <v>77.233333333333334</v>
      </c>
      <c r="G148" s="40">
        <v>74.466666666666669</v>
      </c>
      <c r="H148" s="40">
        <v>84.366666666666674</v>
      </c>
      <c r="I148" s="40">
        <v>87.133333333333326</v>
      </c>
      <c r="J148" s="40">
        <v>89.316666666666677</v>
      </c>
      <c r="K148" s="31">
        <v>84.95</v>
      </c>
      <c r="L148" s="31">
        <v>80</v>
      </c>
      <c r="M148" s="31">
        <v>14.975630000000001</v>
      </c>
      <c r="N148" s="1"/>
      <c r="O148" s="1"/>
    </row>
    <row r="149" spans="1:15" ht="12.75" customHeight="1">
      <c r="A149" s="31">
        <v>139</v>
      </c>
      <c r="B149" s="31" t="s">
        <v>101</v>
      </c>
      <c r="C149" s="31">
        <v>2495.85</v>
      </c>
      <c r="D149" s="40">
        <v>2511.4666666666667</v>
      </c>
      <c r="E149" s="40">
        <v>2466.3833333333332</v>
      </c>
      <c r="F149" s="40">
        <v>2436.9166666666665</v>
      </c>
      <c r="G149" s="40">
        <v>2391.833333333333</v>
      </c>
      <c r="H149" s="40">
        <v>2540.9333333333334</v>
      </c>
      <c r="I149" s="40">
        <v>2586.0166666666664</v>
      </c>
      <c r="J149" s="40">
        <v>2615.4833333333336</v>
      </c>
      <c r="K149" s="31">
        <v>2556.5500000000002</v>
      </c>
      <c r="L149" s="31">
        <v>2482</v>
      </c>
      <c r="M149" s="31">
        <v>10.22752</v>
      </c>
      <c r="N149" s="1"/>
      <c r="O149" s="1"/>
    </row>
    <row r="150" spans="1:15" ht="12.75" customHeight="1">
      <c r="A150" s="31">
        <v>140</v>
      </c>
      <c r="B150" s="31" t="s">
        <v>363</v>
      </c>
      <c r="C150" s="31">
        <v>201.45</v>
      </c>
      <c r="D150" s="40">
        <v>202.9</v>
      </c>
      <c r="E150" s="40">
        <v>199.25</v>
      </c>
      <c r="F150" s="40">
        <v>197.04999999999998</v>
      </c>
      <c r="G150" s="40">
        <v>193.39999999999998</v>
      </c>
      <c r="H150" s="40">
        <v>205.10000000000002</v>
      </c>
      <c r="I150" s="40">
        <v>208.75000000000006</v>
      </c>
      <c r="J150" s="40">
        <v>210.95000000000005</v>
      </c>
      <c r="K150" s="31">
        <v>206.55</v>
      </c>
      <c r="L150" s="31">
        <v>200.7</v>
      </c>
      <c r="M150" s="31">
        <v>1.58527</v>
      </c>
      <c r="N150" s="1"/>
      <c r="O150" s="1"/>
    </row>
    <row r="151" spans="1:15" ht="12.75" customHeight="1">
      <c r="A151" s="31">
        <v>141</v>
      </c>
      <c r="B151" s="31" t="s">
        <v>256</v>
      </c>
      <c r="C151" s="31">
        <v>569.4</v>
      </c>
      <c r="D151" s="40">
        <v>566.41666666666663</v>
      </c>
      <c r="E151" s="40">
        <v>555.48333333333323</v>
      </c>
      <c r="F151" s="40">
        <v>541.56666666666661</v>
      </c>
      <c r="G151" s="40">
        <v>530.63333333333321</v>
      </c>
      <c r="H151" s="40">
        <v>580.33333333333326</v>
      </c>
      <c r="I151" s="40">
        <v>591.26666666666665</v>
      </c>
      <c r="J151" s="40">
        <v>605.18333333333328</v>
      </c>
      <c r="K151" s="31">
        <v>577.35</v>
      </c>
      <c r="L151" s="31">
        <v>552.5</v>
      </c>
      <c r="M151" s="31">
        <v>3.5217000000000001</v>
      </c>
      <c r="N151" s="1"/>
      <c r="O151" s="1"/>
    </row>
    <row r="152" spans="1:15" ht="12.75" customHeight="1">
      <c r="A152" s="31">
        <v>142</v>
      </c>
      <c r="B152" s="31" t="s">
        <v>257</v>
      </c>
      <c r="C152" s="31">
        <v>1618.95</v>
      </c>
      <c r="D152" s="40">
        <v>1640.6499999999999</v>
      </c>
      <c r="E152" s="40">
        <v>1594.2999999999997</v>
      </c>
      <c r="F152" s="40">
        <v>1569.6499999999999</v>
      </c>
      <c r="G152" s="40">
        <v>1523.2999999999997</v>
      </c>
      <c r="H152" s="40">
        <v>1665.2999999999997</v>
      </c>
      <c r="I152" s="40">
        <v>1711.6499999999996</v>
      </c>
      <c r="J152" s="40">
        <v>1736.2999999999997</v>
      </c>
      <c r="K152" s="31">
        <v>1687</v>
      </c>
      <c r="L152" s="31">
        <v>1616</v>
      </c>
      <c r="M152" s="31">
        <v>0.81464999999999999</v>
      </c>
      <c r="N152" s="1"/>
      <c r="O152" s="1"/>
    </row>
    <row r="153" spans="1:15" ht="12.75" customHeight="1">
      <c r="A153" s="31">
        <v>143</v>
      </c>
      <c r="B153" s="31" t="s">
        <v>364</v>
      </c>
      <c r="C153" s="31">
        <v>70.95</v>
      </c>
      <c r="D153" s="40">
        <v>71.033333333333346</v>
      </c>
      <c r="E153" s="40">
        <v>70.616666666666688</v>
      </c>
      <c r="F153" s="40">
        <v>70.283333333333346</v>
      </c>
      <c r="G153" s="40">
        <v>69.866666666666688</v>
      </c>
      <c r="H153" s="40">
        <v>71.366666666666688</v>
      </c>
      <c r="I153" s="40">
        <v>71.783333333333346</v>
      </c>
      <c r="J153" s="40">
        <v>72.116666666666688</v>
      </c>
      <c r="K153" s="31">
        <v>71.45</v>
      </c>
      <c r="L153" s="31">
        <v>70.7</v>
      </c>
      <c r="M153" s="31">
        <v>12.82863</v>
      </c>
      <c r="N153" s="1"/>
      <c r="O153" s="1"/>
    </row>
    <row r="154" spans="1:15" ht="12.75" customHeight="1">
      <c r="A154" s="31">
        <v>144</v>
      </c>
      <c r="B154" s="31" t="s">
        <v>365</v>
      </c>
      <c r="C154" s="31">
        <v>125.05</v>
      </c>
      <c r="D154" s="40">
        <v>124.91666666666667</v>
      </c>
      <c r="E154" s="40">
        <v>123.83333333333334</v>
      </c>
      <c r="F154" s="40">
        <v>122.61666666666667</v>
      </c>
      <c r="G154" s="40">
        <v>121.53333333333335</v>
      </c>
      <c r="H154" s="40">
        <v>126.13333333333334</v>
      </c>
      <c r="I154" s="40">
        <v>127.21666666666668</v>
      </c>
      <c r="J154" s="40">
        <v>128.43333333333334</v>
      </c>
      <c r="K154" s="31">
        <v>126</v>
      </c>
      <c r="L154" s="31">
        <v>123.7</v>
      </c>
      <c r="M154" s="31">
        <v>4.6709300000000002</v>
      </c>
      <c r="N154" s="1"/>
      <c r="O154" s="1"/>
    </row>
    <row r="155" spans="1:15" ht="12.75" customHeight="1">
      <c r="A155" s="31">
        <v>145</v>
      </c>
      <c r="B155" s="31" t="s">
        <v>366</v>
      </c>
      <c r="C155" s="31">
        <v>740.4</v>
      </c>
      <c r="D155" s="40">
        <v>733.85</v>
      </c>
      <c r="E155" s="40">
        <v>720</v>
      </c>
      <c r="F155" s="40">
        <v>699.6</v>
      </c>
      <c r="G155" s="40">
        <v>685.75</v>
      </c>
      <c r="H155" s="40">
        <v>754.25</v>
      </c>
      <c r="I155" s="40">
        <v>768.10000000000014</v>
      </c>
      <c r="J155" s="40">
        <v>788.5</v>
      </c>
      <c r="K155" s="31">
        <v>747.7</v>
      </c>
      <c r="L155" s="31">
        <v>713.45</v>
      </c>
      <c r="M155" s="31">
        <v>1.07422</v>
      </c>
      <c r="N155" s="1"/>
      <c r="O155" s="1"/>
    </row>
    <row r="156" spans="1:15" ht="12.75" customHeight="1">
      <c r="A156" s="31">
        <v>146</v>
      </c>
      <c r="B156" s="31" t="s">
        <v>102</v>
      </c>
      <c r="C156" s="31">
        <v>1263.75</v>
      </c>
      <c r="D156" s="40">
        <v>1268.8999999999999</v>
      </c>
      <c r="E156" s="40">
        <v>1254.8499999999997</v>
      </c>
      <c r="F156" s="40">
        <v>1245.9499999999998</v>
      </c>
      <c r="G156" s="40">
        <v>1231.8999999999996</v>
      </c>
      <c r="H156" s="40">
        <v>1277.7999999999997</v>
      </c>
      <c r="I156" s="40">
        <v>1291.8499999999999</v>
      </c>
      <c r="J156" s="40">
        <v>1300.7499999999998</v>
      </c>
      <c r="K156" s="31">
        <v>1282.95</v>
      </c>
      <c r="L156" s="31">
        <v>1260</v>
      </c>
      <c r="M156" s="31">
        <v>6.3004100000000003</v>
      </c>
      <c r="N156" s="1"/>
      <c r="O156" s="1"/>
    </row>
    <row r="157" spans="1:15" ht="12.75" customHeight="1">
      <c r="A157" s="31">
        <v>147</v>
      </c>
      <c r="B157" s="31" t="s">
        <v>103</v>
      </c>
      <c r="C157" s="31">
        <v>163.65</v>
      </c>
      <c r="D157" s="40">
        <v>164.63333333333335</v>
      </c>
      <c r="E157" s="40">
        <v>162.31666666666672</v>
      </c>
      <c r="F157" s="40">
        <v>160.98333333333338</v>
      </c>
      <c r="G157" s="40">
        <v>158.66666666666674</v>
      </c>
      <c r="H157" s="40">
        <v>165.9666666666667</v>
      </c>
      <c r="I157" s="40">
        <v>168.28333333333336</v>
      </c>
      <c r="J157" s="40">
        <v>169.61666666666667</v>
      </c>
      <c r="K157" s="31">
        <v>166.95</v>
      </c>
      <c r="L157" s="31">
        <v>163.30000000000001</v>
      </c>
      <c r="M157" s="31">
        <v>25.351369999999999</v>
      </c>
      <c r="N157" s="1"/>
      <c r="O157" s="1"/>
    </row>
    <row r="158" spans="1:15" ht="12.75" customHeight="1">
      <c r="A158" s="31">
        <v>148</v>
      </c>
      <c r="B158" s="31" t="s">
        <v>367</v>
      </c>
      <c r="C158" s="31">
        <v>354.75</v>
      </c>
      <c r="D158" s="40">
        <v>355.41666666666669</v>
      </c>
      <c r="E158" s="40">
        <v>349.13333333333338</v>
      </c>
      <c r="F158" s="40">
        <v>343.51666666666671</v>
      </c>
      <c r="G158" s="40">
        <v>337.23333333333341</v>
      </c>
      <c r="H158" s="40">
        <v>361.03333333333336</v>
      </c>
      <c r="I158" s="40">
        <v>367.31666666666666</v>
      </c>
      <c r="J158" s="40">
        <v>372.93333333333334</v>
      </c>
      <c r="K158" s="31">
        <v>361.7</v>
      </c>
      <c r="L158" s="31">
        <v>349.8</v>
      </c>
      <c r="M158" s="31">
        <v>1.46879</v>
      </c>
      <c r="N158" s="1"/>
      <c r="O158" s="1"/>
    </row>
    <row r="159" spans="1:15" ht="12.75" customHeight="1">
      <c r="A159" s="31">
        <v>149</v>
      </c>
      <c r="B159" s="31" t="s">
        <v>104</v>
      </c>
      <c r="C159" s="31">
        <v>84.8</v>
      </c>
      <c r="D159" s="40">
        <v>84.966666666666669</v>
      </c>
      <c r="E159" s="40">
        <v>84.433333333333337</v>
      </c>
      <c r="F159" s="40">
        <v>84.066666666666663</v>
      </c>
      <c r="G159" s="40">
        <v>83.533333333333331</v>
      </c>
      <c r="H159" s="40">
        <v>85.333333333333343</v>
      </c>
      <c r="I159" s="40">
        <v>85.866666666666674</v>
      </c>
      <c r="J159" s="40">
        <v>86.233333333333348</v>
      </c>
      <c r="K159" s="31">
        <v>85.5</v>
      </c>
      <c r="L159" s="31">
        <v>84.6</v>
      </c>
      <c r="M159" s="31">
        <v>69.58502</v>
      </c>
      <c r="N159" s="1"/>
      <c r="O159" s="1"/>
    </row>
    <row r="160" spans="1:15" ht="12.75" customHeight="1">
      <c r="A160" s="31">
        <v>150</v>
      </c>
      <c r="B160" s="31" t="s">
        <v>368</v>
      </c>
      <c r="C160" s="31">
        <v>2880.65</v>
      </c>
      <c r="D160" s="40">
        <v>2886.5166666666669</v>
      </c>
      <c r="E160" s="40">
        <v>2843.2333333333336</v>
      </c>
      <c r="F160" s="40">
        <v>2805.8166666666666</v>
      </c>
      <c r="G160" s="40">
        <v>2762.5333333333333</v>
      </c>
      <c r="H160" s="40">
        <v>2923.9333333333338</v>
      </c>
      <c r="I160" s="40">
        <v>2967.2166666666676</v>
      </c>
      <c r="J160" s="40">
        <v>3004.6333333333341</v>
      </c>
      <c r="K160" s="31">
        <v>2929.8</v>
      </c>
      <c r="L160" s="31">
        <v>2849.1</v>
      </c>
      <c r="M160" s="31">
        <v>0.2646</v>
      </c>
      <c r="N160" s="1"/>
      <c r="O160" s="1"/>
    </row>
    <row r="161" spans="1:15" ht="12.75" customHeight="1">
      <c r="A161" s="31">
        <v>151</v>
      </c>
      <c r="B161" s="31" t="s">
        <v>369</v>
      </c>
      <c r="C161" s="31">
        <v>473.15</v>
      </c>
      <c r="D161" s="40">
        <v>482.05</v>
      </c>
      <c r="E161" s="40">
        <v>463.1</v>
      </c>
      <c r="F161" s="40">
        <v>453.05</v>
      </c>
      <c r="G161" s="40">
        <v>434.1</v>
      </c>
      <c r="H161" s="40">
        <v>492.1</v>
      </c>
      <c r="I161" s="40">
        <v>511.04999999999995</v>
      </c>
      <c r="J161" s="40">
        <v>521.1</v>
      </c>
      <c r="K161" s="31">
        <v>501</v>
      </c>
      <c r="L161" s="31">
        <v>472</v>
      </c>
      <c r="M161" s="31">
        <v>2.5603600000000002</v>
      </c>
      <c r="N161" s="1"/>
      <c r="O161" s="1"/>
    </row>
    <row r="162" spans="1:15" ht="12.75" customHeight="1">
      <c r="A162" s="31">
        <v>152</v>
      </c>
      <c r="B162" s="31" t="s">
        <v>370</v>
      </c>
      <c r="C162" s="31">
        <v>171.1</v>
      </c>
      <c r="D162" s="40">
        <v>170.20000000000002</v>
      </c>
      <c r="E162" s="40">
        <v>167.75000000000003</v>
      </c>
      <c r="F162" s="40">
        <v>164.4</v>
      </c>
      <c r="G162" s="40">
        <v>161.95000000000002</v>
      </c>
      <c r="H162" s="40">
        <v>173.55000000000004</v>
      </c>
      <c r="I162" s="40">
        <v>176.00000000000003</v>
      </c>
      <c r="J162" s="40">
        <v>179.35000000000005</v>
      </c>
      <c r="K162" s="31">
        <v>172.65</v>
      </c>
      <c r="L162" s="31">
        <v>166.85</v>
      </c>
      <c r="M162" s="31">
        <v>8.2662099999999992</v>
      </c>
      <c r="N162" s="1"/>
      <c r="O162" s="1"/>
    </row>
    <row r="163" spans="1:15" ht="12.75" customHeight="1">
      <c r="A163" s="31">
        <v>153</v>
      </c>
      <c r="B163" s="31" t="s">
        <v>371</v>
      </c>
      <c r="C163" s="31">
        <v>201.75</v>
      </c>
      <c r="D163" s="40">
        <v>201</v>
      </c>
      <c r="E163" s="40">
        <v>198.2</v>
      </c>
      <c r="F163" s="40">
        <v>194.64999999999998</v>
      </c>
      <c r="G163" s="40">
        <v>191.84999999999997</v>
      </c>
      <c r="H163" s="40">
        <v>204.55</v>
      </c>
      <c r="I163" s="40">
        <v>207.35000000000002</v>
      </c>
      <c r="J163" s="40">
        <v>210.90000000000003</v>
      </c>
      <c r="K163" s="31">
        <v>203.8</v>
      </c>
      <c r="L163" s="31">
        <v>197.45</v>
      </c>
      <c r="M163" s="31">
        <v>46.670079999999999</v>
      </c>
      <c r="N163" s="1"/>
      <c r="O163" s="1"/>
    </row>
    <row r="164" spans="1:15" ht="12.75" customHeight="1">
      <c r="A164" s="31">
        <v>154</v>
      </c>
      <c r="B164" s="31" t="s">
        <v>258</v>
      </c>
      <c r="C164" s="31">
        <v>257.7</v>
      </c>
      <c r="D164" s="40">
        <v>253.11666666666665</v>
      </c>
      <c r="E164" s="40">
        <v>245.33333333333331</v>
      </c>
      <c r="F164" s="40">
        <v>232.96666666666667</v>
      </c>
      <c r="G164" s="40">
        <v>225.18333333333334</v>
      </c>
      <c r="H164" s="40">
        <v>265.48333333333329</v>
      </c>
      <c r="I164" s="40">
        <v>273.26666666666665</v>
      </c>
      <c r="J164" s="40">
        <v>285.63333333333327</v>
      </c>
      <c r="K164" s="31">
        <v>260.89999999999998</v>
      </c>
      <c r="L164" s="31">
        <v>240.75</v>
      </c>
      <c r="M164" s="31">
        <v>138.47979000000001</v>
      </c>
      <c r="N164" s="1"/>
      <c r="O164" s="1"/>
    </row>
    <row r="165" spans="1:15" ht="12.75" customHeight="1">
      <c r="A165" s="31">
        <v>155</v>
      </c>
      <c r="B165" s="31" t="s">
        <v>372</v>
      </c>
      <c r="C165" s="31">
        <v>7</v>
      </c>
      <c r="D165" s="40">
        <v>7.05</v>
      </c>
      <c r="E165" s="40">
        <v>6.8999999999999995</v>
      </c>
      <c r="F165" s="40">
        <v>6.8</v>
      </c>
      <c r="G165" s="40">
        <v>6.6499999999999995</v>
      </c>
      <c r="H165" s="40">
        <v>7.1499999999999995</v>
      </c>
      <c r="I165" s="40">
        <v>7.3</v>
      </c>
      <c r="J165" s="40">
        <v>7.3999999999999995</v>
      </c>
      <c r="K165" s="31">
        <v>7.2</v>
      </c>
      <c r="L165" s="31">
        <v>6.95</v>
      </c>
      <c r="M165" s="31">
        <v>33.977539999999998</v>
      </c>
      <c r="N165" s="1"/>
      <c r="O165" s="1"/>
    </row>
    <row r="166" spans="1:15" ht="12.75" customHeight="1">
      <c r="A166" s="31">
        <v>156</v>
      </c>
      <c r="B166" s="31" t="s">
        <v>373</v>
      </c>
      <c r="C166" s="31">
        <v>47.55</v>
      </c>
      <c r="D166" s="40">
        <v>47.9</v>
      </c>
      <c r="E166" s="40">
        <v>46.699999999999996</v>
      </c>
      <c r="F166" s="40">
        <v>45.849999999999994</v>
      </c>
      <c r="G166" s="40">
        <v>44.649999999999991</v>
      </c>
      <c r="H166" s="40">
        <v>48.75</v>
      </c>
      <c r="I166" s="40">
        <v>49.95</v>
      </c>
      <c r="J166" s="40">
        <v>50.800000000000004</v>
      </c>
      <c r="K166" s="31">
        <v>49.1</v>
      </c>
      <c r="L166" s="31">
        <v>47.05</v>
      </c>
      <c r="M166" s="31">
        <v>19.032060000000001</v>
      </c>
      <c r="N166" s="1"/>
      <c r="O166" s="1"/>
    </row>
    <row r="167" spans="1:15" ht="12.75" customHeight="1">
      <c r="A167" s="31">
        <v>157</v>
      </c>
      <c r="B167" s="31" t="s">
        <v>105</v>
      </c>
      <c r="C167" s="31">
        <v>148.5</v>
      </c>
      <c r="D167" s="40">
        <v>148.41666666666666</v>
      </c>
      <c r="E167" s="40">
        <v>147.58333333333331</v>
      </c>
      <c r="F167" s="40">
        <v>146.66666666666666</v>
      </c>
      <c r="G167" s="40">
        <v>145.83333333333331</v>
      </c>
      <c r="H167" s="40">
        <v>149.33333333333331</v>
      </c>
      <c r="I167" s="40">
        <v>150.16666666666663</v>
      </c>
      <c r="J167" s="40">
        <v>151.08333333333331</v>
      </c>
      <c r="K167" s="31">
        <v>149.25</v>
      </c>
      <c r="L167" s="31">
        <v>147.5</v>
      </c>
      <c r="M167" s="31">
        <v>48.50544</v>
      </c>
      <c r="N167" s="1"/>
      <c r="O167" s="1"/>
    </row>
    <row r="168" spans="1:15" ht="12.75" customHeight="1">
      <c r="A168" s="31">
        <v>158</v>
      </c>
      <c r="B168" s="31" t="s">
        <v>374</v>
      </c>
      <c r="C168" s="31">
        <v>310.8</v>
      </c>
      <c r="D168" s="40">
        <v>309.59999999999997</v>
      </c>
      <c r="E168" s="40">
        <v>306.69999999999993</v>
      </c>
      <c r="F168" s="40">
        <v>302.59999999999997</v>
      </c>
      <c r="G168" s="40">
        <v>299.69999999999993</v>
      </c>
      <c r="H168" s="40">
        <v>313.69999999999993</v>
      </c>
      <c r="I168" s="40">
        <v>316.59999999999991</v>
      </c>
      <c r="J168" s="40">
        <v>320.69999999999993</v>
      </c>
      <c r="K168" s="31">
        <v>312.5</v>
      </c>
      <c r="L168" s="31">
        <v>305.5</v>
      </c>
      <c r="M168" s="31">
        <v>0.94955000000000001</v>
      </c>
      <c r="N168" s="1"/>
      <c r="O168" s="1"/>
    </row>
    <row r="169" spans="1:15" ht="12.75" customHeight="1">
      <c r="A169" s="31">
        <v>159</v>
      </c>
      <c r="B169" s="31" t="s">
        <v>375</v>
      </c>
      <c r="C169" s="31">
        <v>4366.1499999999996</v>
      </c>
      <c r="D169" s="40">
        <v>4381.3999999999996</v>
      </c>
      <c r="E169" s="40">
        <v>4334.8499999999995</v>
      </c>
      <c r="F169" s="40">
        <v>4303.55</v>
      </c>
      <c r="G169" s="40">
        <v>4257</v>
      </c>
      <c r="H169" s="40">
        <v>4412.6999999999989</v>
      </c>
      <c r="I169" s="40">
        <v>4459.2499999999982</v>
      </c>
      <c r="J169" s="40">
        <v>4490.5499999999984</v>
      </c>
      <c r="K169" s="31">
        <v>4427.95</v>
      </c>
      <c r="L169" s="31">
        <v>4350.1000000000004</v>
      </c>
      <c r="M169" s="31">
        <v>0.66725000000000001</v>
      </c>
      <c r="N169" s="1"/>
      <c r="O169" s="1"/>
    </row>
    <row r="170" spans="1:15" ht="12.75" customHeight="1">
      <c r="A170" s="31">
        <v>160</v>
      </c>
      <c r="B170" s="31" t="s">
        <v>108</v>
      </c>
      <c r="C170" s="31">
        <v>28.85</v>
      </c>
      <c r="D170" s="40">
        <v>28.566666666666666</v>
      </c>
      <c r="E170" s="40">
        <v>28.133333333333333</v>
      </c>
      <c r="F170" s="40">
        <v>27.416666666666668</v>
      </c>
      <c r="G170" s="40">
        <v>26.983333333333334</v>
      </c>
      <c r="H170" s="40">
        <v>29.283333333333331</v>
      </c>
      <c r="I170" s="40">
        <v>29.716666666666661</v>
      </c>
      <c r="J170" s="40">
        <v>30.43333333333333</v>
      </c>
      <c r="K170" s="31">
        <v>29</v>
      </c>
      <c r="L170" s="31">
        <v>27.85</v>
      </c>
      <c r="M170" s="31">
        <v>137.06265999999999</v>
      </c>
      <c r="N170" s="1"/>
      <c r="O170" s="1"/>
    </row>
    <row r="171" spans="1:15" ht="12.75" customHeight="1">
      <c r="A171" s="31">
        <v>161</v>
      </c>
      <c r="B171" s="31" t="s">
        <v>376</v>
      </c>
      <c r="C171" s="31">
        <v>3032.75</v>
      </c>
      <c r="D171" s="40">
        <v>3044.25</v>
      </c>
      <c r="E171" s="40">
        <v>3013.5</v>
      </c>
      <c r="F171" s="40">
        <v>2994.25</v>
      </c>
      <c r="G171" s="40">
        <v>2963.5</v>
      </c>
      <c r="H171" s="40">
        <v>3063.5</v>
      </c>
      <c r="I171" s="40">
        <v>3094.25</v>
      </c>
      <c r="J171" s="40">
        <v>3113.5</v>
      </c>
      <c r="K171" s="31">
        <v>3075</v>
      </c>
      <c r="L171" s="31">
        <v>3025</v>
      </c>
      <c r="M171" s="31">
        <v>0.26201999999999998</v>
      </c>
      <c r="N171" s="1"/>
      <c r="O171" s="1"/>
    </row>
    <row r="172" spans="1:15" ht="12.75" customHeight="1">
      <c r="A172" s="31">
        <v>162</v>
      </c>
      <c r="B172" s="31" t="s">
        <v>377</v>
      </c>
      <c r="C172" s="31">
        <v>190</v>
      </c>
      <c r="D172" s="40">
        <v>190.41666666666666</v>
      </c>
      <c r="E172" s="40">
        <v>188.08333333333331</v>
      </c>
      <c r="F172" s="40">
        <v>186.16666666666666</v>
      </c>
      <c r="G172" s="40">
        <v>183.83333333333331</v>
      </c>
      <c r="H172" s="40">
        <v>192.33333333333331</v>
      </c>
      <c r="I172" s="40">
        <v>194.66666666666663</v>
      </c>
      <c r="J172" s="40">
        <v>196.58333333333331</v>
      </c>
      <c r="K172" s="31">
        <v>192.75</v>
      </c>
      <c r="L172" s="31">
        <v>188.5</v>
      </c>
      <c r="M172" s="31">
        <v>1.5181199999999999</v>
      </c>
      <c r="N172" s="1"/>
      <c r="O172" s="1"/>
    </row>
    <row r="173" spans="1:15" ht="12.75" customHeight="1">
      <c r="A173" s="31">
        <v>163</v>
      </c>
      <c r="B173" s="31" t="s">
        <v>378</v>
      </c>
      <c r="C173" s="31">
        <v>3264.05</v>
      </c>
      <c r="D173" s="40">
        <v>3286.9833333333336</v>
      </c>
      <c r="E173" s="40">
        <v>3202.0166666666673</v>
      </c>
      <c r="F173" s="40">
        <v>3139.9833333333336</v>
      </c>
      <c r="G173" s="40">
        <v>3055.0166666666673</v>
      </c>
      <c r="H173" s="40">
        <v>3349.0166666666673</v>
      </c>
      <c r="I173" s="40">
        <v>3433.9833333333336</v>
      </c>
      <c r="J173" s="40">
        <v>3496.0166666666673</v>
      </c>
      <c r="K173" s="31">
        <v>3371.95</v>
      </c>
      <c r="L173" s="31">
        <v>3224.95</v>
      </c>
      <c r="M173" s="31">
        <v>0.14940999999999999</v>
      </c>
      <c r="N173" s="1"/>
      <c r="O173" s="1"/>
    </row>
    <row r="174" spans="1:15" ht="12.75" customHeight="1">
      <c r="A174" s="31">
        <v>164</v>
      </c>
      <c r="B174" s="31" t="s">
        <v>379</v>
      </c>
      <c r="C174" s="31">
        <v>158.19999999999999</v>
      </c>
      <c r="D174" s="40">
        <v>159.08333333333334</v>
      </c>
      <c r="E174" s="40">
        <v>156.16666666666669</v>
      </c>
      <c r="F174" s="40">
        <v>154.13333333333335</v>
      </c>
      <c r="G174" s="40">
        <v>151.2166666666667</v>
      </c>
      <c r="H174" s="40">
        <v>161.11666666666667</v>
      </c>
      <c r="I174" s="40">
        <v>164.03333333333336</v>
      </c>
      <c r="J174" s="40">
        <v>166.06666666666666</v>
      </c>
      <c r="K174" s="31">
        <v>162</v>
      </c>
      <c r="L174" s="31">
        <v>157.05000000000001</v>
      </c>
      <c r="M174" s="31">
        <v>9.1962299999999999</v>
      </c>
      <c r="N174" s="1"/>
      <c r="O174" s="1"/>
    </row>
    <row r="175" spans="1:15" ht="12.75" customHeight="1">
      <c r="A175" s="31">
        <v>165</v>
      </c>
      <c r="B175" s="31" t="s">
        <v>380</v>
      </c>
      <c r="C175" s="31">
        <v>5921.65</v>
      </c>
      <c r="D175" s="40">
        <v>5931.2666666666664</v>
      </c>
      <c r="E175" s="40">
        <v>5890.3833333333332</v>
      </c>
      <c r="F175" s="40">
        <v>5859.1166666666668</v>
      </c>
      <c r="G175" s="40">
        <v>5818.2333333333336</v>
      </c>
      <c r="H175" s="40">
        <v>5962.5333333333328</v>
      </c>
      <c r="I175" s="40">
        <v>6003.4166666666661</v>
      </c>
      <c r="J175" s="40">
        <v>6034.6833333333325</v>
      </c>
      <c r="K175" s="31">
        <v>5972.15</v>
      </c>
      <c r="L175" s="31">
        <v>5900</v>
      </c>
      <c r="M175" s="31">
        <v>4.795E-2</v>
      </c>
      <c r="N175" s="1"/>
      <c r="O175" s="1"/>
    </row>
    <row r="176" spans="1:15" ht="12.75" customHeight="1">
      <c r="A176" s="31">
        <v>166</v>
      </c>
      <c r="B176" s="31" t="s">
        <v>259</v>
      </c>
      <c r="C176" s="31">
        <v>4117.05</v>
      </c>
      <c r="D176" s="40">
        <v>4171.0166666666664</v>
      </c>
      <c r="E176" s="40">
        <v>4042.0333333333328</v>
      </c>
      <c r="F176" s="40">
        <v>3967.0166666666664</v>
      </c>
      <c r="G176" s="40">
        <v>3838.0333333333328</v>
      </c>
      <c r="H176" s="40">
        <v>4246.0333333333328</v>
      </c>
      <c r="I176" s="40">
        <v>4375.0166666666664</v>
      </c>
      <c r="J176" s="40">
        <v>4450.0333333333328</v>
      </c>
      <c r="K176" s="31">
        <v>4300</v>
      </c>
      <c r="L176" s="31">
        <v>4096</v>
      </c>
      <c r="M176" s="31">
        <v>1.9199299999999999</v>
      </c>
      <c r="N176" s="1"/>
      <c r="O176" s="1"/>
    </row>
    <row r="177" spans="1:15" ht="12.75" customHeight="1">
      <c r="A177" s="31">
        <v>167</v>
      </c>
      <c r="B177" s="31" t="s">
        <v>381</v>
      </c>
      <c r="C177" s="31">
        <v>1606.15</v>
      </c>
      <c r="D177" s="40">
        <v>1610.7</v>
      </c>
      <c r="E177" s="40">
        <v>1595.45</v>
      </c>
      <c r="F177" s="40">
        <v>1584.75</v>
      </c>
      <c r="G177" s="40">
        <v>1569.5</v>
      </c>
      <c r="H177" s="40">
        <v>1621.4</v>
      </c>
      <c r="I177" s="40">
        <v>1636.65</v>
      </c>
      <c r="J177" s="40">
        <v>1647.3500000000001</v>
      </c>
      <c r="K177" s="31">
        <v>1625.95</v>
      </c>
      <c r="L177" s="31">
        <v>1600</v>
      </c>
      <c r="M177" s="31">
        <v>0.14465</v>
      </c>
      <c r="N177" s="1"/>
      <c r="O177" s="1"/>
    </row>
    <row r="178" spans="1:15" ht="12.75" customHeight="1">
      <c r="A178" s="31">
        <v>168</v>
      </c>
      <c r="B178" s="31" t="s">
        <v>106</v>
      </c>
      <c r="C178" s="31">
        <v>569.35</v>
      </c>
      <c r="D178" s="40">
        <v>570.7833333333333</v>
      </c>
      <c r="E178" s="40">
        <v>558.56666666666661</v>
      </c>
      <c r="F178" s="40">
        <v>547.7833333333333</v>
      </c>
      <c r="G178" s="40">
        <v>535.56666666666661</v>
      </c>
      <c r="H178" s="40">
        <v>581.56666666666661</v>
      </c>
      <c r="I178" s="40">
        <v>593.7833333333333</v>
      </c>
      <c r="J178" s="40">
        <v>604.56666666666661</v>
      </c>
      <c r="K178" s="31">
        <v>583</v>
      </c>
      <c r="L178" s="31">
        <v>560</v>
      </c>
      <c r="M178" s="31">
        <v>51.631070000000001</v>
      </c>
      <c r="N178" s="1"/>
      <c r="O178" s="1"/>
    </row>
    <row r="179" spans="1:15" ht="12.75" customHeight="1">
      <c r="A179" s="31">
        <v>169</v>
      </c>
      <c r="B179" s="31" t="s">
        <v>382</v>
      </c>
      <c r="C179" s="31">
        <v>1046.95</v>
      </c>
      <c r="D179" s="40">
        <v>1049.2666666666667</v>
      </c>
      <c r="E179" s="40">
        <v>1032.9833333333333</v>
      </c>
      <c r="F179" s="40">
        <v>1019.0166666666667</v>
      </c>
      <c r="G179" s="40">
        <v>1002.7333333333333</v>
      </c>
      <c r="H179" s="40">
        <v>1063.2333333333333</v>
      </c>
      <c r="I179" s="40">
        <v>1079.5166666666667</v>
      </c>
      <c r="J179" s="40">
        <v>1093.4833333333333</v>
      </c>
      <c r="K179" s="31">
        <v>1065.55</v>
      </c>
      <c r="L179" s="31">
        <v>1035.3</v>
      </c>
      <c r="M179" s="31">
        <v>1.07673</v>
      </c>
      <c r="N179" s="1"/>
      <c r="O179" s="1"/>
    </row>
    <row r="180" spans="1:15" ht="12.75" customHeight="1">
      <c r="A180" s="31">
        <v>170</v>
      </c>
      <c r="B180" s="31" t="s">
        <v>260</v>
      </c>
      <c r="C180" s="31">
        <v>649</v>
      </c>
      <c r="D180" s="40">
        <v>652.61666666666667</v>
      </c>
      <c r="E180" s="40">
        <v>641.38333333333333</v>
      </c>
      <c r="F180" s="40">
        <v>633.76666666666665</v>
      </c>
      <c r="G180" s="40">
        <v>622.5333333333333</v>
      </c>
      <c r="H180" s="40">
        <v>660.23333333333335</v>
      </c>
      <c r="I180" s="40">
        <v>671.4666666666667</v>
      </c>
      <c r="J180" s="40">
        <v>679.08333333333337</v>
      </c>
      <c r="K180" s="31">
        <v>663.85</v>
      </c>
      <c r="L180" s="31">
        <v>645</v>
      </c>
      <c r="M180" s="31">
        <v>1.0897600000000001</v>
      </c>
      <c r="N180" s="1"/>
      <c r="O180" s="1"/>
    </row>
    <row r="181" spans="1:15" ht="12.75" customHeight="1">
      <c r="A181" s="31">
        <v>171</v>
      </c>
      <c r="B181" s="31" t="s">
        <v>109</v>
      </c>
      <c r="C181" s="31">
        <v>991.5</v>
      </c>
      <c r="D181" s="40">
        <v>987.65</v>
      </c>
      <c r="E181" s="40">
        <v>980.3</v>
      </c>
      <c r="F181" s="40">
        <v>969.1</v>
      </c>
      <c r="G181" s="40">
        <v>961.75</v>
      </c>
      <c r="H181" s="40">
        <v>998.84999999999991</v>
      </c>
      <c r="I181" s="40">
        <v>1006.2</v>
      </c>
      <c r="J181" s="40">
        <v>1017.3999999999999</v>
      </c>
      <c r="K181" s="31">
        <v>995</v>
      </c>
      <c r="L181" s="31">
        <v>976.45</v>
      </c>
      <c r="M181" s="31">
        <v>6.7830199999999996</v>
      </c>
      <c r="N181" s="1"/>
      <c r="O181" s="1"/>
    </row>
    <row r="182" spans="1:15" ht="12.75" customHeight="1">
      <c r="A182" s="31">
        <v>172</v>
      </c>
      <c r="B182" s="31" t="s">
        <v>261</v>
      </c>
      <c r="C182" s="31">
        <v>571.15</v>
      </c>
      <c r="D182" s="40">
        <v>565.86666666666667</v>
      </c>
      <c r="E182" s="40">
        <v>556.7833333333333</v>
      </c>
      <c r="F182" s="40">
        <v>542.41666666666663</v>
      </c>
      <c r="G182" s="40">
        <v>533.33333333333326</v>
      </c>
      <c r="H182" s="40">
        <v>580.23333333333335</v>
      </c>
      <c r="I182" s="40">
        <v>589.31666666666661</v>
      </c>
      <c r="J182" s="40">
        <v>603.68333333333339</v>
      </c>
      <c r="K182" s="31">
        <v>574.95000000000005</v>
      </c>
      <c r="L182" s="31">
        <v>551.5</v>
      </c>
      <c r="M182" s="31">
        <v>2.8662800000000002</v>
      </c>
      <c r="N182" s="1"/>
      <c r="O182" s="1"/>
    </row>
    <row r="183" spans="1:15" ht="12.75" customHeight="1">
      <c r="A183" s="31">
        <v>173</v>
      </c>
      <c r="B183" s="31" t="s">
        <v>110</v>
      </c>
      <c r="C183" s="31">
        <v>1546.75</v>
      </c>
      <c r="D183" s="40">
        <v>1541.6833333333334</v>
      </c>
      <c r="E183" s="40">
        <v>1522.0666666666668</v>
      </c>
      <c r="F183" s="40">
        <v>1497.3833333333334</v>
      </c>
      <c r="G183" s="40">
        <v>1477.7666666666669</v>
      </c>
      <c r="H183" s="40">
        <v>1566.3666666666668</v>
      </c>
      <c r="I183" s="40">
        <v>1585.9833333333336</v>
      </c>
      <c r="J183" s="40">
        <v>1610.6666666666667</v>
      </c>
      <c r="K183" s="31">
        <v>1561.3</v>
      </c>
      <c r="L183" s="31">
        <v>1517</v>
      </c>
      <c r="M183" s="31">
        <v>3.4124500000000002</v>
      </c>
      <c r="N183" s="1"/>
      <c r="O183" s="1"/>
    </row>
    <row r="184" spans="1:15" ht="12.75" customHeight="1">
      <c r="A184" s="31">
        <v>174</v>
      </c>
      <c r="B184" s="31" t="s">
        <v>111</v>
      </c>
      <c r="C184" s="31">
        <v>353.95</v>
      </c>
      <c r="D184" s="40">
        <v>354.76666666666665</v>
      </c>
      <c r="E184" s="40">
        <v>346.18333333333328</v>
      </c>
      <c r="F184" s="40">
        <v>338.41666666666663</v>
      </c>
      <c r="G184" s="40">
        <v>329.83333333333326</v>
      </c>
      <c r="H184" s="40">
        <v>362.5333333333333</v>
      </c>
      <c r="I184" s="40">
        <v>371.11666666666667</v>
      </c>
      <c r="J184" s="40">
        <v>378.88333333333333</v>
      </c>
      <c r="K184" s="31">
        <v>363.35</v>
      </c>
      <c r="L184" s="31">
        <v>347</v>
      </c>
      <c r="M184" s="31">
        <v>33.803139999999999</v>
      </c>
      <c r="N184" s="1"/>
      <c r="O184" s="1"/>
    </row>
    <row r="185" spans="1:15" ht="12.75" customHeight="1">
      <c r="A185" s="31">
        <v>175</v>
      </c>
      <c r="B185" s="31" t="s">
        <v>383</v>
      </c>
      <c r="C185" s="31">
        <v>669.2</v>
      </c>
      <c r="D185" s="40">
        <v>668.93333333333339</v>
      </c>
      <c r="E185" s="40">
        <v>656.86666666666679</v>
      </c>
      <c r="F185" s="40">
        <v>644.53333333333342</v>
      </c>
      <c r="G185" s="40">
        <v>632.46666666666681</v>
      </c>
      <c r="H185" s="40">
        <v>681.26666666666677</v>
      </c>
      <c r="I185" s="40">
        <v>693.33333333333337</v>
      </c>
      <c r="J185" s="40">
        <v>705.66666666666674</v>
      </c>
      <c r="K185" s="31">
        <v>681</v>
      </c>
      <c r="L185" s="31">
        <v>656.6</v>
      </c>
      <c r="M185" s="31">
        <v>2.6600999999999999</v>
      </c>
      <c r="N185" s="1"/>
      <c r="O185" s="1"/>
    </row>
    <row r="186" spans="1:15" ht="12.75" customHeight="1">
      <c r="A186" s="31">
        <v>176</v>
      </c>
      <c r="B186" s="31" t="s">
        <v>112</v>
      </c>
      <c r="C186" s="31">
        <v>1490.9</v>
      </c>
      <c r="D186" s="40">
        <v>1501.1000000000001</v>
      </c>
      <c r="E186" s="40">
        <v>1477.2000000000003</v>
      </c>
      <c r="F186" s="40">
        <v>1463.5000000000002</v>
      </c>
      <c r="G186" s="40">
        <v>1439.6000000000004</v>
      </c>
      <c r="H186" s="40">
        <v>1514.8000000000002</v>
      </c>
      <c r="I186" s="40">
        <v>1538.7000000000003</v>
      </c>
      <c r="J186" s="40">
        <v>1552.4</v>
      </c>
      <c r="K186" s="31">
        <v>1525</v>
      </c>
      <c r="L186" s="31">
        <v>1487.4</v>
      </c>
      <c r="M186" s="31">
        <v>9.2925400000000007</v>
      </c>
      <c r="N186" s="1"/>
      <c r="O186" s="1"/>
    </row>
    <row r="187" spans="1:15" ht="12.75" customHeight="1">
      <c r="A187" s="31">
        <v>177</v>
      </c>
      <c r="B187" s="31" t="s">
        <v>384</v>
      </c>
      <c r="C187" s="31">
        <v>309.75</v>
      </c>
      <c r="D187" s="40">
        <v>311.93333333333334</v>
      </c>
      <c r="E187" s="40">
        <v>306.31666666666666</v>
      </c>
      <c r="F187" s="40">
        <v>302.88333333333333</v>
      </c>
      <c r="G187" s="40">
        <v>297.26666666666665</v>
      </c>
      <c r="H187" s="40">
        <v>315.36666666666667</v>
      </c>
      <c r="I187" s="40">
        <v>320.98333333333335</v>
      </c>
      <c r="J187" s="40">
        <v>324.41666666666669</v>
      </c>
      <c r="K187" s="31">
        <v>317.55</v>
      </c>
      <c r="L187" s="31">
        <v>308.5</v>
      </c>
      <c r="M187" s="31">
        <v>1.7092799999999999</v>
      </c>
      <c r="N187" s="1"/>
      <c r="O187" s="1"/>
    </row>
    <row r="188" spans="1:15" ht="12.75" customHeight="1">
      <c r="A188" s="31">
        <v>178</v>
      </c>
      <c r="B188" s="31" t="s">
        <v>385</v>
      </c>
      <c r="C188" s="31">
        <v>138.80000000000001</v>
      </c>
      <c r="D188" s="40">
        <v>140.4</v>
      </c>
      <c r="E188" s="40">
        <v>136</v>
      </c>
      <c r="F188" s="40">
        <v>133.19999999999999</v>
      </c>
      <c r="G188" s="40">
        <v>128.79999999999998</v>
      </c>
      <c r="H188" s="40">
        <v>143.20000000000002</v>
      </c>
      <c r="I188" s="40">
        <v>147.60000000000005</v>
      </c>
      <c r="J188" s="40">
        <v>150.40000000000003</v>
      </c>
      <c r="K188" s="31">
        <v>144.80000000000001</v>
      </c>
      <c r="L188" s="31">
        <v>137.6</v>
      </c>
      <c r="M188" s="31">
        <v>20.55885</v>
      </c>
      <c r="N188" s="1"/>
      <c r="O188" s="1"/>
    </row>
    <row r="189" spans="1:15" ht="12.75" customHeight="1">
      <c r="A189" s="31">
        <v>179</v>
      </c>
      <c r="B189" s="31" t="s">
        <v>386</v>
      </c>
      <c r="C189" s="31">
        <v>1196.25</v>
      </c>
      <c r="D189" s="40">
        <v>1206.7666666666667</v>
      </c>
      <c r="E189" s="40">
        <v>1181.5333333333333</v>
      </c>
      <c r="F189" s="40">
        <v>1166.8166666666666</v>
      </c>
      <c r="G189" s="40">
        <v>1141.5833333333333</v>
      </c>
      <c r="H189" s="40">
        <v>1221.4833333333333</v>
      </c>
      <c r="I189" s="40">
        <v>1246.7166666666665</v>
      </c>
      <c r="J189" s="40">
        <v>1261.4333333333334</v>
      </c>
      <c r="K189" s="31">
        <v>1232</v>
      </c>
      <c r="L189" s="31">
        <v>1192.05</v>
      </c>
      <c r="M189" s="31">
        <v>0.2913</v>
      </c>
      <c r="N189" s="1"/>
      <c r="O189" s="1"/>
    </row>
    <row r="190" spans="1:15" ht="12.75" customHeight="1">
      <c r="A190" s="31">
        <v>180</v>
      </c>
      <c r="B190" s="31" t="s">
        <v>387</v>
      </c>
      <c r="C190" s="31">
        <v>467.65</v>
      </c>
      <c r="D190" s="40">
        <v>470.61666666666662</v>
      </c>
      <c r="E190" s="40">
        <v>461.23333333333323</v>
      </c>
      <c r="F190" s="40">
        <v>454.81666666666661</v>
      </c>
      <c r="G190" s="40">
        <v>445.43333333333322</v>
      </c>
      <c r="H190" s="40">
        <v>477.03333333333325</v>
      </c>
      <c r="I190" s="40">
        <v>486.41666666666657</v>
      </c>
      <c r="J190" s="40">
        <v>492.83333333333326</v>
      </c>
      <c r="K190" s="31">
        <v>480</v>
      </c>
      <c r="L190" s="31">
        <v>464.2</v>
      </c>
      <c r="M190" s="31">
        <v>4.9250100000000003</v>
      </c>
      <c r="N190" s="1"/>
      <c r="O190" s="1"/>
    </row>
    <row r="191" spans="1:15" ht="12.75" customHeight="1">
      <c r="A191" s="31">
        <v>181</v>
      </c>
      <c r="B191" s="31" t="s">
        <v>388</v>
      </c>
      <c r="C191" s="31">
        <v>177.45</v>
      </c>
      <c r="D191" s="40">
        <v>178.94999999999996</v>
      </c>
      <c r="E191" s="40">
        <v>174.69999999999993</v>
      </c>
      <c r="F191" s="40">
        <v>171.94999999999996</v>
      </c>
      <c r="G191" s="40">
        <v>167.69999999999993</v>
      </c>
      <c r="H191" s="40">
        <v>181.69999999999993</v>
      </c>
      <c r="I191" s="40">
        <v>185.95</v>
      </c>
      <c r="J191" s="40">
        <v>188.69999999999993</v>
      </c>
      <c r="K191" s="31">
        <v>183.2</v>
      </c>
      <c r="L191" s="31">
        <v>176.2</v>
      </c>
      <c r="M191" s="31">
        <v>3.06372</v>
      </c>
      <c r="N191" s="1"/>
      <c r="O191" s="1"/>
    </row>
    <row r="192" spans="1:15" ht="12.75" customHeight="1">
      <c r="A192" s="31">
        <v>182</v>
      </c>
      <c r="B192" s="31" t="s">
        <v>389</v>
      </c>
      <c r="C192" s="31">
        <v>1709.7</v>
      </c>
      <c r="D192" s="40">
        <v>1725.2333333333333</v>
      </c>
      <c r="E192" s="40">
        <v>1660.4666666666667</v>
      </c>
      <c r="F192" s="40">
        <v>1611.2333333333333</v>
      </c>
      <c r="G192" s="40">
        <v>1546.4666666666667</v>
      </c>
      <c r="H192" s="40">
        <v>1774.4666666666667</v>
      </c>
      <c r="I192" s="40">
        <v>1839.2333333333336</v>
      </c>
      <c r="J192" s="40">
        <v>1888.4666666666667</v>
      </c>
      <c r="K192" s="31">
        <v>1790</v>
      </c>
      <c r="L192" s="31">
        <v>1676</v>
      </c>
      <c r="M192" s="31">
        <v>0.75139999999999996</v>
      </c>
      <c r="N192" s="1"/>
      <c r="O192" s="1"/>
    </row>
    <row r="193" spans="1:15" ht="12.75" customHeight="1">
      <c r="A193" s="31">
        <v>183</v>
      </c>
      <c r="B193" s="31" t="s">
        <v>113</v>
      </c>
      <c r="C193" s="31">
        <v>738.15</v>
      </c>
      <c r="D193" s="40">
        <v>744.06666666666661</v>
      </c>
      <c r="E193" s="40">
        <v>728.13333333333321</v>
      </c>
      <c r="F193" s="40">
        <v>718.11666666666656</v>
      </c>
      <c r="G193" s="40">
        <v>702.18333333333317</v>
      </c>
      <c r="H193" s="40">
        <v>754.08333333333326</v>
      </c>
      <c r="I193" s="40">
        <v>770.01666666666665</v>
      </c>
      <c r="J193" s="40">
        <v>780.0333333333333</v>
      </c>
      <c r="K193" s="31">
        <v>760</v>
      </c>
      <c r="L193" s="31">
        <v>734.05</v>
      </c>
      <c r="M193" s="31">
        <v>30.757180000000002</v>
      </c>
      <c r="N193" s="1"/>
      <c r="O193" s="1"/>
    </row>
    <row r="194" spans="1:15" ht="12.75" customHeight="1">
      <c r="A194" s="31">
        <v>184</v>
      </c>
      <c r="B194" s="31" t="s">
        <v>390</v>
      </c>
      <c r="C194" s="31">
        <v>362.1</v>
      </c>
      <c r="D194" s="40">
        <v>364.33333333333331</v>
      </c>
      <c r="E194" s="40">
        <v>357.66666666666663</v>
      </c>
      <c r="F194" s="40">
        <v>353.23333333333329</v>
      </c>
      <c r="G194" s="40">
        <v>346.56666666666661</v>
      </c>
      <c r="H194" s="40">
        <v>368.76666666666665</v>
      </c>
      <c r="I194" s="40">
        <v>375.43333333333328</v>
      </c>
      <c r="J194" s="40">
        <v>379.86666666666667</v>
      </c>
      <c r="K194" s="31">
        <v>371</v>
      </c>
      <c r="L194" s="31">
        <v>359.9</v>
      </c>
      <c r="M194" s="31">
        <v>3.7302599999999999</v>
      </c>
      <c r="N194" s="1"/>
      <c r="O194" s="1"/>
    </row>
    <row r="195" spans="1:15" ht="12.75" customHeight="1">
      <c r="A195" s="31">
        <v>185</v>
      </c>
      <c r="B195" s="31" t="s">
        <v>391</v>
      </c>
      <c r="C195" s="31">
        <v>102.2</v>
      </c>
      <c r="D195" s="40">
        <v>102.71666666666665</v>
      </c>
      <c r="E195" s="40">
        <v>100.48333333333331</v>
      </c>
      <c r="F195" s="40">
        <v>98.766666666666652</v>
      </c>
      <c r="G195" s="40">
        <v>96.533333333333303</v>
      </c>
      <c r="H195" s="40">
        <v>104.43333333333331</v>
      </c>
      <c r="I195" s="40">
        <v>106.66666666666666</v>
      </c>
      <c r="J195" s="40">
        <v>108.38333333333331</v>
      </c>
      <c r="K195" s="31">
        <v>104.95</v>
      </c>
      <c r="L195" s="31">
        <v>101</v>
      </c>
      <c r="M195" s="31">
        <v>11.894959999999999</v>
      </c>
      <c r="N195" s="1"/>
      <c r="O195" s="1"/>
    </row>
    <row r="196" spans="1:15" ht="12.75" customHeight="1">
      <c r="A196" s="31">
        <v>186</v>
      </c>
      <c r="B196" s="31" t="s">
        <v>392</v>
      </c>
      <c r="C196" s="31">
        <v>107.35</v>
      </c>
      <c r="D196" s="40">
        <v>108.3</v>
      </c>
      <c r="E196" s="40">
        <v>106.05</v>
      </c>
      <c r="F196" s="40">
        <v>104.75</v>
      </c>
      <c r="G196" s="40">
        <v>102.5</v>
      </c>
      <c r="H196" s="40">
        <v>109.6</v>
      </c>
      <c r="I196" s="40">
        <v>111.85</v>
      </c>
      <c r="J196" s="40">
        <v>113.14999999999999</v>
      </c>
      <c r="K196" s="31">
        <v>110.55</v>
      </c>
      <c r="L196" s="31">
        <v>107</v>
      </c>
      <c r="M196" s="31">
        <v>14.216100000000001</v>
      </c>
      <c r="N196" s="1"/>
      <c r="O196" s="1"/>
    </row>
    <row r="197" spans="1:15" ht="12.75" customHeight="1">
      <c r="A197" s="31">
        <v>187</v>
      </c>
      <c r="B197" s="31" t="s">
        <v>262</v>
      </c>
      <c r="C197" s="31">
        <v>358.6</v>
      </c>
      <c r="D197" s="40">
        <v>359.73333333333335</v>
      </c>
      <c r="E197" s="40">
        <v>350.86666666666667</v>
      </c>
      <c r="F197" s="40">
        <v>343.13333333333333</v>
      </c>
      <c r="G197" s="40">
        <v>334.26666666666665</v>
      </c>
      <c r="H197" s="40">
        <v>367.4666666666667</v>
      </c>
      <c r="I197" s="40">
        <v>376.33333333333337</v>
      </c>
      <c r="J197" s="40">
        <v>384.06666666666672</v>
      </c>
      <c r="K197" s="31">
        <v>368.6</v>
      </c>
      <c r="L197" s="31">
        <v>352</v>
      </c>
      <c r="M197" s="31">
        <v>26.180209999999999</v>
      </c>
      <c r="N197" s="1"/>
      <c r="O197" s="1"/>
    </row>
    <row r="198" spans="1:15" ht="12.75" customHeight="1">
      <c r="A198" s="31">
        <v>188</v>
      </c>
      <c r="B198" s="31" t="s">
        <v>393</v>
      </c>
      <c r="C198" s="31">
        <v>597.5</v>
      </c>
      <c r="D198" s="40">
        <v>600.1</v>
      </c>
      <c r="E198" s="40">
        <v>590.40000000000009</v>
      </c>
      <c r="F198" s="40">
        <v>583.30000000000007</v>
      </c>
      <c r="G198" s="40">
        <v>573.60000000000014</v>
      </c>
      <c r="H198" s="40">
        <v>607.20000000000005</v>
      </c>
      <c r="I198" s="40">
        <v>616.90000000000009</v>
      </c>
      <c r="J198" s="40">
        <v>624</v>
      </c>
      <c r="K198" s="31">
        <v>609.79999999999995</v>
      </c>
      <c r="L198" s="31">
        <v>593</v>
      </c>
      <c r="M198" s="31">
        <v>0.72789999999999999</v>
      </c>
      <c r="N198" s="1"/>
      <c r="O198" s="1"/>
    </row>
    <row r="199" spans="1:15" ht="12.75" customHeight="1">
      <c r="A199" s="31">
        <v>189</v>
      </c>
      <c r="B199" s="31" t="s">
        <v>394</v>
      </c>
      <c r="C199" s="31">
        <v>2339.1999999999998</v>
      </c>
      <c r="D199" s="40">
        <v>2336.4</v>
      </c>
      <c r="E199" s="40">
        <v>2297.8000000000002</v>
      </c>
      <c r="F199" s="40">
        <v>2256.4</v>
      </c>
      <c r="G199" s="40">
        <v>2217.8000000000002</v>
      </c>
      <c r="H199" s="40">
        <v>2377.8000000000002</v>
      </c>
      <c r="I199" s="40">
        <v>2416.3999999999996</v>
      </c>
      <c r="J199" s="40">
        <v>2457.8000000000002</v>
      </c>
      <c r="K199" s="31">
        <v>2375</v>
      </c>
      <c r="L199" s="31">
        <v>2295</v>
      </c>
      <c r="M199" s="31">
        <v>0.91371000000000002</v>
      </c>
      <c r="N199" s="1"/>
      <c r="O199" s="1"/>
    </row>
    <row r="200" spans="1:15" ht="12.75" customHeight="1">
      <c r="A200" s="31">
        <v>190</v>
      </c>
      <c r="B200" s="31" t="s">
        <v>115</v>
      </c>
      <c r="C200" s="31">
        <v>1123.6500000000001</v>
      </c>
      <c r="D200" s="40">
        <v>1122.45</v>
      </c>
      <c r="E200" s="40">
        <v>1115.5500000000002</v>
      </c>
      <c r="F200" s="40">
        <v>1107.45</v>
      </c>
      <c r="G200" s="40">
        <v>1100.5500000000002</v>
      </c>
      <c r="H200" s="40">
        <v>1130.5500000000002</v>
      </c>
      <c r="I200" s="40">
        <v>1137.4500000000003</v>
      </c>
      <c r="J200" s="40">
        <v>1145.5500000000002</v>
      </c>
      <c r="K200" s="31">
        <v>1129.3499999999999</v>
      </c>
      <c r="L200" s="31">
        <v>1114.3499999999999</v>
      </c>
      <c r="M200" s="31">
        <v>31.59376</v>
      </c>
      <c r="N200" s="1"/>
      <c r="O200" s="1"/>
    </row>
    <row r="201" spans="1:15" ht="12.75" customHeight="1">
      <c r="A201" s="31">
        <v>191</v>
      </c>
      <c r="B201" s="31" t="s">
        <v>117</v>
      </c>
      <c r="C201" s="31">
        <v>2949.6</v>
      </c>
      <c r="D201" s="40">
        <v>2933.8666666666668</v>
      </c>
      <c r="E201" s="40">
        <v>2905.7333333333336</v>
      </c>
      <c r="F201" s="40">
        <v>2861.8666666666668</v>
      </c>
      <c r="G201" s="40">
        <v>2833.7333333333336</v>
      </c>
      <c r="H201" s="40">
        <v>2977.7333333333336</v>
      </c>
      <c r="I201" s="40">
        <v>3005.8666666666668</v>
      </c>
      <c r="J201" s="40">
        <v>3049.7333333333336</v>
      </c>
      <c r="K201" s="31">
        <v>2962</v>
      </c>
      <c r="L201" s="31">
        <v>2890</v>
      </c>
      <c r="M201" s="31">
        <v>1.55172</v>
      </c>
      <c r="N201" s="1"/>
      <c r="O201" s="1"/>
    </row>
    <row r="202" spans="1:15" ht="12.75" customHeight="1">
      <c r="A202" s="31">
        <v>192</v>
      </c>
      <c r="B202" s="31" t="s">
        <v>118</v>
      </c>
      <c r="C202" s="31">
        <v>1530.6</v>
      </c>
      <c r="D202" s="40">
        <v>1529.0166666666667</v>
      </c>
      <c r="E202" s="40">
        <v>1523.0333333333333</v>
      </c>
      <c r="F202" s="40">
        <v>1515.4666666666667</v>
      </c>
      <c r="G202" s="40">
        <v>1509.4833333333333</v>
      </c>
      <c r="H202" s="40">
        <v>1536.5833333333333</v>
      </c>
      <c r="I202" s="40">
        <v>1542.5666666666664</v>
      </c>
      <c r="J202" s="40">
        <v>1550.1333333333332</v>
      </c>
      <c r="K202" s="31">
        <v>1535</v>
      </c>
      <c r="L202" s="31">
        <v>1521.45</v>
      </c>
      <c r="M202" s="31">
        <v>31.26389</v>
      </c>
      <c r="N202" s="1"/>
      <c r="O202" s="1"/>
    </row>
    <row r="203" spans="1:15" ht="12.75" customHeight="1">
      <c r="A203" s="31">
        <v>193</v>
      </c>
      <c r="B203" s="31" t="s">
        <v>119</v>
      </c>
      <c r="C203" s="31">
        <v>673.55</v>
      </c>
      <c r="D203" s="40">
        <v>671.68333333333328</v>
      </c>
      <c r="E203" s="40">
        <v>667.86666666666656</v>
      </c>
      <c r="F203" s="40">
        <v>662.18333333333328</v>
      </c>
      <c r="G203" s="40">
        <v>658.36666666666656</v>
      </c>
      <c r="H203" s="40">
        <v>677.36666666666656</v>
      </c>
      <c r="I203" s="40">
        <v>681.18333333333339</v>
      </c>
      <c r="J203" s="40">
        <v>686.86666666666656</v>
      </c>
      <c r="K203" s="31">
        <v>675.5</v>
      </c>
      <c r="L203" s="31">
        <v>666</v>
      </c>
      <c r="M203" s="31">
        <v>10.580590000000001</v>
      </c>
      <c r="N203" s="1"/>
      <c r="O203" s="1"/>
    </row>
    <row r="204" spans="1:15" ht="12.75" customHeight="1">
      <c r="A204" s="31">
        <v>194</v>
      </c>
      <c r="B204" s="31" t="s">
        <v>395</v>
      </c>
      <c r="C204" s="31">
        <v>66.25</v>
      </c>
      <c r="D204" s="40">
        <v>67.25</v>
      </c>
      <c r="E204" s="40">
        <v>65</v>
      </c>
      <c r="F204" s="40">
        <v>63.75</v>
      </c>
      <c r="G204" s="40">
        <v>61.5</v>
      </c>
      <c r="H204" s="40">
        <v>68.5</v>
      </c>
      <c r="I204" s="40">
        <v>70.75</v>
      </c>
      <c r="J204" s="40">
        <v>72</v>
      </c>
      <c r="K204" s="31">
        <v>69.5</v>
      </c>
      <c r="L204" s="31">
        <v>66</v>
      </c>
      <c r="M204" s="31">
        <v>15.7986</v>
      </c>
      <c r="N204" s="1"/>
      <c r="O204" s="1"/>
    </row>
    <row r="205" spans="1:15" ht="12.75" customHeight="1">
      <c r="A205" s="31">
        <v>195</v>
      </c>
      <c r="B205" s="31" t="s">
        <v>396</v>
      </c>
      <c r="C205" s="31">
        <v>1394.3</v>
      </c>
      <c r="D205" s="40">
        <v>1392.1499999999999</v>
      </c>
      <c r="E205" s="40">
        <v>1382.1499999999996</v>
      </c>
      <c r="F205" s="40">
        <v>1369.9999999999998</v>
      </c>
      <c r="G205" s="40">
        <v>1359.9999999999995</v>
      </c>
      <c r="H205" s="40">
        <v>1404.2999999999997</v>
      </c>
      <c r="I205" s="40">
        <v>1414.3000000000002</v>
      </c>
      <c r="J205" s="40">
        <v>1426.4499999999998</v>
      </c>
      <c r="K205" s="31">
        <v>1402.15</v>
      </c>
      <c r="L205" s="31">
        <v>1380</v>
      </c>
      <c r="M205" s="31">
        <v>4.48827</v>
      </c>
      <c r="N205" s="1"/>
      <c r="O205" s="1"/>
    </row>
    <row r="206" spans="1:15" ht="12.75" customHeight="1">
      <c r="A206" s="31">
        <v>196</v>
      </c>
      <c r="B206" s="31" t="s">
        <v>397</v>
      </c>
      <c r="C206" s="31">
        <v>940</v>
      </c>
      <c r="D206" s="40">
        <v>940.7833333333333</v>
      </c>
      <c r="E206" s="40">
        <v>928.21666666666658</v>
      </c>
      <c r="F206" s="40">
        <v>916.43333333333328</v>
      </c>
      <c r="G206" s="40">
        <v>903.86666666666656</v>
      </c>
      <c r="H206" s="40">
        <v>952.56666666666661</v>
      </c>
      <c r="I206" s="40">
        <v>965.13333333333321</v>
      </c>
      <c r="J206" s="40">
        <v>976.91666666666663</v>
      </c>
      <c r="K206" s="31">
        <v>953.35</v>
      </c>
      <c r="L206" s="31">
        <v>929</v>
      </c>
      <c r="M206" s="31">
        <v>0.12962000000000001</v>
      </c>
      <c r="N206" s="1"/>
      <c r="O206" s="1"/>
    </row>
    <row r="207" spans="1:15" ht="12.75" customHeight="1">
      <c r="A207" s="31">
        <v>197</v>
      </c>
      <c r="B207" s="31" t="s">
        <v>114</v>
      </c>
      <c r="C207" s="31">
        <v>1225.7</v>
      </c>
      <c r="D207" s="40">
        <v>1233.4166666666667</v>
      </c>
      <c r="E207" s="40">
        <v>1214.4333333333334</v>
      </c>
      <c r="F207" s="40">
        <v>1203.1666666666667</v>
      </c>
      <c r="G207" s="40">
        <v>1184.1833333333334</v>
      </c>
      <c r="H207" s="40">
        <v>1244.6833333333334</v>
      </c>
      <c r="I207" s="40">
        <v>1263.6666666666665</v>
      </c>
      <c r="J207" s="40">
        <v>1274.9333333333334</v>
      </c>
      <c r="K207" s="31">
        <v>1252.4000000000001</v>
      </c>
      <c r="L207" s="31">
        <v>1222.1500000000001</v>
      </c>
      <c r="M207" s="31">
        <v>8.4396000000000004</v>
      </c>
      <c r="N207" s="1"/>
      <c r="O207" s="1"/>
    </row>
    <row r="208" spans="1:15" ht="12.75" customHeight="1">
      <c r="A208" s="31">
        <v>198</v>
      </c>
      <c r="B208" s="31" t="s">
        <v>398</v>
      </c>
      <c r="C208" s="31">
        <v>259.64999999999998</v>
      </c>
      <c r="D208" s="40">
        <v>260.83333333333331</v>
      </c>
      <c r="E208" s="40">
        <v>257.81666666666661</v>
      </c>
      <c r="F208" s="40">
        <v>255.98333333333329</v>
      </c>
      <c r="G208" s="40">
        <v>252.96666666666658</v>
      </c>
      <c r="H208" s="40">
        <v>262.66666666666663</v>
      </c>
      <c r="I208" s="40">
        <v>265.68333333333339</v>
      </c>
      <c r="J208" s="40">
        <v>267.51666666666665</v>
      </c>
      <c r="K208" s="31">
        <v>263.85000000000002</v>
      </c>
      <c r="L208" s="31">
        <v>259</v>
      </c>
      <c r="M208" s="31">
        <v>0.87012</v>
      </c>
      <c r="N208" s="1"/>
      <c r="O208" s="1"/>
    </row>
    <row r="209" spans="1:15" ht="12.75" customHeight="1">
      <c r="A209" s="31">
        <v>199</v>
      </c>
      <c r="B209" s="31" t="s">
        <v>399</v>
      </c>
      <c r="C209" s="31">
        <v>135.85</v>
      </c>
      <c r="D209" s="40">
        <v>136.48333333333335</v>
      </c>
      <c r="E209" s="40">
        <v>133.9666666666667</v>
      </c>
      <c r="F209" s="40">
        <v>132.08333333333334</v>
      </c>
      <c r="G209" s="40">
        <v>129.56666666666669</v>
      </c>
      <c r="H209" s="40">
        <v>138.3666666666667</v>
      </c>
      <c r="I209" s="40">
        <v>140.88333333333335</v>
      </c>
      <c r="J209" s="40">
        <v>142.76666666666671</v>
      </c>
      <c r="K209" s="31">
        <v>139</v>
      </c>
      <c r="L209" s="31">
        <v>134.6</v>
      </c>
      <c r="M209" s="31">
        <v>6.4782700000000002</v>
      </c>
      <c r="N209" s="1"/>
      <c r="O209" s="1"/>
    </row>
    <row r="210" spans="1:15" ht="12.75" customHeight="1">
      <c r="A210" s="31">
        <v>200</v>
      </c>
      <c r="B210" s="31" t="s">
        <v>120</v>
      </c>
      <c r="C210" s="31">
        <v>2747.35</v>
      </c>
      <c r="D210" s="40">
        <v>2755.6833333333329</v>
      </c>
      <c r="E210" s="40">
        <v>2733.4666666666658</v>
      </c>
      <c r="F210" s="40">
        <v>2719.583333333333</v>
      </c>
      <c r="G210" s="40">
        <v>2697.3666666666659</v>
      </c>
      <c r="H210" s="40">
        <v>2769.5666666666657</v>
      </c>
      <c r="I210" s="40">
        <v>2791.7833333333328</v>
      </c>
      <c r="J210" s="40">
        <v>2805.6666666666656</v>
      </c>
      <c r="K210" s="31">
        <v>2777.9</v>
      </c>
      <c r="L210" s="31">
        <v>2741.8</v>
      </c>
      <c r="M210" s="31">
        <v>3.9675600000000002</v>
      </c>
      <c r="N210" s="1"/>
      <c r="O210" s="1"/>
    </row>
    <row r="211" spans="1:15" ht="12.75" customHeight="1">
      <c r="A211" s="31">
        <v>201</v>
      </c>
      <c r="B211" s="31" t="s">
        <v>400</v>
      </c>
      <c r="C211" s="31">
        <v>48.3</v>
      </c>
      <c r="D211" s="40">
        <v>48.93333333333333</v>
      </c>
      <c r="E211" s="40">
        <v>47.466666666666661</v>
      </c>
      <c r="F211" s="40">
        <v>46.633333333333333</v>
      </c>
      <c r="G211" s="40">
        <v>45.166666666666664</v>
      </c>
      <c r="H211" s="40">
        <v>49.766666666666659</v>
      </c>
      <c r="I211" s="40">
        <v>51.233333333333327</v>
      </c>
      <c r="J211" s="40">
        <v>52.066666666666656</v>
      </c>
      <c r="K211" s="31">
        <v>50.4</v>
      </c>
      <c r="L211" s="31">
        <v>48.1</v>
      </c>
      <c r="M211" s="31">
        <v>31.446940000000001</v>
      </c>
      <c r="N211" s="1"/>
      <c r="O211" s="1"/>
    </row>
    <row r="212" spans="1:15" ht="12.75" customHeight="1">
      <c r="A212" s="31">
        <v>202</v>
      </c>
      <c r="B212" s="31" t="s">
        <v>122</v>
      </c>
      <c r="C212" s="31">
        <v>441.75</v>
      </c>
      <c r="D212" s="40">
        <v>441.65000000000003</v>
      </c>
      <c r="E212" s="40">
        <v>436.30000000000007</v>
      </c>
      <c r="F212" s="40">
        <v>430.85</v>
      </c>
      <c r="G212" s="40">
        <v>425.50000000000006</v>
      </c>
      <c r="H212" s="40">
        <v>447.10000000000008</v>
      </c>
      <c r="I212" s="40">
        <v>452.4500000000001</v>
      </c>
      <c r="J212" s="40">
        <v>457.90000000000009</v>
      </c>
      <c r="K212" s="31">
        <v>447</v>
      </c>
      <c r="L212" s="31">
        <v>436.2</v>
      </c>
      <c r="M212" s="31">
        <v>82.885469999999998</v>
      </c>
      <c r="N212" s="1"/>
      <c r="O212" s="1"/>
    </row>
    <row r="213" spans="1:15" ht="12.75" customHeight="1">
      <c r="A213" s="31">
        <v>203</v>
      </c>
      <c r="B213" s="31" t="s">
        <v>263</v>
      </c>
      <c r="C213" s="31">
        <v>1068.9000000000001</v>
      </c>
      <c r="D213" s="40">
        <v>1070.6666666666667</v>
      </c>
      <c r="E213" s="40">
        <v>1057.3333333333335</v>
      </c>
      <c r="F213" s="40">
        <v>1045.7666666666667</v>
      </c>
      <c r="G213" s="40">
        <v>1032.4333333333334</v>
      </c>
      <c r="H213" s="40">
        <v>1082.2333333333336</v>
      </c>
      <c r="I213" s="40">
        <v>1095.5666666666671</v>
      </c>
      <c r="J213" s="40">
        <v>1107.1333333333337</v>
      </c>
      <c r="K213" s="31">
        <v>1084</v>
      </c>
      <c r="L213" s="31">
        <v>1059.0999999999999</v>
      </c>
      <c r="M213" s="31">
        <v>2.6544500000000002</v>
      </c>
      <c r="N213" s="1"/>
      <c r="O213" s="1"/>
    </row>
    <row r="214" spans="1:15" ht="12.75" customHeight="1">
      <c r="A214" s="31">
        <v>204</v>
      </c>
      <c r="B214" s="31" t="s">
        <v>401</v>
      </c>
      <c r="C214" s="31">
        <v>135.4</v>
      </c>
      <c r="D214" s="40">
        <v>133.91666666666666</v>
      </c>
      <c r="E214" s="40">
        <v>130.63333333333333</v>
      </c>
      <c r="F214" s="40">
        <v>125.86666666666667</v>
      </c>
      <c r="G214" s="40">
        <v>122.58333333333334</v>
      </c>
      <c r="H214" s="40">
        <v>138.68333333333331</v>
      </c>
      <c r="I214" s="40">
        <v>141.96666666666667</v>
      </c>
      <c r="J214" s="40">
        <v>146.73333333333329</v>
      </c>
      <c r="K214" s="31">
        <v>137.19999999999999</v>
      </c>
      <c r="L214" s="31">
        <v>129.15</v>
      </c>
      <c r="M214" s="31">
        <v>37.976469999999999</v>
      </c>
      <c r="N214" s="1"/>
      <c r="O214" s="1"/>
    </row>
    <row r="215" spans="1:15" ht="12.75" customHeight="1">
      <c r="A215" s="31">
        <v>205</v>
      </c>
      <c r="B215" s="31" t="s">
        <v>123</v>
      </c>
      <c r="C215" s="31">
        <v>257.7</v>
      </c>
      <c r="D215" s="40">
        <v>256.39999999999998</v>
      </c>
      <c r="E215" s="40">
        <v>254.39999999999998</v>
      </c>
      <c r="F215" s="40">
        <v>251.1</v>
      </c>
      <c r="G215" s="40">
        <v>249.1</v>
      </c>
      <c r="H215" s="40">
        <v>259.69999999999993</v>
      </c>
      <c r="I215" s="40">
        <v>261.69999999999993</v>
      </c>
      <c r="J215" s="40">
        <v>264.99999999999994</v>
      </c>
      <c r="K215" s="31">
        <v>258.39999999999998</v>
      </c>
      <c r="L215" s="31">
        <v>253.1</v>
      </c>
      <c r="M215" s="31">
        <v>24.713550000000001</v>
      </c>
      <c r="N215" s="1"/>
      <c r="O215" s="1"/>
    </row>
    <row r="216" spans="1:15" ht="12.75" customHeight="1">
      <c r="A216" s="31">
        <v>206</v>
      </c>
      <c r="B216" s="31" t="s">
        <v>124</v>
      </c>
      <c r="C216" s="31">
        <v>2426.4</v>
      </c>
      <c r="D216" s="40">
        <v>2418.6333333333332</v>
      </c>
      <c r="E216" s="40">
        <v>2400.4166666666665</v>
      </c>
      <c r="F216" s="40">
        <v>2374.4333333333334</v>
      </c>
      <c r="G216" s="40">
        <v>2356.2166666666667</v>
      </c>
      <c r="H216" s="40">
        <v>2444.6166666666663</v>
      </c>
      <c r="I216" s="40">
        <v>2462.8333333333335</v>
      </c>
      <c r="J216" s="40">
        <v>2488.8166666666662</v>
      </c>
      <c r="K216" s="31">
        <v>2436.85</v>
      </c>
      <c r="L216" s="31">
        <v>2392.65</v>
      </c>
      <c r="M216" s="31">
        <v>11.463089999999999</v>
      </c>
      <c r="N216" s="1"/>
      <c r="O216" s="1"/>
    </row>
    <row r="217" spans="1:15" ht="12.75" customHeight="1">
      <c r="A217" s="31">
        <v>207</v>
      </c>
      <c r="B217" s="31" t="s">
        <v>264</v>
      </c>
      <c r="C217" s="31">
        <v>330.85</v>
      </c>
      <c r="D217" s="40">
        <v>328.84999999999997</v>
      </c>
      <c r="E217" s="40">
        <v>325.19999999999993</v>
      </c>
      <c r="F217" s="40">
        <v>319.54999999999995</v>
      </c>
      <c r="G217" s="40">
        <v>315.89999999999992</v>
      </c>
      <c r="H217" s="40">
        <v>334.49999999999994</v>
      </c>
      <c r="I217" s="40">
        <v>338.14999999999992</v>
      </c>
      <c r="J217" s="40">
        <v>343.79999999999995</v>
      </c>
      <c r="K217" s="31">
        <v>332.5</v>
      </c>
      <c r="L217" s="31">
        <v>323.2</v>
      </c>
      <c r="M217" s="31">
        <v>27.683050000000001</v>
      </c>
      <c r="N217" s="1"/>
      <c r="O217" s="1"/>
    </row>
    <row r="218" spans="1:15" ht="12.75" customHeight="1">
      <c r="A218" s="31">
        <v>208</v>
      </c>
      <c r="B218" s="31" t="s">
        <v>402</v>
      </c>
      <c r="C218" s="31">
        <v>40252.050000000003</v>
      </c>
      <c r="D218" s="40">
        <v>40310.26666666667</v>
      </c>
      <c r="E218" s="40">
        <v>39941.78333333334</v>
      </c>
      <c r="F218" s="40">
        <v>39631.51666666667</v>
      </c>
      <c r="G218" s="40">
        <v>39263.03333333334</v>
      </c>
      <c r="H218" s="40">
        <v>40620.53333333334</v>
      </c>
      <c r="I218" s="40">
        <v>40989.016666666663</v>
      </c>
      <c r="J218" s="40">
        <v>41299.28333333334</v>
      </c>
      <c r="K218" s="31">
        <v>40678.75</v>
      </c>
      <c r="L218" s="31">
        <v>40000</v>
      </c>
      <c r="M218" s="31">
        <v>1.0840000000000001E-2</v>
      </c>
      <c r="N218" s="1"/>
      <c r="O218" s="1"/>
    </row>
    <row r="219" spans="1:15" ht="12.75" customHeight="1">
      <c r="A219" s="31">
        <v>209</v>
      </c>
      <c r="B219" s="31" t="s">
        <v>403</v>
      </c>
      <c r="C219" s="31">
        <v>42.75</v>
      </c>
      <c r="D219" s="40">
        <v>43.166666666666664</v>
      </c>
      <c r="E219" s="40">
        <v>42.233333333333327</v>
      </c>
      <c r="F219" s="40">
        <v>41.716666666666661</v>
      </c>
      <c r="G219" s="40">
        <v>40.783333333333324</v>
      </c>
      <c r="H219" s="40">
        <v>43.68333333333333</v>
      </c>
      <c r="I219" s="40">
        <v>44.616666666666667</v>
      </c>
      <c r="J219" s="40">
        <v>45.133333333333333</v>
      </c>
      <c r="K219" s="31">
        <v>44.1</v>
      </c>
      <c r="L219" s="31">
        <v>42.65</v>
      </c>
      <c r="M219" s="31">
        <v>13.376429999999999</v>
      </c>
      <c r="N219" s="1"/>
      <c r="O219" s="1"/>
    </row>
    <row r="220" spans="1:15" ht="12.75" customHeight="1">
      <c r="A220" s="31">
        <v>210</v>
      </c>
      <c r="B220" s="31" t="s">
        <v>116</v>
      </c>
      <c r="C220" s="31">
        <v>2731.15</v>
      </c>
      <c r="D220" s="40">
        <v>2719.8</v>
      </c>
      <c r="E220" s="40">
        <v>2705.1500000000005</v>
      </c>
      <c r="F220" s="40">
        <v>2679.1500000000005</v>
      </c>
      <c r="G220" s="40">
        <v>2664.5000000000009</v>
      </c>
      <c r="H220" s="40">
        <v>2745.8</v>
      </c>
      <c r="I220" s="40">
        <v>2760.45</v>
      </c>
      <c r="J220" s="40">
        <v>2786.45</v>
      </c>
      <c r="K220" s="31">
        <v>2734.45</v>
      </c>
      <c r="L220" s="31">
        <v>2693.8</v>
      </c>
      <c r="M220" s="31">
        <v>24.65887</v>
      </c>
      <c r="N220" s="1"/>
      <c r="O220" s="1"/>
    </row>
    <row r="221" spans="1:15" ht="12.75" customHeight="1">
      <c r="A221" s="31">
        <v>211</v>
      </c>
      <c r="B221" s="31" t="s">
        <v>404</v>
      </c>
      <c r="C221" s="31">
        <v>271.89999999999998</v>
      </c>
      <c r="D221" s="40">
        <v>271.79999999999995</v>
      </c>
      <c r="E221" s="40">
        <v>267.14999999999992</v>
      </c>
      <c r="F221" s="40">
        <v>262.39999999999998</v>
      </c>
      <c r="G221" s="40">
        <v>257.74999999999994</v>
      </c>
      <c r="H221" s="40">
        <v>276.5499999999999</v>
      </c>
      <c r="I221" s="40">
        <v>281.2</v>
      </c>
      <c r="J221" s="40">
        <v>285.94999999999987</v>
      </c>
      <c r="K221" s="31">
        <v>276.45</v>
      </c>
      <c r="L221" s="31">
        <v>267.05</v>
      </c>
      <c r="M221" s="31">
        <v>0.88815999999999995</v>
      </c>
      <c r="N221" s="1"/>
      <c r="O221" s="1"/>
    </row>
    <row r="222" spans="1:15" ht="12.75" customHeight="1">
      <c r="A222" s="31">
        <v>212</v>
      </c>
      <c r="B222" s="31" t="s">
        <v>126</v>
      </c>
      <c r="C222" s="31">
        <v>702.65</v>
      </c>
      <c r="D222" s="40">
        <v>702.9</v>
      </c>
      <c r="E222" s="40">
        <v>698.4</v>
      </c>
      <c r="F222" s="40">
        <v>694.15</v>
      </c>
      <c r="G222" s="40">
        <v>689.65</v>
      </c>
      <c r="H222" s="40">
        <v>707.15</v>
      </c>
      <c r="I222" s="40">
        <v>711.65</v>
      </c>
      <c r="J222" s="40">
        <v>715.9</v>
      </c>
      <c r="K222" s="31">
        <v>707.4</v>
      </c>
      <c r="L222" s="31">
        <v>698.65</v>
      </c>
      <c r="M222" s="31">
        <v>79.208460000000002</v>
      </c>
      <c r="N222" s="1"/>
      <c r="O222" s="1"/>
    </row>
    <row r="223" spans="1:15" ht="12.75" customHeight="1">
      <c r="A223" s="31">
        <v>213</v>
      </c>
      <c r="B223" s="31" t="s">
        <v>127</v>
      </c>
      <c r="C223" s="31">
        <v>1441.3</v>
      </c>
      <c r="D223" s="40">
        <v>1444.2333333333336</v>
      </c>
      <c r="E223" s="40">
        <v>1425.4666666666672</v>
      </c>
      <c r="F223" s="40">
        <v>1409.6333333333337</v>
      </c>
      <c r="G223" s="40">
        <v>1390.8666666666672</v>
      </c>
      <c r="H223" s="40">
        <v>1460.0666666666671</v>
      </c>
      <c r="I223" s="40">
        <v>1478.8333333333335</v>
      </c>
      <c r="J223" s="40">
        <v>1494.666666666667</v>
      </c>
      <c r="K223" s="31">
        <v>1463</v>
      </c>
      <c r="L223" s="31">
        <v>1428.4</v>
      </c>
      <c r="M223" s="31">
        <v>6.7874100000000004</v>
      </c>
      <c r="N223" s="1"/>
      <c r="O223" s="1"/>
    </row>
    <row r="224" spans="1:15" ht="12.75" customHeight="1">
      <c r="A224" s="31">
        <v>214</v>
      </c>
      <c r="B224" s="31" t="s">
        <v>128</v>
      </c>
      <c r="C224" s="31">
        <v>671.8</v>
      </c>
      <c r="D224" s="40">
        <v>672.5333333333333</v>
      </c>
      <c r="E224" s="40">
        <v>666.11666666666656</v>
      </c>
      <c r="F224" s="40">
        <v>660.43333333333328</v>
      </c>
      <c r="G224" s="40">
        <v>654.01666666666654</v>
      </c>
      <c r="H224" s="40">
        <v>678.21666666666658</v>
      </c>
      <c r="I224" s="40">
        <v>684.63333333333333</v>
      </c>
      <c r="J224" s="40">
        <v>690.31666666666661</v>
      </c>
      <c r="K224" s="31">
        <v>678.95</v>
      </c>
      <c r="L224" s="31">
        <v>666.85</v>
      </c>
      <c r="M224" s="31">
        <v>11.838699999999999</v>
      </c>
      <c r="N224" s="1"/>
      <c r="O224" s="1"/>
    </row>
    <row r="225" spans="1:15" ht="12.75" customHeight="1">
      <c r="A225" s="31">
        <v>215</v>
      </c>
      <c r="B225" s="31" t="s">
        <v>265</v>
      </c>
      <c r="C225" s="31">
        <v>700.5</v>
      </c>
      <c r="D225" s="40">
        <v>705.75</v>
      </c>
      <c r="E225" s="40">
        <v>688.75</v>
      </c>
      <c r="F225" s="40">
        <v>677</v>
      </c>
      <c r="G225" s="40">
        <v>660</v>
      </c>
      <c r="H225" s="40">
        <v>717.5</v>
      </c>
      <c r="I225" s="40">
        <v>734.5</v>
      </c>
      <c r="J225" s="40">
        <v>746.25</v>
      </c>
      <c r="K225" s="31">
        <v>722.75</v>
      </c>
      <c r="L225" s="31">
        <v>694</v>
      </c>
      <c r="M225" s="31">
        <v>3.8620700000000001</v>
      </c>
      <c r="N225" s="1"/>
      <c r="O225" s="1"/>
    </row>
    <row r="226" spans="1:15" ht="12.75" customHeight="1">
      <c r="A226" s="31">
        <v>216</v>
      </c>
      <c r="B226" s="31" t="s">
        <v>405</v>
      </c>
      <c r="C226" s="31">
        <v>38.1</v>
      </c>
      <c r="D226" s="40">
        <v>38.116666666666667</v>
      </c>
      <c r="E226" s="40">
        <v>37.683333333333337</v>
      </c>
      <c r="F226" s="40">
        <v>37.266666666666673</v>
      </c>
      <c r="G226" s="40">
        <v>36.833333333333343</v>
      </c>
      <c r="H226" s="40">
        <v>38.533333333333331</v>
      </c>
      <c r="I226" s="40">
        <v>38.966666666666654</v>
      </c>
      <c r="J226" s="40">
        <v>39.383333333333326</v>
      </c>
      <c r="K226" s="31">
        <v>38.549999999999997</v>
      </c>
      <c r="L226" s="31">
        <v>37.700000000000003</v>
      </c>
      <c r="M226" s="31">
        <v>86.49136</v>
      </c>
      <c r="N226" s="1"/>
      <c r="O226" s="1"/>
    </row>
    <row r="227" spans="1:15" ht="12.75" customHeight="1">
      <c r="A227" s="31">
        <v>217</v>
      </c>
      <c r="B227" s="31" t="s">
        <v>130</v>
      </c>
      <c r="C227" s="31">
        <v>44.85</v>
      </c>
      <c r="D227" s="40">
        <v>45.1</v>
      </c>
      <c r="E227" s="40">
        <v>44.5</v>
      </c>
      <c r="F227" s="40">
        <v>44.15</v>
      </c>
      <c r="G227" s="40">
        <v>43.55</v>
      </c>
      <c r="H227" s="40">
        <v>45.45</v>
      </c>
      <c r="I227" s="40">
        <v>46.050000000000011</v>
      </c>
      <c r="J227" s="40">
        <v>46.400000000000006</v>
      </c>
      <c r="K227" s="31">
        <v>45.7</v>
      </c>
      <c r="L227" s="31">
        <v>44.75</v>
      </c>
      <c r="M227" s="31">
        <v>169.81979999999999</v>
      </c>
      <c r="N227" s="1"/>
      <c r="O227" s="1"/>
    </row>
    <row r="228" spans="1:15" ht="12.75" customHeight="1">
      <c r="A228" s="31">
        <v>218</v>
      </c>
      <c r="B228" s="31" t="s">
        <v>406</v>
      </c>
      <c r="C228" s="31">
        <v>48.95</v>
      </c>
      <c r="D228" s="40">
        <v>49.35</v>
      </c>
      <c r="E228" s="40">
        <v>48.2</v>
      </c>
      <c r="F228" s="40">
        <v>47.45</v>
      </c>
      <c r="G228" s="40">
        <v>46.300000000000004</v>
      </c>
      <c r="H228" s="40">
        <v>50.1</v>
      </c>
      <c r="I228" s="40">
        <v>51.249999999999993</v>
      </c>
      <c r="J228" s="40">
        <v>52</v>
      </c>
      <c r="K228" s="31">
        <v>50.5</v>
      </c>
      <c r="L228" s="31">
        <v>48.6</v>
      </c>
      <c r="M228" s="31">
        <v>54.173229999999997</v>
      </c>
      <c r="N228" s="1"/>
      <c r="O228" s="1"/>
    </row>
    <row r="229" spans="1:15" ht="12.75" customHeight="1">
      <c r="A229" s="31">
        <v>219</v>
      </c>
      <c r="B229" s="31" t="s">
        <v>407</v>
      </c>
      <c r="C229" s="31">
        <v>935.3</v>
      </c>
      <c r="D229" s="40">
        <v>940.85</v>
      </c>
      <c r="E229" s="40">
        <v>927.45</v>
      </c>
      <c r="F229" s="40">
        <v>919.6</v>
      </c>
      <c r="G229" s="40">
        <v>906.2</v>
      </c>
      <c r="H229" s="40">
        <v>948.7</v>
      </c>
      <c r="I229" s="40">
        <v>962.09999999999991</v>
      </c>
      <c r="J229" s="40">
        <v>969.95</v>
      </c>
      <c r="K229" s="31">
        <v>954.25</v>
      </c>
      <c r="L229" s="31">
        <v>933</v>
      </c>
      <c r="M229" s="31">
        <v>0.11595</v>
      </c>
      <c r="N229" s="1"/>
      <c r="O229" s="1"/>
    </row>
    <row r="230" spans="1:15" ht="12.75" customHeight="1">
      <c r="A230" s="31">
        <v>220</v>
      </c>
      <c r="B230" s="31" t="s">
        <v>408</v>
      </c>
      <c r="C230" s="31">
        <v>289.25</v>
      </c>
      <c r="D230" s="40">
        <v>292.25</v>
      </c>
      <c r="E230" s="40">
        <v>283</v>
      </c>
      <c r="F230" s="40">
        <v>276.75</v>
      </c>
      <c r="G230" s="40">
        <v>267.5</v>
      </c>
      <c r="H230" s="40">
        <v>298.5</v>
      </c>
      <c r="I230" s="40">
        <v>307.75</v>
      </c>
      <c r="J230" s="40">
        <v>314</v>
      </c>
      <c r="K230" s="31">
        <v>301.5</v>
      </c>
      <c r="L230" s="31">
        <v>286</v>
      </c>
      <c r="M230" s="31">
        <v>0.74175999999999997</v>
      </c>
      <c r="N230" s="1"/>
      <c r="O230" s="1"/>
    </row>
    <row r="231" spans="1:15" ht="12.75" customHeight="1">
      <c r="A231" s="31">
        <v>221</v>
      </c>
      <c r="B231" s="31" t="s">
        <v>409</v>
      </c>
      <c r="C231" s="31">
        <v>1503.65</v>
      </c>
      <c r="D231" s="40">
        <v>1518.3166666666666</v>
      </c>
      <c r="E231" s="40">
        <v>1475.3333333333333</v>
      </c>
      <c r="F231" s="40">
        <v>1447.0166666666667</v>
      </c>
      <c r="G231" s="40">
        <v>1404.0333333333333</v>
      </c>
      <c r="H231" s="40">
        <v>1546.6333333333332</v>
      </c>
      <c r="I231" s="40">
        <v>1589.6166666666668</v>
      </c>
      <c r="J231" s="40">
        <v>1617.9333333333332</v>
      </c>
      <c r="K231" s="31">
        <v>1561.3</v>
      </c>
      <c r="L231" s="31">
        <v>1490</v>
      </c>
      <c r="M231" s="31">
        <v>0.47910999999999998</v>
      </c>
      <c r="N231" s="1"/>
      <c r="O231" s="1"/>
    </row>
    <row r="232" spans="1:15" ht="12.75" customHeight="1">
      <c r="A232" s="31">
        <v>222</v>
      </c>
      <c r="B232" s="31" t="s">
        <v>410</v>
      </c>
      <c r="C232" s="31">
        <v>608.6</v>
      </c>
      <c r="D232" s="40">
        <v>610.5</v>
      </c>
      <c r="E232" s="40">
        <v>594.1</v>
      </c>
      <c r="F232" s="40">
        <v>579.6</v>
      </c>
      <c r="G232" s="40">
        <v>563.20000000000005</v>
      </c>
      <c r="H232" s="40">
        <v>625</v>
      </c>
      <c r="I232" s="40">
        <v>641.40000000000009</v>
      </c>
      <c r="J232" s="40">
        <v>655.9</v>
      </c>
      <c r="K232" s="31">
        <v>626.9</v>
      </c>
      <c r="L232" s="31">
        <v>596</v>
      </c>
      <c r="M232" s="31">
        <v>10.687519999999999</v>
      </c>
      <c r="N232" s="1"/>
      <c r="O232" s="1"/>
    </row>
    <row r="233" spans="1:15" ht="12.75" customHeight="1">
      <c r="A233" s="31">
        <v>223</v>
      </c>
      <c r="B233" s="31" t="s">
        <v>411</v>
      </c>
      <c r="C233" s="31">
        <v>166</v>
      </c>
      <c r="D233" s="40">
        <v>164.01666666666668</v>
      </c>
      <c r="E233" s="40">
        <v>159.48333333333335</v>
      </c>
      <c r="F233" s="40">
        <v>152.96666666666667</v>
      </c>
      <c r="G233" s="40">
        <v>148.43333333333334</v>
      </c>
      <c r="H233" s="40">
        <v>170.53333333333336</v>
      </c>
      <c r="I233" s="40">
        <v>175.06666666666672</v>
      </c>
      <c r="J233" s="40">
        <v>181.58333333333337</v>
      </c>
      <c r="K233" s="31">
        <v>168.55</v>
      </c>
      <c r="L233" s="31">
        <v>157.5</v>
      </c>
      <c r="M233" s="31">
        <v>22.717210000000001</v>
      </c>
      <c r="N233" s="1"/>
      <c r="O233" s="1"/>
    </row>
    <row r="234" spans="1:15" ht="12.75" customHeight="1">
      <c r="A234" s="31">
        <v>224</v>
      </c>
      <c r="B234" s="31" t="s">
        <v>412</v>
      </c>
      <c r="C234" s="31">
        <v>42.95</v>
      </c>
      <c r="D234" s="40">
        <v>43.5</v>
      </c>
      <c r="E234" s="40">
        <v>42.25</v>
      </c>
      <c r="F234" s="40">
        <v>41.55</v>
      </c>
      <c r="G234" s="40">
        <v>40.299999999999997</v>
      </c>
      <c r="H234" s="40">
        <v>44.2</v>
      </c>
      <c r="I234" s="40">
        <v>45.45</v>
      </c>
      <c r="J234" s="40">
        <v>46.150000000000006</v>
      </c>
      <c r="K234" s="31">
        <v>44.75</v>
      </c>
      <c r="L234" s="31">
        <v>42.8</v>
      </c>
      <c r="M234" s="31">
        <v>33.073560000000001</v>
      </c>
      <c r="N234" s="1"/>
      <c r="O234" s="1"/>
    </row>
    <row r="235" spans="1:15" ht="12.75" customHeight="1">
      <c r="A235" s="31">
        <v>225</v>
      </c>
      <c r="B235" s="31" t="s">
        <v>139</v>
      </c>
      <c r="C235" s="31">
        <v>210.9</v>
      </c>
      <c r="D235" s="40">
        <v>211.54999999999998</v>
      </c>
      <c r="E235" s="40">
        <v>209.84999999999997</v>
      </c>
      <c r="F235" s="40">
        <v>208.79999999999998</v>
      </c>
      <c r="G235" s="40">
        <v>207.09999999999997</v>
      </c>
      <c r="H235" s="40">
        <v>212.59999999999997</v>
      </c>
      <c r="I235" s="40">
        <v>214.29999999999995</v>
      </c>
      <c r="J235" s="40">
        <v>215.34999999999997</v>
      </c>
      <c r="K235" s="31">
        <v>213.25</v>
      </c>
      <c r="L235" s="31">
        <v>210.5</v>
      </c>
      <c r="M235" s="31">
        <v>111.90075</v>
      </c>
      <c r="N235" s="1"/>
      <c r="O235" s="1"/>
    </row>
    <row r="236" spans="1:15" ht="12.75" customHeight="1">
      <c r="A236" s="31">
        <v>226</v>
      </c>
      <c r="B236" s="31" t="s">
        <v>413</v>
      </c>
      <c r="C236" s="31">
        <v>118.45</v>
      </c>
      <c r="D236" s="40">
        <v>119.14999999999999</v>
      </c>
      <c r="E236" s="40">
        <v>117.49999999999999</v>
      </c>
      <c r="F236" s="40">
        <v>116.55</v>
      </c>
      <c r="G236" s="40">
        <v>114.89999999999999</v>
      </c>
      <c r="H236" s="40">
        <v>120.09999999999998</v>
      </c>
      <c r="I236" s="40">
        <v>121.74999999999999</v>
      </c>
      <c r="J236" s="40">
        <v>122.69999999999997</v>
      </c>
      <c r="K236" s="31">
        <v>120.8</v>
      </c>
      <c r="L236" s="31">
        <v>118.2</v>
      </c>
      <c r="M236" s="31">
        <v>3.19089</v>
      </c>
      <c r="N236" s="1"/>
      <c r="O236" s="1"/>
    </row>
    <row r="237" spans="1:15" ht="12.75" customHeight="1">
      <c r="A237" s="31">
        <v>227</v>
      </c>
      <c r="B237" s="31" t="s">
        <v>414</v>
      </c>
      <c r="C237" s="31">
        <v>171.75</v>
      </c>
      <c r="D237" s="40">
        <v>173.28333333333333</v>
      </c>
      <c r="E237" s="40">
        <v>168.06666666666666</v>
      </c>
      <c r="F237" s="40">
        <v>164.38333333333333</v>
      </c>
      <c r="G237" s="40">
        <v>159.16666666666666</v>
      </c>
      <c r="H237" s="40">
        <v>176.96666666666667</v>
      </c>
      <c r="I237" s="40">
        <v>182.18333333333331</v>
      </c>
      <c r="J237" s="40">
        <v>185.86666666666667</v>
      </c>
      <c r="K237" s="31">
        <v>178.5</v>
      </c>
      <c r="L237" s="31">
        <v>169.6</v>
      </c>
      <c r="M237" s="31">
        <v>20.657640000000001</v>
      </c>
      <c r="N237" s="1"/>
      <c r="O237" s="1"/>
    </row>
    <row r="238" spans="1:15" ht="12.75" customHeight="1">
      <c r="A238" s="31">
        <v>228</v>
      </c>
      <c r="B238" s="31" t="s">
        <v>125</v>
      </c>
      <c r="C238" s="31">
        <v>254.35</v>
      </c>
      <c r="D238" s="40">
        <v>253.13333333333333</v>
      </c>
      <c r="E238" s="40">
        <v>249.31666666666666</v>
      </c>
      <c r="F238" s="40">
        <v>244.28333333333333</v>
      </c>
      <c r="G238" s="40">
        <v>240.46666666666667</v>
      </c>
      <c r="H238" s="40">
        <v>258.16666666666663</v>
      </c>
      <c r="I238" s="40">
        <v>261.98333333333335</v>
      </c>
      <c r="J238" s="40">
        <v>267.01666666666665</v>
      </c>
      <c r="K238" s="31">
        <v>256.95</v>
      </c>
      <c r="L238" s="31">
        <v>248.1</v>
      </c>
      <c r="M238" s="31">
        <v>91.997990000000001</v>
      </c>
      <c r="N238" s="1"/>
      <c r="O238" s="1"/>
    </row>
    <row r="239" spans="1:15" ht="12.75" customHeight="1">
      <c r="A239" s="31">
        <v>229</v>
      </c>
      <c r="B239" s="31" t="s">
        <v>415</v>
      </c>
      <c r="C239" s="31">
        <v>153.75</v>
      </c>
      <c r="D239" s="40">
        <v>153.6</v>
      </c>
      <c r="E239" s="40">
        <v>148.19999999999999</v>
      </c>
      <c r="F239" s="40">
        <v>142.65</v>
      </c>
      <c r="G239" s="40">
        <v>137.25</v>
      </c>
      <c r="H239" s="40">
        <v>159.14999999999998</v>
      </c>
      <c r="I239" s="40">
        <v>164.55</v>
      </c>
      <c r="J239" s="40">
        <v>170.09999999999997</v>
      </c>
      <c r="K239" s="31">
        <v>159</v>
      </c>
      <c r="L239" s="31">
        <v>148.05000000000001</v>
      </c>
      <c r="M239" s="31">
        <v>140.55914999999999</v>
      </c>
      <c r="N239" s="1"/>
      <c r="O239" s="1"/>
    </row>
    <row r="240" spans="1:15" ht="12.75" customHeight="1">
      <c r="A240" s="31">
        <v>230</v>
      </c>
      <c r="B240" s="31" t="s">
        <v>266</v>
      </c>
      <c r="C240" s="31">
        <v>7170.1</v>
      </c>
      <c r="D240" s="40">
        <v>7197.0166666666664</v>
      </c>
      <c r="E240" s="40">
        <v>7104.083333333333</v>
      </c>
      <c r="F240" s="40">
        <v>7038.0666666666666</v>
      </c>
      <c r="G240" s="40">
        <v>6945.1333333333332</v>
      </c>
      <c r="H240" s="40">
        <v>7263.0333333333328</v>
      </c>
      <c r="I240" s="40">
        <v>7355.9666666666672</v>
      </c>
      <c r="J240" s="40">
        <v>7421.9833333333327</v>
      </c>
      <c r="K240" s="31">
        <v>7289.95</v>
      </c>
      <c r="L240" s="31">
        <v>7131</v>
      </c>
      <c r="M240" s="31">
        <v>0.22</v>
      </c>
      <c r="N240" s="1"/>
      <c r="O240" s="1"/>
    </row>
    <row r="241" spans="1:15" ht="12.75" customHeight="1">
      <c r="A241" s="31">
        <v>231</v>
      </c>
      <c r="B241" s="31" t="s">
        <v>416</v>
      </c>
      <c r="C241" s="31">
        <v>131.69999999999999</v>
      </c>
      <c r="D241" s="40">
        <v>130.9</v>
      </c>
      <c r="E241" s="40">
        <v>129.55000000000001</v>
      </c>
      <c r="F241" s="40">
        <v>127.4</v>
      </c>
      <c r="G241" s="40">
        <v>126.05000000000001</v>
      </c>
      <c r="H241" s="40">
        <v>133.05000000000001</v>
      </c>
      <c r="I241" s="40">
        <v>134.39999999999998</v>
      </c>
      <c r="J241" s="40">
        <v>136.55000000000001</v>
      </c>
      <c r="K241" s="31">
        <v>132.25</v>
      </c>
      <c r="L241" s="31">
        <v>128.75</v>
      </c>
      <c r="M241" s="31">
        <v>15.78701</v>
      </c>
      <c r="N241" s="1"/>
      <c r="O241" s="1"/>
    </row>
    <row r="242" spans="1:15" ht="12.75" customHeight="1">
      <c r="A242" s="31">
        <v>232</v>
      </c>
      <c r="B242" s="31" t="s">
        <v>417</v>
      </c>
      <c r="C242" s="31">
        <v>406.85</v>
      </c>
      <c r="D242" s="40">
        <v>408</v>
      </c>
      <c r="E242" s="40">
        <v>399</v>
      </c>
      <c r="F242" s="40">
        <v>391.15</v>
      </c>
      <c r="G242" s="40">
        <v>382.15</v>
      </c>
      <c r="H242" s="40">
        <v>415.85</v>
      </c>
      <c r="I242" s="40">
        <v>424.85</v>
      </c>
      <c r="J242" s="40">
        <v>432.70000000000005</v>
      </c>
      <c r="K242" s="31">
        <v>417</v>
      </c>
      <c r="L242" s="31">
        <v>400.15</v>
      </c>
      <c r="M242" s="31">
        <v>18.007899999999999</v>
      </c>
      <c r="N242" s="1"/>
      <c r="O242" s="1"/>
    </row>
    <row r="243" spans="1:15" ht="12.75" customHeight="1">
      <c r="A243" s="31">
        <v>233</v>
      </c>
      <c r="B243" s="31" t="s">
        <v>132</v>
      </c>
      <c r="C243" s="31">
        <v>140.35</v>
      </c>
      <c r="D243" s="40">
        <v>141.15</v>
      </c>
      <c r="E243" s="40">
        <v>139.15</v>
      </c>
      <c r="F243" s="40">
        <v>137.94999999999999</v>
      </c>
      <c r="G243" s="40">
        <v>135.94999999999999</v>
      </c>
      <c r="H243" s="40">
        <v>142.35000000000002</v>
      </c>
      <c r="I243" s="40">
        <v>144.35000000000002</v>
      </c>
      <c r="J243" s="40">
        <v>145.55000000000004</v>
      </c>
      <c r="K243" s="31">
        <v>143.15</v>
      </c>
      <c r="L243" s="31">
        <v>139.94999999999999</v>
      </c>
      <c r="M243" s="31">
        <v>8.4617699999999996</v>
      </c>
      <c r="N243" s="1"/>
      <c r="O243" s="1"/>
    </row>
    <row r="244" spans="1:15" ht="12.75" customHeight="1">
      <c r="A244" s="31">
        <v>234</v>
      </c>
      <c r="B244" s="31" t="s">
        <v>137</v>
      </c>
      <c r="C244" s="31">
        <v>107.2</v>
      </c>
      <c r="D244" s="40">
        <v>106.31666666666666</v>
      </c>
      <c r="E244" s="40">
        <v>105.18333333333332</v>
      </c>
      <c r="F244" s="40">
        <v>103.16666666666666</v>
      </c>
      <c r="G244" s="40">
        <v>102.03333333333332</v>
      </c>
      <c r="H244" s="40">
        <v>108.33333333333333</v>
      </c>
      <c r="I244" s="40">
        <v>109.46666666666665</v>
      </c>
      <c r="J244" s="40">
        <v>111.48333333333333</v>
      </c>
      <c r="K244" s="31">
        <v>107.45</v>
      </c>
      <c r="L244" s="31">
        <v>104.3</v>
      </c>
      <c r="M244" s="31">
        <v>218.79418999999999</v>
      </c>
      <c r="N244" s="1"/>
      <c r="O244" s="1"/>
    </row>
    <row r="245" spans="1:15" ht="12.75" customHeight="1">
      <c r="A245" s="31">
        <v>235</v>
      </c>
      <c r="B245" s="31" t="s">
        <v>418</v>
      </c>
      <c r="C245" s="31">
        <v>20.3</v>
      </c>
      <c r="D245" s="40">
        <v>20.483333333333331</v>
      </c>
      <c r="E245" s="40">
        <v>19.966666666666661</v>
      </c>
      <c r="F245" s="40">
        <v>19.633333333333329</v>
      </c>
      <c r="G245" s="40">
        <v>19.11666666666666</v>
      </c>
      <c r="H245" s="40">
        <v>20.816666666666663</v>
      </c>
      <c r="I245" s="40">
        <v>21.333333333333336</v>
      </c>
      <c r="J245" s="40">
        <v>21.666666666666664</v>
      </c>
      <c r="K245" s="31">
        <v>21</v>
      </c>
      <c r="L245" s="31">
        <v>20.149999999999999</v>
      </c>
      <c r="M245" s="31">
        <v>49.93526</v>
      </c>
      <c r="N245" s="1"/>
      <c r="O245" s="1"/>
    </row>
    <row r="246" spans="1:15" ht="12.75" customHeight="1">
      <c r="A246" s="31">
        <v>236</v>
      </c>
      <c r="B246" s="31" t="s">
        <v>138</v>
      </c>
      <c r="C246" s="31">
        <v>2629.6</v>
      </c>
      <c r="D246" s="40">
        <v>2638.4666666666667</v>
      </c>
      <c r="E246" s="40">
        <v>2603.1333333333332</v>
      </c>
      <c r="F246" s="40">
        <v>2576.6666666666665</v>
      </c>
      <c r="G246" s="40">
        <v>2541.333333333333</v>
      </c>
      <c r="H246" s="40">
        <v>2664.9333333333334</v>
      </c>
      <c r="I246" s="40">
        <v>2700.2666666666664</v>
      </c>
      <c r="J246" s="40">
        <v>2726.7333333333336</v>
      </c>
      <c r="K246" s="31">
        <v>2673.8</v>
      </c>
      <c r="L246" s="31">
        <v>2612</v>
      </c>
      <c r="M246" s="31">
        <v>9.9126200000000004</v>
      </c>
      <c r="N246" s="1"/>
      <c r="O246" s="1"/>
    </row>
    <row r="247" spans="1:15" ht="12.75" customHeight="1">
      <c r="A247" s="31">
        <v>237</v>
      </c>
      <c r="B247" s="31" t="s">
        <v>419</v>
      </c>
      <c r="C247" s="31">
        <v>257.64999999999998</v>
      </c>
      <c r="D247" s="40">
        <v>256.86666666666667</v>
      </c>
      <c r="E247" s="40">
        <v>252.18333333333334</v>
      </c>
      <c r="F247" s="40">
        <v>246.71666666666667</v>
      </c>
      <c r="G247" s="40">
        <v>242.03333333333333</v>
      </c>
      <c r="H247" s="40">
        <v>262.33333333333337</v>
      </c>
      <c r="I247" s="40">
        <v>267.01666666666677</v>
      </c>
      <c r="J247" s="40">
        <v>272.48333333333335</v>
      </c>
      <c r="K247" s="31">
        <v>261.55</v>
      </c>
      <c r="L247" s="31">
        <v>251.4</v>
      </c>
      <c r="M247" s="31">
        <v>1.75908</v>
      </c>
      <c r="N247" s="1"/>
      <c r="O247" s="1"/>
    </row>
    <row r="248" spans="1:15" ht="12.75" customHeight="1">
      <c r="A248" s="31">
        <v>238</v>
      </c>
      <c r="B248" s="31" t="s">
        <v>420</v>
      </c>
      <c r="C248" s="31">
        <v>482.5</v>
      </c>
      <c r="D248" s="40">
        <v>482.7</v>
      </c>
      <c r="E248" s="40">
        <v>472.04999999999995</v>
      </c>
      <c r="F248" s="40">
        <v>461.59999999999997</v>
      </c>
      <c r="G248" s="40">
        <v>450.94999999999993</v>
      </c>
      <c r="H248" s="40">
        <v>493.15</v>
      </c>
      <c r="I248" s="40">
        <v>503.79999999999995</v>
      </c>
      <c r="J248" s="40">
        <v>514.25</v>
      </c>
      <c r="K248" s="31">
        <v>493.35</v>
      </c>
      <c r="L248" s="31">
        <v>472.25</v>
      </c>
      <c r="M248" s="31">
        <v>6.9255699999999996</v>
      </c>
      <c r="N248" s="1"/>
      <c r="O248" s="1"/>
    </row>
    <row r="249" spans="1:15" ht="12.75" customHeight="1">
      <c r="A249" s="31">
        <v>239</v>
      </c>
      <c r="B249" s="31" t="s">
        <v>131</v>
      </c>
      <c r="C249" s="31">
        <v>539.1</v>
      </c>
      <c r="D249" s="40">
        <v>541.33333333333337</v>
      </c>
      <c r="E249" s="40">
        <v>529.4666666666667</v>
      </c>
      <c r="F249" s="40">
        <v>519.83333333333337</v>
      </c>
      <c r="G249" s="40">
        <v>507.9666666666667</v>
      </c>
      <c r="H249" s="40">
        <v>550.9666666666667</v>
      </c>
      <c r="I249" s="40">
        <v>562.83333333333326</v>
      </c>
      <c r="J249" s="40">
        <v>572.4666666666667</v>
      </c>
      <c r="K249" s="31">
        <v>553.20000000000005</v>
      </c>
      <c r="L249" s="31">
        <v>531.70000000000005</v>
      </c>
      <c r="M249" s="31">
        <v>44.558999999999997</v>
      </c>
      <c r="N249" s="1"/>
      <c r="O249" s="1"/>
    </row>
    <row r="250" spans="1:15" ht="12.75" customHeight="1">
      <c r="A250" s="31">
        <v>240</v>
      </c>
      <c r="B250" s="31" t="s">
        <v>135</v>
      </c>
      <c r="C250" s="31">
        <v>214.5</v>
      </c>
      <c r="D250" s="40">
        <v>213.4</v>
      </c>
      <c r="E250" s="40">
        <v>211.8</v>
      </c>
      <c r="F250" s="40">
        <v>209.1</v>
      </c>
      <c r="G250" s="40">
        <v>207.5</v>
      </c>
      <c r="H250" s="40">
        <v>216.10000000000002</v>
      </c>
      <c r="I250" s="40">
        <v>217.7</v>
      </c>
      <c r="J250" s="40">
        <v>220.40000000000003</v>
      </c>
      <c r="K250" s="31">
        <v>215</v>
      </c>
      <c r="L250" s="31">
        <v>210.7</v>
      </c>
      <c r="M250" s="31">
        <v>14.242850000000001</v>
      </c>
      <c r="N250" s="1"/>
      <c r="O250" s="1"/>
    </row>
    <row r="251" spans="1:15" ht="12.75" customHeight="1">
      <c r="A251" s="31">
        <v>241</v>
      </c>
      <c r="B251" s="31" t="s">
        <v>134</v>
      </c>
      <c r="C251" s="31">
        <v>1019</v>
      </c>
      <c r="D251" s="40">
        <v>1021.6666666666666</v>
      </c>
      <c r="E251" s="40">
        <v>1013.4333333333332</v>
      </c>
      <c r="F251" s="40">
        <v>1007.8666666666666</v>
      </c>
      <c r="G251" s="40">
        <v>999.6333333333331</v>
      </c>
      <c r="H251" s="40">
        <v>1027.2333333333331</v>
      </c>
      <c r="I251" s="40">
        <v>1035.4666666666667</v>
      </c>
      <c r="J251" s="40">
        <v>1041.0333333333333</v>
      </c>
      <c r="K251" s="31">
        <v>1029.9000000000001</v>
      </c>
      <c r="L251" s="31">
        <v>1016.1</v>
      </c>
      <c r="M251" s="31">
        <v>11.32546</v>
      </c>
      <c r="N251" s="1"/>
      <c r="O251" s="1"/>
    </row>
    <row r="252" spans="1:15" ht="12.75" customHeight="1">
      <c r="A252" s="31">
        <v>242</v>
      </c>
      <c r="B252" s="31" t="s">
        <v>421</v>
      </c>
      <c r="C252" s="31">
        <v>41.85</v>
      </c>
      <c r="D252" s="40">
        <v>42.333333333333336</v>
      </c>
      <c r="E252" s="40">
        <v>41.166666666666671</v>
      </c>
      <c r="F252" s="40">
        <v>40.483333333333334</v>
      </c>
      <c r="G252" s="40">
        <v>39.31666666666667</v>
      </c>
      <c r="H252" s="40">
        <v>43.016666666666673</v>
      </c>
      <c r="I252" s="40">
        <v>44.183333333333344</v>
      </c>
      <c r="J252" s="40">
        <v>44.866666666666674</v>
      </c>
      <c r="K252" s="31">
        <v>43.5</v>
      </c>
      <c r="L252" s="31">
        <v>41.65</v>
      </c>
      <c r="M252" s="31">
        <v>15.026579999999999</v>
      </c>
      <c r="N252" s="1"/>
      <c r="O252" s="1"/>
    </row>
    <row r="253" spans="1:15" ht="12.75" customHeight="1">
      <c r="A253" s="31">
        <v>243</v>
      </c>
      <c r="B253" s="31" t="s">
        <v>167</v>
      </c>
      <c r="C253" s="31">
        <v>5445.8</v>
      </c>
      <c r="D253" s="40">
        <v>5416.416666666667</v>
      </c>
      <c r="E253" s="40">
        <v>5357.8833333333341</v>
      </c>
      <c r="F253" s="40">
        <v>5269.9666666666672</v>
      </c>
      <c r="G253" s="40">
        <v>5211.4333333333343</v>
      </c>
      <c r="H253" s="40">
        <v>5504.3333333333339</v>
      </c>
      <c r="I253" s="40">
        <v>5562.8666666666668</v>
      </c>
      <c r="J253" s="40">
        <v>5650.7833333333338</v>
      </c>
      <c r="K253" s="31">
        <v>5474.95</v>
      </c>
      <c r="L253" s="31">
        <v>5328.5</v>
      </c>
      <c r="M253" s="31">
        <v>2.3273199999999998</v>
      </c>
      <c r="N253" s="1"/>
      <c r="O253" s="1"/>
    </row>
    <row r="254" spans="1:15" ht="12.75" customHeight="1">
      <c r="A254" s="31">
        <v>244</v>
      </c>
      <c r="B254" s="31" t="s">
        <v>136</v>
      </c>
      <c r="C254" s="31">
        <v>1704.4</v>
      </c>
      <c r="D254" s="40">
        <v>1704.8166666666668</v>
      </c>
      <c r="E254" s="40">
        <v>1689.6833333333336</v>
      </c>
      <c r="F254" s="40">
        <v>1674.9666666666667</v>
      </c>
      <c r="G254" s="40">
        <v>1659.8333333333335</v>
      </c>
      <c r="H254" s="40">
        <v>1719.5333333333338</v>
      </c>
      <c r="I254" s="40">
        <v>1734.666666666667</v>
      </c>
      <c r="J254" s="40">
        <v>1749.3833333333339</v>
      </c>
      <c r="K254" s="31">
        <v>1719.95</v>
      </c>
      <c r="L254" s="31">
        <v>1690.1</v>
      </c>
      <c r="M254" s="31">
        <v>45.641089999999998</v>
      </c>
      <c r="N254" s="1"/>
      <c r="O254" s="1"/>
    </row>
    <row r="255" spans="1:15" ht="12.75" customHeight="1">
      <c r="A255" s="31">
        <v>245</v>
      </c>
      <c r="B255" s="31" t="s">
        <v>422</v>
      </c>
      <c r="C255" s="31">
        <v>967.45</v>
      </c>
      <c r="D255" s="40">
        <v>972.9666666666667</v>
      </c>
      <c r="E255" s="40">
        <v>958.98333333333335</v>
      </c>
      <c r="F255" s="40">
        <v>950.51666666666665</v>
      </c>
      <c r="G255" s="40">
        <v>936.5333333333333</v>
      </c>
      <c r="H255" s="40">
        <v>981.43333333333339</v>
      </c>
      <c r="I255" s="40">
        <v>995.41666666666674</v>
      </c>
      <c r="J255" s="40">
        <v>1003.8833333333334</v>
      </c>
      <c r="K255" s="31">
        <v>986.95</v>
      </c>
      <c r="L255" s="31">
        <v>964.5</v>
      </c>
      <c r="M255" s="31">
        <v>0.14546999999999999</v>
      </c>
      <c r="N255" s="1"/>
      <c r="O255" s="1"/>
    </row>
    <row r="256" spans="1:15" ht="12.75" customHeight="1">
      <c r="A256" s="31">
        <v>246</v>
      </c>
      <c r="B256" s="31" t="s">
        <v>423</v>
      </c>
      <c r="C256" s="31">
        <v>322.45</v>
      </c>
      <c r="D256" s="40">
        <v>323.58333333333331</v>
      </c>
      <c r="E256" s="40">
        <v>319.36666666666662</v>
      </c>
      <c r="F256" s="40">
        <v>316.2833333333333</v>
      </c>
      <c r="G256" s="40">
        <v>312.06666666666661</v>
      </c>
      <c r="H256" s="40">
        <v>326.66666666666663</v>
      </c>
      <c r="I256" s="40">
        <v>330.88333333333333</v>
      </c>
      <c r="J256" s="40">
        <v>333.96666666666664</v>
      </c>
      <c r="K256" s="31">
        <v>327.8</v>
      </c>
      <c r="L256" s="31">
        <v>320.5</v>
      </c>
      <c r="M256" s="31">
        <v>2.4625599999999999</v>
      </c>
      <c r="N256" s="1"/>
      <c r="O256" s="1"/>
    </row>
    <row r="257" spans="1:15" ht="12.75" customHeight="1">
      <c r="A257" s="31">
        <v>247</v>
      </c>
      <c r="B257" s="31" t="s">
        <v>424</v>
      </c>
      <c r="C257" s="31">
        <v>672.05</v>
      </c>
      <c r="D257" s="40">
        <v>668.9666666666667</v>
      </c>
      <c r="E257" s="40">
        <v>649.93333333333339</v>
      </c>
      <c r="F257" s="40">
        <v>627.81666666666672</v>
      </c>
      <c r="G257" s="40">
        <v>608.78333333333342</v>
      </c>
      <c r="H257" s="40">
        <v>691.08333333333337</v>
      </c>
      <c r="I257" s="40">
        <v>710.11666666666667</v>
      </c>
      <c r="J257" s="40">
        <v>732.23333333333335</v>
      </c>
      <c r="K257" s="31">
        <v>688</v>
      </c>
      <c r="L257" s="31">
        <v>646.85</v>
      </c>
      <c r="M257" s="31">
        <v>4.04528</v>
      </c>
      <c r="N257" s="1"/>
      <c r="O257" s="1"/>
    </row>
    <row r="258" spans="1:15" ht="12.75" customHeight="1">
      <c r="A258" s="31">
        <v>248</v>
      </c>
      <c r="B258" s="31" t="s">
        <v>133</v>
      </c>
      <c r="C258" s="31">
        <v>1692.4</v>
      </c>
      <c r="D258" s="40">
        <v>1686.2166666666665</v>
      </c>
      <c r="E258" s="40">
        <v>1667.583333333333</v>
      </c>
      <c r="F258" s="40">
        <v>1642.7666666666667</v>
      </c>
      <c r="G258" s="40">
        <v>1624.1333333333332</v>
      </c>
      <c r="H258" s="40">
        <v>1711.0333333333328</v>
      </c>
      <c r="I258" s="40">
        <v>1729.6666666666665</v>
      </c>
      <c r="J258" s="40">
        <v>1754.4833333333327</v>
      </c>
      <c r="K258" s="31">
        <v>1704.85</v>
      </c>
      <c r="L258" s="31">
        <v>1661.4</v>
      </c>
      <c r="M258" s="31">
        <v>3.5701000000000001</v>
      </c>
      <c r="N258" s="1"/>
      <c r="O258" s="1"/>
    </row>
    <row r="259" spans="1:15" ht="12.75" customHeight="1">
      <c r="A259" s="31">
        <v>249</v>
      </c>
      <c r="B259" s="31" t="s">
        <v>267</v>
      </c>
      <c r="C259" s="31">
        <v>2413.4</v>
      </c>
      <c r="D259" s="40">
        <v>2397.9666666666667</v>
      </c>
      <c r="E259" s="40">
        <v>2367.9333333333334</v>
      </c>
      <c r="F259" s="40">
        <v>2322.4666666666667</v>
      </c>
      <c r="G259" s="40">
        <v>2292.4333333333334</v>
      </c>
      <c r="H259" s="40">
        <v>2443.4333333333334</v>
      </c>
      <c r="I259" s="40">
        <v>2473.4666666666672</v>
      </c>
      <c r="J259" s="40">
        <v>2518.9333333333334</v>
      </c>
      <c r="K259" s="31">
        <v>2428</v>
      </c>
      <c r="L259" s="31">
        <v>2352.5</v>
      </c>
      <c r="M259" s="31">
        <v>3.7875399999999999</v>
      </c>
      <c r="N259" s="1"/>
      <c r="O259" s="1"/>
    </row>
    <row r="260" spans="1:15" ht="12.75" customHeight="1">
      <c r="A260" s="31">
        <v>250</v>
      </c>
      <c r="B260" s="31" t="s">
        <v>425</v>
      </c>
      <c r="C260" s="31">
        <v>1723.1</v>
      </c>
      <c r="D260" s="40">
        <v>1733.1666666666667</v>
      </c>
      <c r="E260" s="40">
        <v>1691.5833333333335</v>
      </c>
      <c r="F260" s="40">
        <v>1660.0666666666668</v>
      </c>
      <c r="G260" s="40">
        <v>1618.4833333333336</v>
      </c>
      <c r="H260" s="40">
        <v>1764.6833333333334</v>
      </c>
      <c r="I260" s="40">
        <v>1806.2666666666669</v>
      </c>
      <c r="J260" s="40">
        <v>1837.7833333333333</v>
      </c>
      <c r="K260" s="31">
        <v>1774.75</v>
      </c>
      <c r="L260" s="31">
        <v>1701.65</v>
      </c>
      <c r="M260" s="31">
        <v>1.3913800000000001</v>
      </c>
      <c r="N260" s="1"/>
      <c r="O260" s="1"/>
    </row>
    <row r="261" spans="1:15" ht="12.75" customHeight="1">
      <c r="A261" s="31">
        <v>251</v>
      </c>
      <c r="B261" s="31" t="s">
        <v>426</v>
      </c>
      <c r="C261" s="31">
        <v>3115.5</v>
      </c>
      <c r="D261" s="40">
        <v>3115.5499999999997</v>
      </c>
      <c r="E261" s="40">
        <v>3071.1999999999994</v>
      </c>
      <c r="F261" s="40">
        <v>3026.8999999999996</v>
      </c>
      <c r="G261" s="40">
        <v>2982.5499999999993</v>
      </c>
      <c r="H261" s="40">
        <v>3159.8499999999995</v>
      </c>
      <c r="I261" s="40">
        <v>3204.2</v>
      </c>
      <c r="J261" s="40">
        <v>3248.4999999999995</v>
      </c>
      <c r="K261" s="31">
        <v>3159.9</v>
      </c>
      <c r="L261" s="31">
        <v>3071.25</v>
      </c>
      <c r="M261" s="31">
        <v>0.60728000000000004</v>
      </c>
      <c r="N261" s="1"/>
      <c r="O261" s="1"/>
    </row>
    <row r="262" spans="1:15" ht="12.75" customHeight="1">
      <c r="A262" s="31">
        <v>252</v>
      </c>
      <c r="B262" s="31" t="s">
        <v>427</v>
      </c>
      <c r="C262" s="31">
        <v>674.25</v>
      </c>
      <c r="D262" s="40">
        <v>673.19999999999993</v>
      </c>
      <c r="E262" s="40">
        <v>666.59999999999991</v>
      </c>
      <c r="F262" s="40">
        <v>658.94999999999993</v>
      </c>
      <c r="G262" s="40">
        <v>652.34999999999991</v>
      </c>
      <c r="H262" s="40">
        <v>680.84999999999991</v>
      </c>
      <c r="I262" s="40">
        <v>687.45</v>
      </c>
      <c r="J262" s="40">
        <v>695.09999999999991</v>
      </c>
      <c r="K262" s="31">
        <v>679.8</v>
      </c>
      <c r="L262" s="31">
        <v>665.55</v>
      </c>
      <c r="M262" s="31">
        <v>2.7836599999999998</v>
      </c>
      <c r="N262" s="1"/>
      <c r="O262" s="1"/>
    </row>
    <row r="263" spans="1:15" ht="12.75" customHeight="1">
      <c r="A263" s="31">
        <v>253</v>
      </c>
      <c r="B263" s="31" t="s">
        <v>428</v>
      </c>
      <c r="C263" s="31">
        <v>265.7</v>
      </c>
      <c r="D263" s="40">
        <v>263.91666666666669</v>
      </c>
      <c r="E263" s="40">
        <v>258.48333333333335</v>
      </c>
      <c r="F263" s="40">
        <v>251.26666666666665</v>
      </c>
      <c r="G263" s="40">
        <v>245.83333333333331</v>
      </c>
      <c r="H263" s="40">
        <v>271.13333333333338</v>
      </c>
      <c r="I263" s="40">
        <v>276.56666666666666</v>
      </c>
      <c r="J263" s="40">
        <v>283.78333333333342</v>
      </c>
      <c r="K263" s="31">
        <v>269.35000000000002</v>
      </c>
      <c r="L263" s="31">
        <v>256.7</v>
      </c>
      <c r="M263" s="31">
        <v>18.203209999999999</v>
      </c>
      <c r="N263" s="1"/>
      <c r="O263" s="1"/>
    </row>
    <row r="264" spans="1:15" ht="12.75" customHeight="1">
      <c r="A264" s="31">
        <v>254</v>
      </c>
      <c r="B264" s="31" t="s">
        <v>429</v>
      </c>
      <c r="C264" s="31">
        <v>159.25</v>
      </c>
      <c r="D264" s="40">
        <v>159.46666666666667</v>
      </c>
      <c r="E264" s="40">
        <v>157.03333333333333</v>
      </c>
      <c r="F264" s="40">
        <v>154.81666666666666</v>
      </c>
      <c r="G264" s="40">
        <v>152.38333333333333</v>
      </c>
      <c r="H264" s="40">
        <v>161.68333333333334</v>
      </c>
      <c r="I264" s="40">
        <v>164.11666666666667</v>
      </c>
      <c r="J264" s="40">
        <v>166.33333333333334</v>
      </c>
      <c r="K264" s="31">
        <v>161.9</v>
      </c>
      <c r="L264" s="31">
        <v>157.25</v>
      </c>
      <c r="M264" s="31">
        <v>20.708919999999999</v>
      </c>
      <c r="N264" s="1"/>
      <c r="O264" s="1"/>
    </row>
    <row r="265" spans="1:15" ht="12.75" customHeight="1">
      <c r="A265" s="31">
        <v>255</v>
      </c>
      <c r="B265" s="31" t="s">
        <v>430</v>
      </c>
      <c r="C265" s="31">
        <v>98</v>
      </c>
      <c r="D265" s="40">
        <v>97.566666666666663</v>
      </c>
      <c r="E265" s="40">
        <v>96.633333333333326</v>
      </c>
      <c r="F265" s="40">
        <v>95.266666666666666</v>
      </c>
      <c r="G265" s="40">
        <v>94.333333333333329</v>
      </c>
      <c r="H265" s="40">
        <v>98.933333333333323</v>
      </c>
      <c r="I265" s="40">
        <v>99.86666666666666</v>
      </c>
      <c r="J265" s="40">
        <v>101.23333333333332</v>
      </c>
      <c r="K265" s="31">
        <v>98.5</v>
      </c>
      <c r="L265" s="31">
        <v>96.2</v>
      </c>
      <c r="M265" s="31">
        <v>17.31352</v>
      </c>
      <c r="N265" s="1"/>
      <c r="O265" s="1"/>
    </row>
    <row r="266" spans="1:15" ht="12.75" customHeight="1">
      <c r="A266" s="31">
        <v>256</v>
      </c>
      <c r="B266" s="31" t="s">
        <v>268</v>
      </c>
      <c r="C266" s="31">
        <v>247.3</v>
      </c>
      <c r="D266" s="40">
        <v>242.83333333333334</v>
      </c>
      <c r="E266" s="40">
        <v>236.4666666666667</v>
      </c>
      <c r="F266" s="40">
        <v>225.63333333333335</v>
      </c>
      <c r="G266" s="40">
        <v>219.26666666666671</v>
      </c>
      <c r="H266" s="40">
        <v>253.66666666666669</v>
      </c>
      <c r="I266" s="40">
        <v>260.0333333333333</v>
      </c>
      <c r="J266" s="40">
        <v>270.86666666666667</v>
      </c>
      <c r="K266" s="31">
        <v>249.2</v>
      </c>
      <c r="L266" s="31">
        <v>232</v>
      </c>
      <c r="M266" s="31">
        <v>12.20894</v>
      </c>
      <c r="N266" s="1"/>
      <c r="O266" s="1"/>
    </row>
    <row r="267" spans="1:15" ht="12.75" customHeight="1">
      <c r="A267" s="31">
        <v>257</v>
      </c>
      <c r="B267" s="31" t="s">
        <v>141</v>
      </c>
      <c r="C267" s="31">
        <v>761.65</v>
      </c>
      <c r="D267" s="40">
        <v>757.15</v>
      </c>
      <c r="E267" s="40">
        <v>743.69999999999993</v>
      </c>
      <c r="F267" s="40">
        <v>725.75</v>
      </c>
      <c r="G267" s="40">
        <v>712.3</v>
      </c>
      <c r="H267" s="40">
        <v>775.09999999999991</v>
      </c>
      <c r="I267" s="40">
        <v>788.55</v>
      </c>
      <c r="J267" s="40">
        <v>806.49999999999989</v>
      </c>
      <c r="K267" s="31">
        <v>770.6</v>
      </c>
      <c r="L267" s="31">
        <v>739.2</v>
      </c>
      <c r="M267" s="31">
        <v>90.953370000000007</v>
      </c>
      <c r="N267" s="1"/>
      <c r="O267" s="1"/>
    </row>
    <row r="268" spans="1:15" ht="12.75" customHeight="1">
      <c r="A268" s="31">
        <v>258</v>
      </c>
      <c r="B268" s="31" t="s">
        <v>431</v>
      </c>
      <c r="C268" s="31">
        <v>106.95</v>
      </c>
      <c r="D268" s="40">
        <v>108</v>
      </c>
      <c r="E268" s="40">
        <v>105.25</v>
      </c>
      <c r="F268" s="40">
        <v>103.55</v>
      </c>
      <c r="G268" s="40">
        <v>100.8</v>
      </c>
      <c r="H268" s="40">
        <v>109.7</v>
      </c>
      <c r="I268" s="40">
        <v>112.45</v>
      </c>
      <c r="J268" s="40">
        <v>114.15</v>
      </c>
      <c r="K268" s="31">
        <v>110.75</v>
      </c>
      <c r="L268" s="31">
        <v>106.3</v>
      </c>
      <c r="M268" s="31">
        <v>3.0461900000000002</v>
      </c>
      <c r="N268" s="1"/>
      <c r="O268" s="1"/>
    </row>
    <row r="269" spans="1:15" ht="12.75" customHeight="1">
      <c r="A269" s="31">
        <v>259</v>
      </c>
      <c r="B269" s="31" t="s">
        <v>432</v>
      </c>
      <c r="C269" s="31">
        <v>83.5</v>
      </c>
      <c r="D269" s="40">
        <v>83.45</v>
      </c>
      <c r="E269" s="40">
        <v>82.550000000000011</v>
      </c>
      <c r="F269" s="40">
        <v>81.600000000000009</v>
      </c>
      <c r="G269" s="40">
        <v>80.700000000000017</v>
      </c>
      <c r="H269" s="40">
        <v>84.4</v>
      </c>
      <c r="I269" s="40">
        <v>85.300000000000011</v>
      </c>
      <c r="J269" s="40">
        <v>86.25</v>
      </c>
      <c r="K269" s="31">
        <v>84.35</v>
      </c>
      <c r="L269" s="31">
        <v>82.5</v>
      </c>
      <c r="M269" s="31">
        <v>7.3092499999999996</v>
      </c>
      <c r="N269" s="1"/>
      <c r="O269" s="1"/>
    </row>
    <row r="270" spans="1:15" ht="12.75" customHeight="1">
      <c r="A270" s="31">
        <v>260</v>
      </c>
      <c r="B270" s="31" t="s">
        <v>433</v>
      </c>
      <c r="C270" s="31">
        <v>126.1</v>
      </c>
      <c r="D270" s="40">
        <v>127</v>
      </c>
      <c r="E270" s="40">
        <v>124.15</v>
      </c>
      <c r="F270" s="40">
        <v>122.2</v>
      </c>
      <c r="G270" s="40">
        <v>119.35000000000001</v>
      </c>
      <c r="H270" s="40">
        <v>128.94999999999999</v>
      </c>
      <c r="I270" s="40">
        <v>131.80000000000001</v>
      </c>
      <c r="J270" s="40">
        <v>133.75</v>
      </c>
      <c r="K270" s="31">
        <v>129.85</v>
      </c>
      <c r="L270" s="31">
        <v>125.05</v>
      </c>
      <c r="M270" s="31">
        <v>19.775459999999999</v>
      </c>
      <c r="N270" s="1"/>
      <c r="O270" s="1"/>
    </row>
    <row r="271" spans="1:15" ht="12.75" customHeight="1">
      <c r="A271" s="31">
        <v>261</v>
      </c>
      <c r="B271" s="31" t="s">
        <v>434</v>
      </c>
      <c r="C271" s="31">
        <v>292.8</v>
      </c>
      <c r="D271" s="40">
        <v>290.63333333333333</v>
      </c>
      <c r="E271" s="40">
        <v>286.26666666666665</v>
      </c>
      <c r="F271" s="40">
        <v>279.73333333333335</v>
      </c>
      <c r="G271" s="40">
        <v>275.36666666666667</v>
      </c>
      <c r="H271" s="40">
        <v>297.16666666666663</v>
      </c>
      <c r="I271" s="40">
        <v>301.5333333333333</v>
      </c>
      <c r="J271" s="40">
        <v>308.06666666666661</v>
      </c>
      <c r="K271" s="31">
        <v>295</v>
      </c>
      <c r="L271" s="31">
        <v>284.10000000000002</v>
      </c>
      <c r="M271" s="31">
        <v>4.85426</v>
      </c>
      <c r="N271" s="1"/>
      <c r="O271" s="1"/>
    </row>
    <row r="272" spans="1:15" ht="12.75" customHeight="1">
      <c r="A272" s="31">
        <v>262</v>
      </c>
      <c r="B272" s="31" t="s">
        <v>435</v>
      </c>
      <c r="C272" s="31">
        <v>156</v>
      </c>
      <c r="D272" s="40">
        <v>156</v>
      </c>
      <c r="E272" s="40">
        <v>153.25</v>
      </c>
      <c r="F272" s="40">
        <v>150.5</v>
      </c>
      <c r="G272" s="40">
        <v>147.75</v>
      </c>
      <c r="H272" s="40">
        <v>158.75</v>
      </c>
      <c r="I272" s="40">
        <v>161.5</v>
      </c>
      <c r="J272" s="40">
        <v>164.25</v>
      </c>
      <c r="K272" s="31">
        <v>158.75</v>
      </c>
      <c r="L272" s="31">
        <v>153.25</v>
      </c>
      <c r="M272" s="31">
        <v>16.453530000000001</v>
      </c>
      <c r="N272" s="1"/>
      <c r="O272" s="1"/>
    </row>
    <row r="273" spans="1:15" ht="12.75" customHeight="1">
      <c r="A273" s="31">
        <v>263</v>
      </c>
      <c r="B273" s="31" t="s">
        <v>140</v>
      </c>
      <c r="C273" s="31">
        <v>430.3</v>
      </c>
      <c r="D273" s="40">
        <v>428.68333333333334</v>
      </c>
      <c r="E273" s="40">
        <v>422.41666666666669</v>
      </c>
      <c r="F273" s="40">
        <v>414.53333333333336</v>
      </c>
      <c r="G273" s="40">
        <v>408.26666666666671</v>
      </c>
      <c r="H273" s="40">
        <v>436.56666666666666</v>
      </c>
      <c r="I273" s="40">
        <v>442.83333333333331</v>
      </c>
      <c r="J273" s="40">
        <v>450.71666666666664</v>
      </c>
      <c r="K273" s="31">
        <v>434.95</v>
      </c>
      <c r="L273" s="31">
        <v>420.8</v>
      </c>
      <c r="M273" s="31">
        <v>101.65396</v>
      </c>
      <c r="N273" s="1"/>
      <c r="O273" s="1"/>
    </row>
    <row r="274" spans="1:15" ht="12.75" customHeight="1">
      <c r="A274" s="31">
        <v>264</v>
      </c>
      <c r="B274" s="31" t="s">
        <v>436</v>
      </c>
      <c r="C274" s="31">
        <v>2210.65</v>
      </c>
      <c r="D274" s="40">
        <v>2223.5499999999997</v>
      </c>
      <c r="E274" s="40">
        <v>2187.0999999999995</v>
      </c>
      <c r="F274" s="40">
        <v>2163.5499999999997</v>
      </c>
      <c r="G274" s="40">
        <v>2127.0999999999995</v>
      </c>
      <c r="H274" s="40">
        <v>2247.0999999999995</v>
      </c>
      <c r="I274" s="40">
        <v>2283.5499999999993</v>
      </c>
      <c r="J274" s="40">
        <v>2307.0999999999995</v>
      </c>
      <c r="K274" s="31">
        <v>2260</v>
      </c>
      <c r="L274" s="31">
        <v>2200</v>
      </c>
      <c r="M274" s="31">
        <v>9.8669999999999994E-2</v>
      </c>
      <c r="N274" s="1"/>
      <c r="O274" s="1"/>
    </row>
    <row r="275" spans="1:15" ht="12.75" customHeight="1">
      <c r="A275" s="31">
        <v>265</v>
      </c>
      <c r="B275" s="31" t="s">
        <v>142</v>
      </c>
      <c r="C275" s="31">
        <v>3751.55</v>
      </c>
      <c r="D275" s="40">
        <v>3768.85</v>
      </c>
      <c r="E275" s="40">
        <v>3712.7</v>
      </c>
      <c r="F275" s="40">
        <v>3673.85</v>
      </c>
      <c r="G275" s="40">
        <v>3617.7</v>
      </c>
      <c r="H275" s="40">
        <v>3807.7</v>
      </c>
      <c r="I275" s="40">
        <v>3863.8500000000004</v>
      </c>
      <c r="J275" s="40">
        <v>3902.7</v>
      </c>
      <c r="K275" s="31">
        <v>3825</v>
      </c>
      <c r="L275" s="31">
        <v>3730</v>
      </c>
      <c r="M275" s="31">
        <v>3.8929100000000001</v>
      </c>
      <c r="N275" s="1"/>
      <c r="O275" s="1"/>
    </row>
    <row r="276" spans="1:15" ht="12.75" customHeight="1">
      <c r="A276" s="31">
        <v>266</v>
      </c>
      <c r="B276" s="31" t="s">
        <v>437</v>
      </c>
      <c r="C276" s="31">
        <v>958.3</v>
      </c>
      <c r="D276" s="40">
        <v>963.36666666666667</v>
      </c>
      <c r="E276" s="40">
        <v>951.93333333333339</v>
      </c>
      <c r="F276" s="40">
        <v>945.56666666666672</v>
      </c>
      <c r="G276" s="40">
        <v>934.13333333333344</v>
      </c>
      <c r="H276" s="40">
        <v>969.73333333333335</v>
      </c>
      <c r="I276" s="40">
        <v>981.16666666666652</v>
      </c>
      <c r="J276" s="40">
        <v>987.5333333333333</v>
      </c>
      <c r="K276" s="31">
        <v>974.8</v>
      </c>
      <c r="L276" s="31">
        <v>957</v>
      </c>
      <c r="M276" s="31">
        <v>10.29575</v>
      </c>
      <c r="N276" s="1"/>
      <c r="O276" s="1"/>
    </row>
    <row r="277" spans="1:15" ht="12.75" customHeight="1">
      <c r="A277" s="31">
        <v>267</v>
      </c>
      <c r="B277" s="31" t="s">
        <v>438</v>
      </c>
      <c r="C277" s="31">
        <v>167.15</v>
      </c>
      <c r="D277" s="40">
        <v>168.48333333333335</v>
      </c>
      <c r="E277" s="40">
        <v>164.16666666666669</v>
      </c>
      <c r="F277" s="40">
        <v>161.18333333333334</v>
      </c>
      <c r="G277" s="40">
        <v>156.86666666666667</v>
      </c>
      <c r="H277" s="40">
        <v>171.4666666666667</v>
      </c>
      <c r="I277" s="40">
        <v>175.78333333333336</v>
      </c>
      <c r="J277" s="40">
        <v>178.76666666666671</v>
      </c>
      <c r="K277" s="31">
        <v>172.8</v>
      </c>
      <c r="L277" s="31">
        <v>165.5</v>
      </c>
      <c r="M277" s="31">
        <v>3.3793199999999999</v>
      </c>
      <c r="N277" s="1"/>
      <c r="O277" s="1"/>
    </row>
    <row r="278" spans="1:15" ht="12.75" customHeight="1">
      <c r="A278" s="31">
        <v>268</v>
      </c>
      <c r="B278" s="31" t="s">
        <v>439</v>
      </c>
      <c r="C278" s="31">
        <v>1841.45</v>
      </c>
      <c r="D278" s="40">
        <v>1830.5833333333333</v>
      </c>
      <c r="E278" s="40">
        <v>1808.1666666666665</v>
      </c>
      <c r="F278" s="40">
        <v>1774.8833333333332</v>
      </c>
      <c r="G278" s="40">
        <v>1752.4666666666665</v>
      </c>
      <c r="H278" s="40">
        <v>1863.8666666666666</v>
      </c>
      <c r="I278" s="40">
        <v>1886.2833333333331</v>
      </c>
      <c r="J278" s="40">
        <v>1919.5666666666666</v>
      </c>
      <c r="K278" s="31">
        <v>1853</v>
      </c>
      <c r="L278" s="31">
        <v>1797.3</v>
      </c>
      <c r="M278" s="31">
        <v>0.27565000000000001</v>
      </c>
      <c r="N278" s="1"/>
      <c r="O278" s="1"/>
    </row>
    <row r="279" spans="1:15" ht="12.75" customHeight="1">
      <c r="A279" s="31">
        <v>269</v>
      </c>
      <c r="B279" s="31" t="s">
        <v>440</v>
      </c>
      <c r="C279" s="31">
        <v>739.45</v>
      </c>
      <c r="D279" s="40">
        <v>746.76666666666677</v>
      </c>
      <c r="E279" s="40">
        <v>723.53333333333353</v>
      </c>
      <c r="F279" s="40">
        <v>707.61666666666679</v>
      </c>
      <c r="G279" s="40">
        <v>684.38333333333355</v>
      </c>
      <c r="H279" s="40">
        <v>762.68333333333351</v>
      </c>
      <c r="I279" s="40">
        <v>785.91666666666686</v>
      </c>
      <c r="J279" s="40">
        <v>801.83333333333348</v>
      </c>
      <c r="K279" s="31">
        <v>770</v>
      </c>
      <c r="L279" s="31">
        <v>730.85</v>
      </c>
      <c r="M279" s="31">
        <v>7.0521099999999999</v>
      </c>
      <c r="N279" s="1"/>
      <c r="O279" s="1"/>
    </row>
    <row r="280" spans="1:15" ht="12.75" customHeight="1">
      <c r="A280" s="31">
        <v>270</v>
      </c>
      <c r="B280" s="31" t="s">
        <v>441</v>
      </c>
      <c r="C280" s="31">
        <v>297.3</v>
      </c>
      <c r="D280" s="40">
        <v>295.4666666666667</v>
      </c>
      <c r="E280" s="40">
        <v>288.13333333333338</v>
      </c>
      <c r="F280" s="40">
        <v>278.9666666666667</v>
      </c>
      <c r="G280" s="40">
        <v>271.63333333333338</v>
      </c>
      <c r="H280" s="40">
        <v>304.63333333333338</v>
      </c>
      <c r="I280" s="40">
        <v>311.96666666666664</v>
      </c>
      <c r="J280" s="40">
        <v>321.13333333333338</v>
      </c>
      <c r="K280" s="31">
        <v>302.8</v>
      </c>
      <c r="L280" s="31">
        <v>286.3</v>
      </c>
      <c r="M280" s="31">
        <v>56.705379999999998</v>
      </c>
      <c r="N280" s="1"/>
      <c r="O280" s="1"/>
    </row>
    <row r="281" spans="1:15" ht="12.75" customHeight="1">
      <c r="A281" s="31">
        <v>271</v>
      </c>
      <c r="B281" s="31" t="s">
        <v>442</v>
      </c>
      <c r="C281" s="31">
        <v>349.35</v>
      </c>
      <c r="D281" s="40">
        <v>357.2166666666667</v>
      </c>
      <c r="E281" s="40">
        <v>329.13333333333338</v>
      </c>
      <c r="F281" s="40">
        <v>308.91666666666669</v>
      </c>
      <c r="G281" s="40">
        <v>280.83333333333337</v>
      </c>
      <c r="H281" s="40">
        <v>377.43333333333339</v>
      </c>
      <c r="I281" s="40">
        <v>405.51666666666665</v>
      </c>
      <c r="J281" s="40">
        <v>425.73333333333341</v>
      </c>
      <c r="K281" s="31">
        <v>385.3</v>
      </c>
      <c r="L281" s="31">
        <v>337</v>
      </c>
      <c r="M281" s="31">
        <v>68.064989999999995</v>
      </c>
      <c r="N281" s="1"/>
      <c r="O281" s="1"/>
    </row>
    <row r="282" spans="1:15" ht="12.75" customHeight="1">
      <c r="A282" s="31">
        <v>272</v>
      </c>
      <c r="B282" s="31" t="s">
        <v>443</v>
      </c>
      <c r="C282" s="31">
        <v>259.2</v>
      </c>
      <c r="D282" s="40">
        <v>261.26666666666671</v>
      </c>
      <c r="E282" s="40">
        <v>254.53333333333342</v>
      </c>
      <c r="F282" s="40">
        <v>249.86666666666673</v>
      </c>
      <c r="G282" s="40">
        <v>243.13333333333344</v>
      </c>
      <c r="H282" s="40">
        <v>265.93333333333339</v>
      </c>
      <c r="I282" s="40">
        <v>272.66666666666663</v>
      </c>
      <c r="J282" s="40">
        <v>277.33333333333337</v>
      </c>
      <c r="K282" s="31">
        <v>268</v>
      </c>
      <c r="L282" s="31">
        <v>256.60000000000002</v>
      </c>
      <c r="M282" s="31">
        <v>4.1369400000000001</v>
      </c>
      <c r="N282" s="1"/>
      <c r="O282" s="1"/>
    </row>
    <row r="283" spans="1:15" ht="12.75" customHeight="1">
      <c r="A283" s="31">
        <v>273</v>
      </c>
      <c r="B283" s="31" t="s">
        <v>444</v>
      </c>
      <c r="C283" s="31">
        <v>1171.95</v>
      </c>
      <c r="D283" s="40">
        <v>1183.4166666666667</v>
      </c>
      <c r="E283" s="40">
        <v>1151.9833333333336</v>
      </c>
      <c r="F283" s="40">
        <v>1132.0166666666669</v>
      </c>
      <c r="G283" s="40">
        <v>1100.5833333333337</v>
      </c>
      <c r="H283" s="40">
        <v>1203.3833333333334</v>
      </c>
      <c r="I283" s="40">
        <v>1234.8166666666664</v>
      </c>
      <c r="J283" s="40">
        <v>1254.7833333333333</v>
      </c>
      <c r="K283" s="31">
        <v>1214.8499999999999</v>
      </c>
      <c r="L283" s="31">
        <v>1163.45</v>
      </c>
      <c r="M283" s="31">
        <v>0.49086000000000002</v>
      </c>
      <c r="N283" s="1"/>
      <c r="O283" s="1"/>
    </row>
    <row r="284" spans="1:15" ht="12.75" customHeight="1">
      <c r="A284" s="31">
        <v>274</v>
      </c>
      <c r="B284" s="31" t="s">
        <v>445</v>
      </c>
      <c r="C284" s="31">
        <v>1046.3</v>
      </c>
      <c r="D284" s="40">
        <v>1042.4333333333332</v>
      </c>
      <c r="E284" s="40">
        <v>1019.4666666666662</v>
      </c>
      <c r="F284" s="40">
        <v>992.6333333333331</v>
      </c>
      <c r="G284" s="40">
        <v>969.66666666666617</v>
      </c>
      <c r="H284" s="40">
        <v>1069.2666666666664</v>
      </c>
      <c r="I284" s="40">
        <v>1092.2333333333331</v>
      </c>
      <c r="J284" s="40">
        <v>1119.0666666666664</v>
      </c>
      <c r="K284" s="31">
        <v>1065.4000000000001</v>
      </c>
      <c r="L284" s="31">
        <v>1015.6</v>
      </c>
      <c r="M284" s="31">
        <v>4.5114700000000001</v>
      </c>
      <c r="N284" s="1"/>
      <c r="O284" s="1"/>
    </row>
    <row r="285" spans="1:15" ht="12.75" customHeight="1">
      <c r="A285" s="31">
        <v>275</v>
      </c>
      <c r="B285" s="31" t="s">
        <v>446</v>
      </c>
      <c r="C285" s="31">
        <v>427.55</v>
      </c>
      <c r="D285" s="40">
        <v>428.51666666666665</v>
      </c>
      <c r="E285" s="40">
        <v>423.58333333333331</v>
      </c>
      <c r="F285" s="40">
        <v>419.61666666666667</v>
      </c>
      <c r="G285" s="40">
        <v>414.68333333333334</v>
      </c>
      <c r="H285" s="40">
        <v>432.48333333333329</v>
      </c>
      <c r="I285" s="40">
        <v>437.41666666666669</v>
      </c>
      <c r="J285" s="40">
        <v>441.38333333333327</v>
      </c>
      <c r="K285" s="31">
        <v>433.45</v>
      </c>
      <c r="L285" s="31">
        <v>424.55</v>
      </c>
      <c r="M285" s="31">
        <v>1.8213699999999999</v>
      </c>
      <c r="N285" s="1"/>
      <c r="O285" s="1"/>
    </row>
    <row r="286" spans="1:15" ht="12.75" customHeight="1">
      <c r="A286" s="31">
        <v>276</v>
      </c>
      <c r="B286" s="31" t="s">
        <v>447</v>
      </c>
      <c r="C286" s="31">
        <v>628.85</v>
      </c>
      <c r="D286" s="40">
        <v>629.7833333333333</v>
      </c>
      <c r="E286" s="40">
        <v>625.16666666666663</v>
      </c>
      <c r="F286" s="40">
        <v>621.48333333333335</v>
      </c>
      <c r="G286" s="40">
        <v>616.86666666666667</v>
      </c>
      <c r="H286" s="40">
        <v>633.46666666666658</v>
      </c>
      <c r="I286" s="40">
        <v>638.08333333333337</v>
      </c>
      <c r="J286" s="40">
        <v>641.76666666666654</v>
      </c>
      <c r="K286" s="31">
        <v>634.4</v>
      </c>
      <c r="L286" s="31">
        <v>626.1</v>
      </c>
      <c r="M286" s="31">
        <v>0.57955000000000001</v>
      </c>
      <c r="N286" s="1"/>
      <c r="O286" s="1"/>
    </row>
    <row r="287" spans="1:15" ht="12.75" customHeight="1">
      <c r="A287" s="31">
        <v>277</v>
      </c>
      <c r="B287" s="31" t="s">
        <v>448</v>
      </c>
      <c r="C287" s="31">
        <v>43.45</v>
      </c>
      <c r="D287" s="40">
        <v>43.9</v>
      </c>
      <c r="E287" s="40">
        <v>42.849999999999994</v>
      </c>
      <c r="F287" s="40">
        <v>42.249999999999993</v>
      </c>
      <c r="G287" s="40">
        <v>41.199999999999989</v>
      </c>
      <c r="H287" s="40">
        <v>44.5</v>
      </c>
      <c r="I287" s="40">
        <v>45.55</v>
      </c>
      <c r="J287" s="40">
        <v>46.150000000000006</v>
      </c>
      <c r="K287" s="31">
        <v>44.95</v>
      </c>
      <c r="L287" s="31">
        <v>43.3</v>
      </c>
      <c r="M287" s="31">
        <v>17.458210000000001</v>
      </c>
      <c r="N287" s="1"/>
      <c r="O287" s="1"/>
    </row>
    <row r="288" spans="1:15" ht="12.75" customHeight="1">
      <c r="A288" s="31">
        <v>278</v>
      </c>
      <c r="B288" s="31" t="s">
        <v>449</v>
      </c>
      <c r="C288" s="31">
        <v>606.95000000000005</v>
      </c>
      <c r="D288" s="40">
        <v>619.31666666666672</v>
      </c>
      <c r="E288" s="40">
        <v>588.88333333333344</v>
      </c>
      <c r="F288" s="40">
        <v>570.81666666666672</v>
      </c>
      <c r="G288" s="40">
        <v>540.38333333333344</v>
      </c>
      <c r="H288" s="40">
        <v>637.38333333333344</v>
      </c>
      <c r="I288" s="40">
        <v>667.81666666666661</v>
      </c>
      <c r="J288" s="40">
        <v>685.88333333333344</v>
      </c>
      <c r="K288" s="31">
        <v>649.75</v>
      </c>
      <c r="L288" s="31">
        <v>601.25</v>
      </c>
      <c r="M288" s="31">
        <v>9.7917199999999998</v>
      </c>
      <c r="N288" s="1"/>
      <c r="O288" s="1"/>
    </row>
    <row r="289" spans="1:15" ht="12.75" customHeight="1">
      <c r="A289" s="31">
        <v>279</v>
      </c>
      <c r="B289" s="31" t="s">
        <v>450</v>
      </c>
      <c r="C289" s="31">
        <v>394.9</v>
      </c>
      <c r="D289" s="40">
        <v>398.5</v>
      </c>
      <c r="E289" s="40">
        <v>389.4</v>
      </c>
      <c r="F289" s="40">
        <v>383.9</v>
      </c>
      <c r="G289" s="40">
        <v>374.79999999999995</v>
      </c>
      <c r="H289" s="40">
        <v>404</v>
      </c>
      <c r="I289" s="40">
        <v>413.1</v>
      </c>
      <c r="J289" s="40">
        <v>418.6</v>
      </c>
      <c r="K289" s="31">
        <v>407.6</v>
      </c>
      <c r="L289" s="31">
        <v>393</v>
      </c>
      <c r="M289" s="31">
        <v>1.5216799999999999</v>
      </c>
      <c r="N289" s="1"/>
      <c r="O289" s="1"/>
    </row>
    <row r="290" spans="1:15" ht="12.75" customHeight="1">
      <c r="A290" s="31">
        <v>280</v>
      </c>
      <c r="B290" s="31" t="s">
        <v>143</v>
      </c>
      <c r="C290" s="31">
        <v>1782.35</v>
      </c>
      <c r="D290" s="40">
        <v>1785.1000000000001</v>
      </c>
      <c r="E290" s="40">
        <v>1769.0000000000002</v>
      </c>
      <c r="F290" s="40">
        <v>1755.65</v>
      </c>
      <c r="G290" s="40">
        <v>1739.5500000000002</v>
      </c>
      <c r="H290" s="40">
        <v>1798.4500000000003</v>
      </c>
      <c r="I290" s="40">
        <v>1814.5500000000002</v>
      </c>
      <c r="J290" s="40">
        <v>1827.9000000000003</v>
      </c>
      <c r="K290" s="31">
        <v>1801.2</v>
      </c>
      <c r="L290" s="31">
        <v>1771.75</v>
      </c>
      <c r="M290" s="31">
        <v>15.53661</v>
      </c>
      <c r="N290" s="1"/>
      <c r="O290" s="1"/>
    </row>
    <row r="291" spans="1:15" ht="12.75" customHeight="1">
      <c r="A291" s="31">
        <v>281</v>
      </c>
      <c r="B291" s="31" t="s">
        <v>144</v>
      </c>
      <c r="C291" s="31">
        <v>83.65</v>
      </c>
      <c r="D291" s="40">
        <v>83.933333333333323</v>
      </c>
      <c r="E291" s="40">
        <v>83.066666666666649</v>
      </c>
      <c r="F291" s="40">
        <v>82.48333333333332</v>
      </c>
      <c r="G291" s="40">
        <v>81.616666666666646</v>
      </c>
      <c r="H291" s="40">
        <v>84.516666666666652</v>
      </c>
      <c r="I291" s="40">
        <v>85.383333333333326</v>
      </c>
      <c r="J291" s="40">
        <v>85.966666666666654</v>
      </c>
      <c r="K291" s="31">
        <v>84.8</v>
      </c>
      <c r="L291" s="31">
        <v>83.35</v>
      </c>
      <c r="M291" s="31">
        <v>51.23509</v>
      </c>
      <c r="N291" s="1"/>
      <c r="O291" s="1"/>
    </row>
    <row r="292" spans="1:15" ht="12.75" customHeight="1">
      <c r="A292" s="31">
        <v>282</v>
      </c>
      <c r="B292" s="31" t="s">
        <v>149</v>
      </c>
      <c r="C292" s="31">
        <v>3675.05</v>
      </c>
      <c r="D292" s="40">
        <v>3685.1833333333329</v>
      </c>
      <c r="E292" s="40">
        <v>3645.3666666666659</v>
      </c>
      <c r="F292" s="40">
        <v>3615.6833333333329</v>
      </c>
      <c r="G292" s="40">
        <v>3575.8666666666659</v>
      </c>
      <c r="H292" s="40">
        <v>3714.8666666666659</v>
      </c>
      <c r="I292" s="40">
        <v>3754.6833333333325</v>
      </c>
      <c r="J292" s="40">
        <v>3784.3666666666659</v>
      </c>
      <c r="K292" s="31">
        <v>3725</v>
      </c>
      <c r="L292" s="31">
        <v>3655.5</v>
      </c>
      <c r="M292" s="31">
        <v>0.94408000000000003</v>
      </c>
      <c r="N292" s="1"/>
      <c r="O292" s="1"/>
    </row>
    <row r="293" spans="1:15" ht="12.75" customHeight="1">
      <c r="A293" s="31">
        <v>283</v>
      </c>
      <c r="B293" s="31" t="s">
        <v>146</v>
      </c>
      <c r="C293" s="31">
        <v>393.3</v>
      </c>
      <c r="D293" s="40">
        <v>394.83333333333331</v>
      </c>
      <c r="E293" s="40">
        <v>390.71666666666664</v>
      </c>
      <c r="F293" s="40">
        <v>388.13333333333333</v>
      </c>
      <c r="G293" s="40">
        <v>384.01666666666665</v>
      </c>
      <c r="H293" s="40">
        <v>397.41666666666663</v>
      </c>
      <c r="I293" s="40">
        <v>401.5333333333333</v>
      </c>
      <c r="J293" s="40">
        <v>404.11666666666662</v>
      </c>
      <c r="K293" s="31">
        <v>398.95</v>
      </c>
      <c r="L293" s="31">
        <v>392.25</v>
      </c>
      <c r="M293" s="31">
        <v>12.91038</v>
      </c>
      <c r="N293" s="1"/>
      <c r="O293" s="1"/>
    </row>
    <row r="294" spans="1:15" ht="12.75" customHeight="1">
      <c r="A294" s="31">
        <v>284</v>
      </c>
      <c r="B294" s="31" t="s">
        <v>451</v>
      </c>
      <c r="C294" s="31">
        <v>274.95</v>
      </c>
      <c r="D294" s="40">
        <v>274.34999999999997</v>
      </c>
      <c r="E294" s="40">
        <v>268.89999999999992</v>
      </c>
      <c r="F294" s="40">
        <v>262.84999999999997</v>
      </c>
      <c r="G294" s="40">
        <v>257.39999999999992</v>
      </c>
      <c r="H294" s="40">
        <v>280.39999999999992</v>
      </c>
      <c r="I294" s="40">
        <v>285.84999999999997</v>
      </c>
      <c r="J294" s="40">
        <v>291.89999999999992</v>
      </c>
      <c r="K294" s="31">
        <v>279.8</v>
      </c>
      <c r="L294" s="31">
        <v>268.3</v>
      </c>
      <c r="M294" s="31">
        <v>1.3133699999999999</v>
      </c>
      <c r="N294" s="1"/>
      <c r="O294" s="1"/>
    </row>
    <row r="295" spans="1:15" ht="12.75" customHeight="1">
      <c r="A295" s="31">
        <v>285</v>
      </c>
      <c r="B295" s="31" t="s">
        <v>452</v>
      </c>
      <c r="C295" s="31">
        <v>7970.1</v>
      </c>
      <c r="D295" s="40">
        <v>8029.3</v>
      </c>
      <c r="E295" s="40">
        <v>7870.9500000000007</v>
      </c>
      <c r="F295" s="40">
        <v>7771.8</v>
      </c>
      <c r="G295" s="40">
        <v>7613.4500000000007</v>
      </c>
      <c r="H295" s="40">
        <v>8128.4500000000007</v>
      </c>
      <c r="I295" s="40">
        <v>8286.8000000000011</v>
      </c>
      <c r="J295" s="40">
        <v>8385.9500000000007</v>
      </c>
      <c r="K295" s="31">
        <v>8187.65</v>
      </c>
      <c r="L295" s="31">
        <v>7930.15</v>
      </c>
      <c r="M295" s="31">
        <v>0.10308</v>
      </c>
      <c r="N295" s="1"/>
      <c r="O295" s="1"/>
    </row>
    <row r="296" spans="1:15" ht="12.75" customHeight="1">
      <c r="A296" s="31">
        <v>286</v>
      </c>
      <c r="B296" s="31" t="s">
        <v>148</v>
      </c>
      <c r="C296" s="31">
        <v>4774.8</v>
      </c>
      <c r="D296" s="40">
        <v>4801</v>
      </c>
      <c r="E296" s="40">
        <v>4727.8</v>
      </c>
      <c r="F296" s="40">
        <v>4680.8</v>
      </c>
      <c r="G296" s="40">
        <v>4607.6000000000004</v>
      </c>
      <c r="H296" s="40">
        <v>4848</v>
      </c>
      <c r="I296" s="40">
        <v>4921.2000000000007</v>
      </c>
      <c r="J296" s="40">
        <v>4968.2</v>
      </c>
      <c r="K296" s="31">
        <v>4874.2</v>
      </c>
      <c r="L296" s="31">
        <v>4754</v>
      </c>
      <c r="M296" s="31">
        <v>1.2082299999999999</v>
      </c>
      <c r="N296" s="1"/>
      <c r="O296" s="1"/>
    </row>
    <row r="297" spans="1:15" ht="12.75" customHeight="1">
      <c r="A297" s="31">
        <v>287</v>
      </c>
      <c r="B297" s="31" t="s">
        <v>147</v>
      </c>
      <c r="C297" s="31">
        <v>1656.1</v>
      </c>
      <c r="D297" s="40">
        <v>1662.1666666666667</v>
      </c>
      <c r="E297" s="40">
        <v>1647.2833333333335</v>
      </c>
      <c r="F297" s="40">
        <v>1638.4666666666667</v>
      </c>
      <c r="G297" s="40">
        <v>1623.5833333333335</v>
      </c>
      <c r="H297" s="40">
        <v>1670.9833333333336</v>
      </c>
      <c r="I297" s="40">
        <v>1685.8666666666668</v>
      </c>
      <c r="J297" s="40">
        <v>1694.6833333333336</v>
      </c>
      <c r="K297" s="31">
        <v>1677.05</v>
      </c>
      <c r="L297" s="31">
        <v>1653.35</v>
      </c>
      <c r="M297" s="31">
        <v>17.94407</v>
      </c>
      <c r="N297" s="1"/>
      <c r="O297" s="1"/>
    </row>
    <row r="298" spans="1:15" ht="12.75" customHeight="1">
      <c r="A298" s="31">
        <v>288</v>
      </c>
      <c r="B298" s="31" t="s">
        <v>269</v>
      </c>
      <c r="C298" s="31">
        <v>689.35</v>
      </c>
      <c r="D298" s="40">
        <v>696.68333333333339</v>
      </c>
      <c r="E298" s="40">
        <v>676.66666666666674</v>
      </c>
      <c r="F298" s="40">
        <v>663.98333333333335</v>
      </c>
      <c r="G298" s="40">
        <v>643.9666666666667</v>
      </c>
      <c r="H298" s="40">
        <v>709.36666666666679</v>
      </c>
      <c r="I298" s="40">
        <v>729.38333333333344</v>
      </c>
      <c r="J298" s="40">
        <v>742.06666666666683</v>
      </c>
      <c r="K298" s="31">
        <v>716.7</v>
      </c>
      <c r="L298" s="31">
        <v>684</v>
      </c>
      <c r="M298" s="31">
        <v>23.909970000000001</v>
      </c>
      <c r="N298" s="1"/>
      <c r="O298" s="1"/>
    </row>
    <row r="299" spans="1:15" ht="12.75" customHeight="1">
      <c r="A299" s="31">
        <v>289</v>
      </c>
      <c r="B299" s="31" t="s">
        <v>453</v>
      </c>
      <c r="C299" s="31">
        <v>39.5</v>
      </c>
      <c r="D299" s="40">
        <v>39.699999999999996</v>
      </c>
      <c r="E299" s="40">
        <v>38.899999999999991</v>
      </c>
      <c r="F299" s="40">
        <v>38.299999999999997</v>
      </c>
      <c r="G299" s="40">
        <v>37.499999999999993</v>
      </c>
      <c r="H299" s="40">
        <v>40.29999999999999</v>
      </c>
      <c r="I299" s="40">
        <v>41.099999999999987</v>
      </c>
      <c r="J299" s="40">
        <v>41.699999999999989</v>
      </c>
      <c r="K299" s="31">
        <v>40.5</v>
      </c>
      <c r="L299" s="31">
        <v>39.1</v>
      </c>
      <c r="M299" s="31">
        <v>16.708410000000001</v>
      </c>
      <c r="N299" s="1"/>
      <c r="O299" s="1"/>
    </row>
    <row r="300" spans="1:15" ht="12.75" customHeight="1">
      <c r="A300" s="31">
        <v>290</v>
      </c>
      <c r="B300" s="31" t="s">
        <v>454</v>
      </c>
      <c r="C300" s="31">
        <v>1839.65</v>
      </c>
      <c r="D300" s="40">
        <v>1849.8666666666668</v>
      </c>
      <c r="E300" s="40">
        <v>1809.7833333333335</v>
      </c>
      <c r="F300" s="40">
        <v>1779.9166666666667</v>
      </c>
      <c r="G300" s="40">
        <v>1739.8333333333335</v>
      </c>
      <c r="H300" s="40">
        <v>1879.7333333333336</v>
      </c>
      <c r="I300" s="40">
        <v>1919.8166666666666</v>
      </c>
      <c r="J300" s="40">
        <v>1949.6833333333336</v>
      </c>
      <c r="K300" s="31">
        <v>1889.95</v>
      </c>
      <c r="L300" s="31">
        <v>1820</v>
      </c>
      <c r="M300" s="31">
        <v>1.96018</v>
      </c>
      <c r="N300" s="1"/>
      <c r="O300" s="1"/>
    </row>
    <row r="301" spans="1:15" ht="12.75" customHeight="1">
      <c r="A301" s="31">
        <v>291</v>
      </c>
      <c r="B301" s="31" t="s">
        <v>150</v>
      </c>
      <c r="C301" s="31">
        <v>967.6</v>
      </c>
      <c r="D301" s="40">
        <v>970.33333333333337</v>
      </c>
      <c r="E301" s="40">
        <v>955.76666666666677</v>
      </c>
      <c r="F301" s="40">
        <v>943.93333333333339</v>
      </c>
      <c r="G301" s="40">
        <v>929.36666666666679</v>
      </c>
      <c r="H301" s="40">
        <v>982.16666666666674</v>
      </c>
      <c r="I301" s="40">
        <v>996.73333333333335</v>
      </c>
      <c r="J301" s="40">
        <v>1008.5666666666667</v>
      </c>
      <c r="K301" s="31">
        <v>984.9</v>
      </c>
      <c r="L301" s="31">
        <v>958.5</v>
      </c>
      <c r="M301" s="31">
        <v>22.876609999999999</v>
      </c>
      <c r="N301" s="1"/>
      <c r="O301" s="1"/>
    </row>
    <row r="302" spans="1:15" ht="12.75" customHeight="1">
      <c r="A302" s="31">
        <v>292</v>
      </c>
      <c r="B302" s="31" t="s">
        <v>455</v>
      </c>
      <c r="C302" s="31">
        <v>4016.6</v>
      </c>
      <c r="D302" s="40">
        <v>4063.85</v>
      </c>
      <c r="E302" s="40">
        <v>3942.75</v>
      </c>
      <c r="F302" s="40">
        <v>3868.9</v>
      </c>
      <c r="G302" s="40">
        <v>3747.8</v>
      </c>
      <c r="H302" s="40">
        <v>4137.7</v>
      </c>
      <c r="I302" s="40">
        <v>4258.7999999999993</v>
      </c>
      <c r="J302" s="40">
        <v>4332.6499999999996</v>
      </c>
      <c r="K302" s="31">
        <v>4184.95</v>
      </c>
      <c r="L302" s="31">
        <v>3990</v>
      </c>
      <c r="M302" s="31">
        <v>0.40745999999999999</v>
      </c>
      <c r="N302" s="1"/>
      <c r="O302" s="1"/>
    </row>
    <row r="303" spans="1:15" ht="12.75" customHeight="1">
      <c r="A303" s="31">
        <v>293</v>
      </c>
      <c r="B303" s="31" t="s">
        <v>456</v>
      </c>
      <c r="C303" s="31">
        <v>729.6</v>
      </c>
      <c r="D303" s="40">
        <v>748.33333333333337</v>
      </c>
      <c r="E303" s="40">
        <v>698.66666666666674</v>
      </c>
      <c r="F303" s="40">
        <v>667.73333333333335</v>
      </c>
      <c r="G303" s="40">
        <v>618.06666666666672</v>
      </c>
      <c r="H303" s="40">
        <v>779.26666666666677</v>
      </c>
      <c r="I303" s="40">
        <v>828.93333333333351</v>
      </c>
      <c r="J303" s="40">
        <v>859.86666666666679</v>
      </c>
      <c r="K303" s="31">
        <v>798</v>
      </c>
      <c r="L303" s="31">
        <v>717.4</v>
      </c>
      <c r="M303" s="31">
        <v>0.63297999999999999</v>
      </c>
      <c r="N303" s="1"/>
      <c r="O303" s="1"/>
    </row>
    <row r="304" spans="1:15" ht="12.75" customHeight="1">
      <c r="A304" s="31">
        <v>294</v>
      </c>
      <c r="B304" s="31" t="s">
        <v>457</v>
      </c>
      <c r="C304" s="31">
        <v>45</v>
      </c>
      <c r="D304" s="40">
        <v>45.366666666666667</v>
      </c>
      <c r="E304" s="40">
        <v>44.183333333333337</v>
      </c>
      <c r="F304" s="40">
        <v>43.366666666666667</v>
      </c>
      <c r="G304" s="40">
        <v>42.183333333333337</v>
      </c>
      <c r="H304" s="40">
        <v>46.183333333333337</v>
      </c>
      <c r="I304" s="40">
        <v>47.36666666666666</v>
      </c>
      <c r="J304" s="40">
        <v>48.183333333333337</v>
      </c>
      <c r="K304" s="31">
        <v>46.55</v>
      </c>
      <c r="L304" s="31">
        <v>44.55</v>
      </c>
      <c r="M304" s="31">
        <v>22.663070000000001</v>
      </c>
      <c r="N304" s="1"/>
      <c r="O304" s="1"/>
    </row>
    <row r="305" spans="1:15" ht="12.75" customHeight="1">
      <c r="A305" s="31">
        <v>295</v>
      </c>
      <c r="B305" s="31" t="s">
        <v>458</v>
      </c>
      <c r="C305" s="31">
        <v>174.65</v>
      </c>
      <c r="D305" s="40">
        <v>176.25</v>
      </c>
      <c r="E305" s="40">
        <v>171.9</v>
      </c>
      <c r="F305" s="40">
        <v>169.15</v>
      </c>
      <c r="G305" s="40">
        <v>164.8</v>
      </c>
      <c r="H305" s="40">
        <v>179</v>
      </c>
      <c r="I305" s="40">
        <v>183.35000000000002</v>
      </c>
      <c r="J305" s="40">
        <v>186.1</v>
      </c>
      <c r="K305" s="31">
        <v>180.6</v>
      </c>
      <c r="L305" s="31">
        <v>173.5</v>
      </c>
      <c r="M305" s="31">
        <v>5.1074299999999999</v>
      </c>
      <c r="N305" s="1"/>
      <c r="O305" s="1"/>
    </row>
    <row r="306" spans="1:15" ht="12.75" customHeight="1">
      <c r="A306" s="31">
        <v>296</v>
      </c>
      <c r="B306" s="31" t="s">
        <v>163</v>
      </c>
      <c r="C306" s="31">
        <v>78658.8</v>
      </c>
      <c r="D306" s="40">
        <v>78706.266666666663</v>
      </c>
      <c r="E306" s="40">
        <v>78062.533333333326</v>
      </c>
      <c r="F306" s="40">
        <v>77466.266666666663</v>
      </c>
      <c r="G306" s="40">
        <v>76822.533333333326</v>
      </c>
      <c r="H306" s="40">
        <v>79302.533333333326</v>
      </c>
      <c r="I306" s="40">
        <v>79946.266666666663</v>
      </c>
      <c r="J306" s="40">
        <v>80542.533333333326</v>
      </c>
      <c r="K306" s="31">
        <v>79350</v>
      </c>
      <c r="L306" s="31">
        <v>78110</v>
      </c>
      <c r="M306" s="31">
        <v>8.2799999999999999E-2</v>
      </c>
      <c r="N306" s="1"/>
      <c r="O306" s="1"/>
    </row>
    <row r="307" spans="1:15" ht="12.75" customHeight="1">
      <c r="A307" s="31">
        <v>297</v>
      </c>
      <c r="B307" s="31" t="s">
        <v>159</v>
      </c>
      <c r="C307" s="31">
        <v>1126.45</v>
      </c>
      <c r="D307" s="40">
        <v>1129.3333333333333</v>
      </c>
      <c r="E307" s="40">
        <v>1118.1166666666666</v>
      </c>
      <c r="F307" s="40">
        <v>1109.7833333333333</v>
      </c>
      <c r="G307" s="40">
        <v>1098.5666666666666</v>
      </c>
      <c r="H307" s="40">
        <v>1137.6666666666665</v>
      </c>
      <c r="I307" s="40">
        <v>1148.8833333333332</v>
      </c>
      <c r="J307" s="40">
        <v>1157.2166666666665</v>
      </c>
      <c r="K307" s="31">
        <v>1140.55</v>
      </c>
      <c r="L307" s="31">
        <v>1121</v>
      </c>
      <c r="M307" s="31">
        <v>1.5248900000000001</v>
      </c>
      <c r="N307" s="1"/>
      <c r="O307" s="1"/>
    </row>
    <row r="308" spans="1:15" ht="12.75" customHeight="1">
      <c r="A308" s="31">
        <v>298</v>
      </c>
      <c r="B308" s="31" t="s">
        <v>459</v>
      </c>
      <c r="C308" s="31">
        <v>4438.45</v>
      </c>
      <c r="D308" s="40">
        <v>4424.5666666666666</v>
      </c>
      <c r="E308" s="40">
        <v>4361.3833333333332</v>
      </c>
      <c r="F308" s="40">
        <v>4284.3166666666666</v>
      </c>
      <c r="G308" s="40">
        <v>4221.1333333333332</v>
      </c>
      <c r="H308" s="40">
        <v>4501.6333333333332</v>
      </c>
      <c r="I308" s="40">
        <v>4564.8166666666657</v>
      </c>
      <c r="J308" s="40">
        <v>4641.8833333333332</v>
      </c>
      <c r="K308" s="31">
        <v>4487.75</v>
      </c>
      <c r="L308" s="31">
        <v>4347.5</v>
      </c>
      <c r="M308" s="31">
        <v>0.30364999999999998</v>
      </c>
      <c r="N308" s="1"/>
      <c r="O308" s="1"/>
    </row>
    <row r="309" spans="1:15" ht="12.75" customHeight="1">
      <c r="A309" s="31">
        <v>299</v>
      </c>
      <c r="B309" s="31" t="s">
        <v>460</v>
      </c>
      <c r="C309" s="31">
        <v>338.8</v>
      </c>
      <c r="D309" s="40">
        <v>335.26666666666665</v>
      </c>
      <c r="E309" s="40">
        <v>325.5333333333333</v>
      </c>
      <c r="F309" s="40">
        <v>312.26666666666665</v>
      </c>
      <c r="G309" s="40">
        <v>302.5333333333333</v>
      </c>
      <c r="H309" s="40">
        <v>348.5333333333333</v>
      </c>
      <c r="I309" s="40">
        <v>358.26666666666665</v>
      </c>
      <c r="J309" s="40">
        <v>371.5333333333333</v>
      </c>
      <c r="K309" s="31">
        <v>345</v>
      </c>
      <c r="L309" s="31">
        <v>322</v>
      </c>
      <c r="M309" s="31">
        <v>15.21514</v>
      </c>
      <c r="N309" s="1"/>
      <c r="O309" s="1"/>
    </row>
    <row r="310" spans="1:15" ht="12.75" customHeight="1">
      <c r="A310" s="31">
        <v>300</v>
      </c>
      <c r="B310" s="31" t="s">
        <v>152</v>
      </c>
      <c r="C310" s="31">
        <v>150.85</v>
      </c>
      <c r="D310" s="40">
        <v>150.88333333333333</v>
      </c>
      <c r="E310" s="40">
        <v>149.61666666666665</v>
      </c>
      <c r="F310" s="40">
        <v>148.38333333333333</v>
      </c>
      <c r="G310" s="40">
        <v>147.11666666666665</v>
      </c>
      <c r="H310" s="40">
        <v>152.11666666666665</v>
      </c>
      <c r="I310" s="40">
        <v>153.3833333333333</v>
      </c>
      <c r="J310" s="40">
        <v>154.61666666666665</v>
      </c>
      <c r="K310" s="31">
        <v>152.15</v>
      </c>
      <c r="L310" s="31">
        <v>149.65</v>
      </c>
      <c r="M310" s="31">
        <v>30.548490000000001</v>
      </c>
      <c r="N310" s="1"/>
      <c r="O310" s="1"/>
    </row>
    <row r="311" spans="1:15" ht="12.75" customHeight="1">
      <c r="A311" s="31">
        <v>301</v>
      </c>
      <c r="B311" s="31" t="s">
        <v>151</v>
      </c>
      <c r="C311" s="31">
        <v>799.3</v>
      </c>
      <c r="D311" s="40">
        <v>794.5</v>
      </c>
      <c r="E311" s="40">
        <v>785.05</v>
      </c>
      <c r="F311" s="40">
        <v>770.8</v>
      </c>
      <c r="G311" s="40">
        <v>761.34999999999991</v>
      </c>
      <c r="H311" s="40">
        <v>808.75</v>
      </c>
      <c r="I311" s="40">
        <v>818.2</v>
      </c>
      <c r="J311" s="40">
        <v>832.45</v>
      </c>
      <c r="K311" s="31">
        <v>803.95</v>
      </c>
      <c r="L311" s="31">
        <v>780.25</v>
      </c>
      <c r="M311" s="31">
        <v>71.319280000000006</v>
      </c>
      <c r="N311" s="1"/>
      <c r="O311" s="1"/>
    </row>
    <row r="312" spans="1:15" ht="12.75" customHeight="1">
      <c r="A312" s="31">
        <v>302</v>
      </c>
      <c r="B312" s="31" t="s">
        <v>461</v>
      </c>
      <c r="C312" s="31">
        <v>244.2</v>
      </c>
      <c r="D312" s="40">
        <v>245.08333333333334</v>
      </c>
      <c r="E312" s="40">
        <v>242.11666666666667</v>
      </c>
      <c r="F312" s="40">
        <v>240.03333333333333</v>
      </c>
      <c r="G312" s="40">
        <v>237.06666666666666</v>
      </c>
      <c r="H312" s="40">
        <v>247.16666666666669</v>
      </c>
      <c r="I312" s="40">
        <v>250.13333333333333</v>
      </c>
      <c r="J312" s="40">
        <v>252.2166666666667</v>
      </c>
      <c r="K312" s="31">
        <v>248.05</v>
      </c>
      <c r="L312" s="31">
        <v>243</v>
      </c>
      <c r="M312" s="31">
        <v>0.83779999999999999</v>
      </c>
      <c r="N312" s="1"/>
      <c r="O312" s="1"/>
    </row>
    <row r="313" spans="1:15" ht="12.75" customHeight="1">
      <c r="A313" s="31">
        <v>303</v>
      </c>
      <c r="B313" s="31" t="s">
        <v>462</v>
      </c>
      <c r="C313" s="31">
        <v>302.39999999999998</v>
      </c>
      <c r="D313" s="40">
        <v>304.59999999999997</v>
      </c>
      <c r="E313" s="40">
        <v>298.34999999999991</v>
      </c>
      <c r="F313" s="40">
        <v>294.29999999999995</v>
      </c>
      <c r="G313" s="40">
        <v>288.0499999999999</v>
      </c>
      <c r="H313" s="40">
        <v>308.64999999999992</v>
      </c>
      <c r="I313" s="40">
        <v>314.90000000000003</v>
      </c>
      <c r="J313" s="40">
        <v>318.94999999999993</v>
      </c>
      <c r="K313" s="31">
        <v>310.85000000000002</v>
      </c>
      <c r="L313" s="31">
        <v>300.55</v>
      </c>
      <c r="M313" s="31">
        <v>2.0620699999999998</v>
      </c>
      <c r="N313" s="1"/>
      <c r="O313" s="1"/>
    </row>
    <row r="314" spans="1:15" ht="12.75" customHeight="1">
      <c r="A314" s="31">
        <v>304</v>
      </c>
      <c r="B314" s="31" t="s">
        <v>463</v>
      </c>
      <c r="C314" s="31">
        <v>697.9</v>
      </c>
      <c r="D314" s="40">
        <v>704.13333333333321</v>
      </c>
      <c r="E314" s="40">
        <v>688.46666666666647</v>
      </c>
      <c r="F314" s="40">
        <v>679.0333333333333</v>
      </c>
      <c r="G314" s="40">
        <v>663.36666666666656</v>
      </c>
      <c r="H314" s="40">
        <v>713.56666666666638</v>
      </c>
      <c r="I314" s="40">
        <v>729.23333333333312</v>
      </c>
      <c r="J314" s="40">
        <v>738.66666666666629</v>
      </c>
      <c r="K314" s="31">
        <v>719.8</v>
      </c>
      <c r="L314" s="31">
        <v>694.7</v>
      </c>
      <c r="M314" s="31">
        <v>1.0318400000000001</v>
      </c>
      <c r="N314" s="1"/>
      <c r="O314" s="1"/>
    </row>
    <row r="315" spans="1:15" ht="12.75" customHeight="1">
      <c r="A315" s="31">
        <v>305</v>
      </c>
      <c r="B315" s="31" t="s">
        <v>153</v>
      </c>
      <c r="C315" s="31">
        <v>170.1</v>
      </c>
      <c r="D315" s="40">
        <v>168.71666666666667</v>
      </c>
      <c r="E315" s="40">
        <v>165.73333333333335</v>
      </c>
      <c r="F315" s="40">
        <v>161.36666666666667</v>
      </c>
      <c r="G315" s="40">
        <v>158.38333333333335</v>
      </c>
      <c r="H315" s="40">
        <v>173.08333333333334</v>
      </c>
      <c r="I315" s="40">
        <v>176.06666666666663</v>
      </c>
      <c r="J315" s="40">
        <v>180.43333333333334</v>
      </c>
      <c r="K315" s="31">
        <v>171.7</v>
      </c>
      <c r="L315" s="31">
        <v>164.35</v>
      </c>
      <c r="M315" s="31">
        <v>120.15447</v>
      </c>
      <c r="N315" s="1"/>
      <c r="O315" s="1"/>
    </row>
    <row r="316" spans="1:15" ht="12.75" customHeight="1">
      <c r="A316" s="31">
        <v>306</v>
      </c>
      <c r="B316" s="31" t="s">
        <v>464</v>
      </c>
      <c r="C316" s="31">
        <v>42.55</v>
      </c>
      <c r="D316" s="40">
        <v>42.499999999999993</v>
      </c>
      <c r="E316" s="40">
        <v>41.849999999999987</v>
      </c>
      <c r="F316" s="40">
        <v>41.149999999999991</v>
      </c>
      <c r="G316" s="40">
        <v>40.499999999999986</v>
      </c>
      <c r="H316" s="40">
        <v>43.199999999999989</v>
      </c>
      <c r="I316" s="40">
        <v>43.849999999999994</v>
      </c>
      <c r="J316" s="40">
        <v>44.54999999999999</v>
      </c>
      <c r="K316" s="31">
        <v>43.15</v>
      </c>
      <c r="L316" s="31">
        <v>41.8</v>
      </c>
      <c r="M316" s="31">
        <v>14.96161</v>
      </c>
      <c r="N316" s="1"/>
      <c r="O316" s="1"/>
    </row>
    <row r="317" spans="1:15" ht="12.75" customHeight="1">
      <c r="A317" s="31">
        <v>307</v>
      </c>
      <c r="B317" s="31" t="s">
        <v>154</v>
      </c>
      <c r="C317" s="31">
        <v>515.35</v>
      </c>
      <c r="D317" s="40">
        <v>515.9666666666667</v>
      </c>
      <c r="E317" s="40">
        <v>511.38333333333344</v>
      </c>
      <c r="F317" s="40">
        <v>507.41666666666674</v>
      </c>
      <c r="G317" s="40">
        <v>502.83333333333348</v>
      </c>
      <c r="H317" s="40">
        <v>519.93333333333339</v>
      </c>
      <c r="I317" s="40">
        <v>524.51666666666665</v>
      </c>
      <c r="J317" s="40">
        <v>528.48333333333335</v>
      </c>
      <c r="K317" s="31">
        <v>520.54999999999995</v>
      </c>
      <c r="L317" s="31">
        <v>512</v>
      </c>
      <c r="M317" s="31">
        <v>6.1967499999999998</v>
      </c>
      <c r="N317" s="1"/>
      <c r="O317" s="1"/>
    </row>
    <row r="318" spans="1:15" ht="12.75" customHeight="1">
      <c r="A318" s="31">
        <v>308</v>
      </c>
      <c r="B318" s="31" t="s">
        <v>155</v>
      </c>
      <c r="C318" s="31">
        <v>6826.85</v>
      </c>
      <c r="D318" s="40">
        <v>6884.95</v>
      </c>
      <c r="E318" s="40">
        <v>6751.9</v>
      </c>
      <c r="F318" s="40">
        <v>6676.95</v>
      </c>
      <c r="G318" s="40">
        <v>6543.9</v>
      </c>
      <c r="H318" s="40">
        <v>6959.9</v>
      </c>
      <c r="I318" s="40">
        <v>7092.9500000000007</v>
      </c>
      <c r="J318" s="40">
        <v>7167.9</v>
      </c>
      <c r="K318" s="31">
        <v>7018</v>
      </c>
      <c r="L318" s="31">
        <v>6810</v>
      </c>
      <c r="M318" s="31">
        <v>7.5096600000000002</v>
      </c>
      <c r="N318" s="1"/>
      <c r="O318" s="1"/>
    </row>
    <row r="319" spans="1:15" ht="12.75" customHeight="1">
      <c r="A319" s="31">
        <v>309</v>
      </c>
      <c r="B319" s="31" t="s">
        <v>158</v>
      </c>
      <c r="C319" s="31">
        <v>1054.5</v>
      </c>
      <c r="D319" s="40">
        <v>1061.8500000000001</v>
      </c>
      <c r="E319" s="40">
        <v>1040.9000000000003</v>
      </c>
      <c r="F319" s="40">
        <v>1027.3000000000002</v>
      </c>
      <c r="G319" s="40">
        <v>1006.3500000000004</v>
      </c>
      <c r="H319" s="40">
        <v>1075.4500000000003</v>
      </c>
      <c r="I319" s="40">
        <v>1096.4000000000001</v>
      </c>
      <c r="J319" s="40">
        <v>1110.0000000000002</v>
      </c>
      <c r="K319" s="31">
        <v>1082.8</v>
      </c>
      <c r="L319" s="31">
        <v>1048.25</v>
      </c>
      <c r="M319" s="31">
        <v>9.2155900000000006</v>
      </c>
      <c r="N319" s="1"/>
      <c r="O319" s="1"/>
    </row>
    <row r="320" spans="1:15" ht="12.75" customHeight="1">
      <c r="A320" s="31">
        <v>310</v>
      </c>
      <c r="B320" s="31" t="s">
        <v>465</v>
      </c>
      <c r="C320" s="31">
        <v>321.85000000000002</v>
      </c>
      <c r="D320" s="40">
        <v>322.5</v>
      </c>
      <c r="E320" s="40">
        <v>316.10000000000002</v>
      </c>
      <c r="F320" s="40">
        <v>310.35000000000002</v>
      </c>
      <c r="G320" s="40">
        <v>303.95000000000005</v>
      </c>
      <c r="H320" s="40">
        <v>328.25</v>
      </c>
      <c r="I320" s="40">
        <v>334.65</v>
      </c>
      <c r="J320" s="40">
        <v>340.4</v>
      </c>
      <c r="K320" s="31">
        <v>328.9</v>
      </c>
      <c r="L320" s="31">
        <v>316.75</v>
      </c>
      <c r="M320" s="31">
        <v>12.784739999999999</v>
      </c>
      <c r="N320" s="1"/>
      <c r="O320" s="1"/>
    </row>
    <row r="321" spans="1:15" ht="12.75" customHeight="1">
      <c r="A321" s="31">
        <v>311</v>
      </c>
      <c r="B321" s="31" t="s">
        <v>466</v>
      </c>
      <c r="C321" s="31">
        <v>244</v>
      </c>
      <c r="D321" s="40">
        <v>244.95000000000002</v>
      </c>
      <c r="E321" s="40">
        <v>242.10000000000002</v>
      </c>
      <c r="F321" s="40">
        <v>240.20000000000002</v>
      </c>
      <c r="G321" s="40">
        <v>237.35000000000002</v>
      </c>
      <c r="H321" s="40">
        <v>246.85000000000002</v>
      </c>
      <c r="I321" s="40">
        <v>249.7</v>
      </c>
      <c r="J321" s="40">
        <v>251.60000000000002</v>
      </c>
      <c r="K321" s="31">
        <v>247.8</v>
      </c>
      <c r="L321" s="31">
        <v>243.05</v>
      </c>
      <c r="M321" s="31">
        <v>2.4177200000000001</v>
      </c>
      <c r="N321" s="1"/>
      <c r="O321" s="1"/>
    </row>
    <row r="322" spans="1:15" ht="12.75" customHeight="1">
      <c r="A322" s="31">
        <v>312</v>
      </c>
      <c r="B322" s="31" t="s">
        <v>157</v>
      </c>
      <c r="C322" s="31">
        <v>2670.7</v>
      </c>
      <c r="D322" s="40">
        <v>2663.9166666666665</v>
      </c>
      <c r="E322" s="40">
        <v>2628.833333333333</v>
      </c>
      <c r="F322" s="40">
        <v>2586.9666666666667</v>
      </c>
      <c r="G322" s="40">
        <v>2551.8833333333332</v>
      </c>
      <c r="H322" s="40">
        <v>2705.7833333333328</v>
      </c>
      <c r="I322" s="40">
        <v>2740.8666666666659</v>
      </c>
      <c r="J322" s="40">
        <v>2782.7333333333327</v>
      </c>
      <c r="K322" s="31">
        <v>2699</v>
      </c>
      <c r="L322" s="31">
        <v>2622.05</v>
      </c>
      <c r="M322" s="31">
        <v>1.0814699999999999</v>
      </c>
      <c r="N322" s="1"/>
      <c r="O322" s="1"/>
    </row>
    <row r="323" spans="1:15" ht="12.75" customHeight="1">
      <c r="A323" s="31">
        <v>313</v>
      </c>
      <c r="B323" s="31" t="s">
        <v>160</v>
      </c>
      <c r="C323" s="31">
        <v>2905.35</v>
      </c>
      <c r="D323" s="40">
        <v>2931.7666666666664</v>
      </c>
      <c r="E323" s="40">
        <v>2865.583333333333</v>
      </c>
      <c r="F323" s="40">
        <v>2825.8166666666666</v>
      </c>
      <c r="G323" s="40">
        <v>2759.6333333333332</v>
      </c>
      <c r="H323" s="40">
        <v>2971.5333333333328</v>
      </c>
      <c r="I323" s="40">
        <v>3037.7166666666662</v>
      </c>
      <c r="J323" s="40">
        <v>3077.4833333333327</v>
      </c>
      <c r="K323" s="31">
        <v>2997.95</v>
      </c>
      <c r="L323" s="31">
        <v>2892</v>
      </c>
      <c r="M323" s="31">
        <v>7.2688300000000003</v>
      </c>
      <c r="N323" s="1"/>
      <c r="O323" s="1"/>
    </row>
    <row r="324" spans="1:15" ht="12.75" customHeight="1">
      <c r="A324" s="31">
        <v>314</v>
      </c>
      <c r="B324" s="31" t="s">
        <v>467</v>
      </c>
      <c r="C324" s="31">
        <v>129.25</v>
      </c>
      <c r="D324" s="40">
        <v>130.04999999999998</v>
      </c>
      <c r="E324" s="40">
        <v>127.19999999999996</v>
      </c>
      <c r="F324" s="40">
        <v>125.14999999999998</v>
      </c>
      <c r="G324" s="40">
        <v>122.29999999999995</v>
      </c>
      <c r="H324" s="40">
        <v>132.09999999999997</v>
      </c>
      <c r="I324" s="40">
        <v>134.94999999999999</v>
      </c>
      <c r="J324" s="40">
        <v>136.99999999999997</v>
      </c>
      <c r="K324" s="31">
        <v>132.9</v>
      </c>
      <c r="L324" s="31">
        <v>128</v>
      </c>
      <c r="M324" s="31">
        <v>2.11632</v>
      </c>
      <c r="N324" s="1"/>
      <c r="O324" s="1"/>
    </row>
    <row r="325" spans="1:15" ht="12.75" customHeight="1">
      <c r="A325" s="31">
        <v>315</v>
      </c>
      <c r="B325" s="31" t="s">
        <v>468</v>
      </c>
      <c r="C325" s="31">
        <v>694.6</v>
      </c>
      <c r="D325" s="40">
        <v>699.86666666666667</v>
      </c>
      <c r="E325" s="40">
        <v>685.83333333333337</v>
      </c>
      <c r="F325" s="40">
        <v>677.06666666666672</v>
      </c>
      <c r="G325" s="40">
        <v>663.03333333333342</v>
      </c>
      <c r="H325" s="40">
        <v>708.63333333333333</v>
      </c>
      <c r="I325" s="40">
        <v>722.66666666666663</v>
      </c>
      <c r="J325" s="40">
        <v>731.43333333333328</v>
      </c>
      <c r="K325" s="31">
        <v>713.9</v>
      </c>
      <c r="L325" s="31">
        <v>691.1</v>
      </c>
      <c r="M325" s="31">
        <v>3.1343700000000001</v>
      </c>
      <c r="N325" s="1"/>
      <c r="O325" s="1"/>
    </row>
    <row r="326" spans="1:15" ht="12.75" customHeight="1">
      <c r="A326" s="31">
        <v>316</v>
      </c>
      <c r="B326" s="31" t="s">
        <v>469</v>
      </c>
      <c r="C326" s="31">
        <v>185.1</v>
      </c>
      <c r="D326" s="40">
        <v>185.53333333333333</v>
      </c>
      <c r="E326" s="40">
        <v>183.16666666666666</v>
      </c>
      <c r="F326" s="40">
        <v>181.23333333333332</v>
      </c>
      <c r="G326" s="40">
        <v>178.86666666666665</v>
      </c>
      <c r="H326" s="40">
        <v>187.46666666666667</v>
      </c>
      <c r="I326" s="40">
        <v>189.83333333333334</v>
      </c>
      <c r="J326" s="40">
        <v>191.76666666666668</v>
      </c>
      <c r="K326" s="31">
        <v>187.9</v>
      </c>
      <c r="L326" s="31">
        <v>183.6</v>
      </c>
      <c r="M326" s="31">
        <v>3.4094000000000002</v>
      </c>
      <c r="N326" s="1"/>
      <c r="O326" s="1"/>
    </row>
    <row r="327" spans="1:15" ht="12.75" customHeight="1">
      <c r="A327" s="31">
        <v>317</v>
      </c>
      <c r="B327" s="31" t="s">
        <v>470</v>
      </c>
      <c r="C327" s="31">
        <v>798.95</v>
      </c>
      <c r="D327" s="40">
        <v>803.80000000000007</v>
      </c>
      <c r="E327" s="40">
        <v>786.15000000000009</v>
      </c>
      <c r="F327" s="40">
        <v>773.35</v>
      </c>
      <c r="G327" s="40">
        <v>755.7</v>
      </c>
      <c r="H327" s="40">
        <v>816.60000000000014</v>
      </c>
      <c r="I327" s="40">
        <v>834.25</v>
      </c>
      <c r="J327" s="40">
        <v>847.05000000000018</v>
      </c>
      <c r="K327" s="31">
        <v>821.45</v>
      </c>
      <c r="L327" s="31">
        <v>791</v>
      </c>
      <c r="M327" s="31">
        <v>4.0122400000000003</v>
      </c>
      <c r="N327" s="1"/>
      <c r="O327" s="1"/>
    </row>
    <row r="328" spans="1:15" ht="12.75" customHeight="1">
      <c r="A328" s="31">
        <v>318</v>
      </c>
      <c r="B328" s="31" t="s">
        <v>162</v>
      </c>
      <c r="C328" s="31">
        <v>2746.45</v>
      </c>
      <c r="D328" s="40">
        <v>2763.6</v>
      </c>
      <c r="E328" s="40">
        <v>2717.7999999999997</v>
      </c>
      <c r="F328" s="40">
        <v>2689.1499999999996</v>
      </c>
      <c r="G328" s="40">
        <v>2643.3499999999995</v>
      </c>
      <c r="H328" s="40">
        <v>2792.25</v>
      </c>
      <c r="I328" s="40">
        <v>2838.05</v>
      </c>
      <c r="J328" s="40">
        <v>2866.7000000000003</v>
      </c>
      <c r="K328" s="31">
        <v>2809.4</v>
      </c>
      <c r="L328" s="31">
        <v>2734.95</v>
      </c>
      <c r="M328" s="31">
        <v>4.4461500000000003</v>
      </c>
      <c r="N328" s="1"/>
      <c r="O328" s="1"/>
    </row>
    <row r="329" spans="1:15" ht="12.75" customHeight="1">
      <c r="A329" s="31">
        <v>319</v>
      </c>
      <c r="B329" s="31" t="s">
        <v>471</v>
      </c>
      <c r="C329" s="31">
        <v>1493.25</v>
      </c>
      <c r="D329" s="40">
        <v>1495.1833333333334</v>
      </c>
      <c r="E329" s="40">
        <v>1477.5666666666668</v>
      </c>
      <c r="F329" s="40">
        <v>1461.8833333333334</v>
      </c>
      <c r="G329" s="40">
        <v>1444.2666666666669</v>
      </c>
      <c r="H329" s="40">
        <v>1510.8666666666668</v>
      </c>
      <c r="I329" s="40">
        <v>1528.4833333333336</v>
      </c>
      <c r="J329" s="40">
        <v>1544.1666666666667</v>
      </c>
      <c r="K329" s="31">
        <v>1512.8</v>
      </c>
      <c r="L329" s="31">
        <v>1479.5</v>
      </c>
      <c r="M329" s="31">
        <v>4.4434500000000003</v>
      </c>
      <c r="N329" s="1"/>
      <c r="O329" s="1"/>
    </row>
    <row r="330" spans="1:15" ht="12.75" customHeight="1">
      <c r="A330" s="31">
        <v>320</v>
      </c>
      <c r="B330" s="31" t="s">
        <v>164</v>
      </c>
      <c r="C330" s="31">
        <v>1474</v>
      </c>
      <c r="D330" s="40">
        <v>1465.5</v>
      </c>
      <c r="E330" s="40">
        <v>1451.25</v>
      </c>
      <c r="F330" s="40">
        <v>1428.5</v>
      </c>
      <c r="G330" s="40">
        <v>1414.25</v>
      </c>
      <c r="H330" s="40">
        <v>1488.25</v>
      </c>
      <c r="I330" s="40">
        <v>1502.5</v>
      </c>
      <c r="J330" s="40">
        <v>1525.25</v>
      </c>
      <c r="K330" s="31">
        <v>1479.75</v>
      </c>
      <c r="L330" s="31">
        <v>1442.75</v>
      </c>
      <c r="M330" s="31">
        <v>13.64617</v>
      </c>
      <c r="N330" s="1"/>
      <c r="O330" s="1"/>
    </row>
    <row r="331" spans="1:15" ht="12.75" customHeight="1">
      <c r="A331" s="31">
        <v>321</v>
      </c>
      <c r="B331" s="31" t="s">
        <v>270</v>
      </c>
      <c r="C331" s="31">
        <v>988.2</v>
      </c>
      <c r="D331" s="40">
        <v>990.63333333333321</v>
      </c>
      <c r="E331" s="40">
        <v>973.61666666666645</v>
      </c>
      <c r="F331" s="40">
        <v>959.03333333333319</v>
      </c>
      <c r="G331" s="40">
        <v>942.01666666666642</v>
      </c>
      <c r="H331" s="40">
        <v>1005.2166666666665</v>
      </c>
      <c r="I331" s="40">
        <v>1022.2333333333333</v>
      </c>
      <c r="J331" s="40">
        <v>1036.8166666666666</v>
      </c>
      <c r="K331" s="31">
        <v>1007.65</v>
      </c>
      <c r="L331" s="31">
        <v>976.05</v>
      </c>
      <c r="M331" s="31">
        <v>1.8971499999999999</v>
      </c>
      <c r="N331" s="1"/>
      <c r="O331" s="1"/>
    </row>
    <row r="332" spans="1:15" ht="12.75" customHeight="1">
      <c r="A332" s="31">
        <v>322</v>
      </c>
      <c r="B332" s="31" t="s">
        <v>472</v>
      </c>
      <c r="C332" s="31">
        <v>44.8</v>
      </c>
      <c r="D332" s="40">
        <v>45.266666666666673</v>
      </c>
      <c r="E332" s="40">
        <v>44.033333333333346</v>
      </c>
      <c r="F332" s="40">
        <v>43.266666666666673</v>
      </c>
      <c r="G332" s="40">
        <v>42.033333333333346</v>
      </c>
      <c r="H332" s="40">
        <v>46.033333333333346</v>
      </c>
      <c r="I332" s="40">
        <v>47.26666666666668</v>
      </c>
      <c r="J332" s="40">
        <v>48.033333333333346</v>
      </c>
      <c r="K332" s="31">
        <v>46.5</v>
      </c>
      <c r="L332" s="31">
        <v>44.5</v>
      </c>
      <c r="M332" s="31">
        <v>50.650100000000002</v>
      </c>
      <c r="N332" s="1"/>
      <c r="O332" s="1"/>
    </row>
    <row r="333" spans="1:15" ht="12.75" customHeight="1">
      <c r="A333" s="31">
        <v>323</v>
      </c>
      <c r="B333" s="31" t="s">
        <v>473</v>
      </c>
      <c r="C333" s="31">
        <v>81.2</v>
      </c>
      <c r="D333" s="40">
        <v>81.850000000000009</v>
      </c>
      <c r="E333" s="40">
        <v>80.100000000000023</v>
      </c>
      <c r="F333" s="40">
        <v>79.000000000000014</v>
      </c>
      <c r="G333" s="40">
        <v>77.250000000000028</v>
      </c>
      <c r="H333" s="40">
        <v>82.950000000000017</v>
      </c>
      <c r="I333" s="40">
        <v>84.699999999999989</v>
      </c>
      <c r="J333" s="40">
        <v>85.800000000000011</v>
      </c>
      <c r="K333" s="31">
        <v>83.6</v>
      </c>
      <c r="L333" s="31">
        <v>80.75</v>
      </c>
      <c r="M333" s="31">
        <v>27.623860000000001</v>
      </c>
      <c r="N333" s="1"/>
      <c r="O333" s="1"/>
    </row>
    <row r="334" spans="1:15" ht="12.75" customHeight="1">
      <c r="A334" s="31">
        <v>324</v>
      </c>
      <c r="B334" s="31" t="s">
        <v>474</v>
      </c>
      <c r="C334" s="31">
        <v>591.54999999999995</v>
      </c>
      <c r="D334" s="40">
        <v>593.66666666666663</v>
      </c>
      <c r="E334" s="40">
        <v>585.93333333333328</v>
      </c>
      <c r="F334" s="40">
        <v>580.31666666666661</v>
      </c>
      <c r="G334" s="40">
        <v>572.58333333333326</v>
      </c>
      <c r="H334" s="40">
        <v>599.2833333333333</v>
      </c>
      <c r="I334" s="40">
        <v>607.01666666666665</v>
      </c>
      <c r="J334" s="40">
        <v>612.63333333333333</v>
      </c>
      <c r="K334" s="31">
        <v>601.4</v>
      </c>
      <c r="L334" s="31">
        <v>588.04999999999995</v>
      </c>
      <c r="M334" s="31">
        <v>0.40060000000000001</v>
      </c>
      <c r="N334" s="1"/>
      <c r="O334" s="1"/>
    </row>
    <row r="335" spans="1:15" ht="12.75" customHeight="1">
      <c r="A335" s="31">
        <v>325</v>
      </c>
      <c r="B335" s="31" t="s">
        <v>475</v>
      </c>
      <c r="C335" s="31">
        <v>26.2</v>
      </c>
      <c r="D335" s="40">
        <v>26.350000000000005</v>
      </c>
      <c r="E335" s="40">
        <v>25.95000000000001</v>
      </c>
      <c r="F335" s="40">
        <v>25.700000000000006</v>
      </c>
      <c r="G335" s="40">
        <v>25.300000000000011</v>
      </c>
      <c r="H335" s="40">
        <v>26.600000000000009</v>
      </c>
      <c r="I335" s="40">
        <v>27.000000000000007</v>
      </c>
      <c r="J335" s="40">
        <v>27.250000000000007</v>
      </c>
      <c r="K335" s="31">
        <v>26.75</v>
      </c>
      <c r="L335" s="31">
        <v>26.1</v>
      </c>
      <c r="M335" s="31">
        <v>56.230829999999997</v>
      </c>
      <c r="N335" s="1"/>
      <c r="O335" s="1"/>
    </row>
    <row r="336" spans="1:15" ht="12.75" customHeight="1">
      <c r="A336" s="31">
        <v>326</v>
      </c>
      <c r="B336" s="31" t="s">
        <v>476</v>
      </c>
      <c r="C336" s="31">
        <v>54.1</v>
      </c>
      <c r="D336" s="40">
        <v>54.566666666666663</v>
      </c>
      <c r="E336" s="40">
        <v>53.333333333333329</v>
      </c>
      <c r="F336" s="40">
        <v>52.566666666666663</v>
      </c>
      <c r="G336" s="40">
        <v>51.333333333333329</v>
      </c>
      <c r="H336" s="40">
        <v>55.333333333333329</v>
      </c>
      <c r="I336" s="40">
        <v>56.566666666666663</v>
      </c>
      <c r="J336" s="40">
        <v>57.333333333333329</v>
      </c>
      <c r="K336" s="31">
        <v>55.8</v>
      </c>
      <c r="L336" s="31">
        <v>53.8</v>
      </c>
      <c r="M336" s="31">
        <v>16.25169</v>
      </c>
      <c r="N336" s="1"/>
      <c r="O336" s="1"/>
    </row>
    <row r="337" spans="1:15" ht="12.75" customHeight="1">
      <c r="A337" s="31">
        <v>327</v>
      </c>
      <c r="B337" s="31" t="s">
        <v>170</v>
      </c>
      <c r="C337" s="31">
        <v>172.4</v>
      </c>
      <c r="D337" s="40">
        <v>172.66666666666666</v>
      </c>
      <c r="E337" s="40">
        <v>169.88333333333333</v>
      </c>
      <c r="F337" s="40">
        <v>167.36666666666667</v>
      </c>
      <c r="G337" s="40">
        <v>164.58333333333334</v>
      </c>
      <c r="H337" s="40">
        <v>175.18333333333331</v>
      </c>
      <c r="I337" s="40">
        <v>177.96666666666667</v>
      </c>
      <c r="J337" s="40">
        <v>180.48333333333329</v>
      </c>
      <c r="K337" s="31">
        <v>175.45</v>
      </c>
      <c r="L337" s="31">
        <v>170.15</v>
      </c>
      <c r="M337" s="31">
        <v>101.85374</v>
      </c>
      <c r="N337" s="1"/>
      <c r="O337" s="1"/>
    </row>
    <row r="338" spans="1:15" ht="12.75" customHeight="1">
      <c r="A338" s="31">
        <v>328</v>
      </c>
      <c r="B338" s="31" t="s">
        <v>477</v>
      </c>
      <c r="C338" s="31">
        <v>257</v>
      </c>
      <c r="D338" s="40">
        <v>259.2166666666667</v>
      </c>
      <c r="E338" s="40">
        <v>253.33333333333337</v>
      </c>
      <c r="F338" s="40">
        <v>249.66666666666669</v>
      </c>
      <c r="G338" s="40">
        <v>243.78333333333336</v>
      </c>
      <c r="H338" s="40">
        <v>262.88333333333338</v>
      </c>
      <c r="I338" s="40">
        <v>268.76666666666671</v>
      </c>
      <c r="J338" s="40">
        <v>272.43333333333339</v>
      </c>
      <c r="K338" s="31">
        <v>265.10000000000002</v>
      </c>
      <c r="L338" s="31">
        <v>255.55</v>
      </c>
      <c r="M338" s="31">
        <v>11.10192</v>
      </c>
      <c r="N338" s="1"/>
      <c r="O338" s="1"/>
    </row>
    <row r="339" spans="1:15" ht="12.75" customHeight="1">
      <c r="A339" s="31">
        <v>329</v>
      </c>
      <c r="B339" s="31" t="s">
        <v>172</v>
      </c>
      <c r="C339" s="31">
        <v>118.85</v>
      </c>
      <c r="D339" s="40">
        <v>118.78333333333335</v>
      </c>
      <c r="E339" s="40">
        <v>118.16666666666669</v>
      </c>
      <c r="F339" s="40">
        <v>117.48333333333333</v>
      </c>
      <c r="G339" s="40">
        <v>116.86666666666667</v>
      </c>
      <c r="H339" s="40">
        <v>119.4666666666667</v>
      </c>
      <c r="I339" s="40">
        <v>120.08333333333334</v>
      </c>
      <c r="J339" s="40">
        <v>120.76666666666671</v>
      </c>
      <c r="K339" s="31">
        <v>119.4</v>
      </c>
      <c r="L339" s="31">
        <v>118.1</v>
      </c>
      <c r="M339" s="31">
        <v>87.688040000000001</v>
      </c>
      <c r="N339" s="1"/>
      <c r="O339" s="1"/>
    </row>
    <row r="340" spans="1:15" ht="12.75" customHeight="1">
      <c r="A340" s="31">
        <v>330</v>
      </c>
      <c r="B340" s="31" t="s">
        <v>478</v>
      </c>
      <c r="C340" s="31">
        <v>495.65</v>
      </c>
      <c r="D340" s="40">
        <v>498.5</v>
      </c>
      <c r="E340" s="40">
        <v>489.65</v>
      </c>
      <c r="F340" s="40">
        <v>483.65</v>
      </c>
      <c r="G340" s="40">
        <v>474.79999999999995</v>
      </c>
      <c r="H340" s="40">
        <v>504.5</v>
      </c>
      <c r="I340" s="40">
        <v>513.35</v>
      </c>
      <c r="J340" s="40">
        <v>519.35</v>
      </c>
      <c r="K340" s="31">
        <v>507.35</v>
      </c>
      <c r="L340" s="31">
        <v>492.5</v>
      </c>
      <c r="M340" s="31">
        <v>1.7197499999999999</v>
      </c>
      <c r="N340" s="1"/>
      <c r="O340" s="1"/>
    </row>
    <row r="341" spans="1:15" ht="12.75" customHeight="1">
      <c r="A341" s="31">
        <v>331</v>
      </c>
      <c r="B341" s="31" t="s">
        <v>166</v>
      </c>
      <c r="C341" s="31">
        <v>83.2</v>
      </c>
      <c r="D341" s="40">
        <v>83.466666666666669</v>
      </c>
      <c r="E341" s="40">
        <v>82.333333333333343</v>
      </c>
      <c r="F341" s="40">
        <v>81.466666666666669</v>
      </c>
      <c r="G341" s="40">
        <v>80.333333333333343</v>
      </c>
      <c r="H341" s="40">
        <v>84.333333333333343</v>
      </c>
      <c r="I341" s="40">
        <v>85.466666666666669</v>
      </c>
      <c r="J341" s="40">
        <v>86.333333333333343</v>
      </c>
      <c r="K341" s="31">
        <v>84.6</v>
      </c>
      <c r="L341" s="31">
        <v>82.6</v>
      </c>
      <c r="M341" s="31">
        <v>138.60184000000001</v>
      </c>
      <c r="N341" s="1"/>
      <c r="O341" s="1"/>
    </row>
    <row r="342" spans="1:15" ht="12.75" customHeight="1">
      <c r="A342" s="31">
        <v>332</v>
      </c>
      <c r="B342" s="31" t="s">
        <v>479</v>
      </c>
      <c r="C342" s="31">
        <v>56.4</v>
      </c>
      <c r="D342" s="40">
        <v>56.300000000000004</v>
      </c>
      <c r="E342" s="40">
        <v>54.45000000000001</v>
      </c>
      <c r="F342" s="40">
        <v>52.500000000000007</v>
      </c>
      <c r="G342" s="40">
        <v>50.650000000000013</v>
      </c>
      <c r="H342" s="40">
        <v>58.250000000000007</v>
      </c>
      <c r="I342" s="40">
        <v>60.1</v>
      </c>
      <c r="J342" s="40">
        <v>62.050000000000004</v>
      </c>
      <c r="K342" s="31">
        <v>58.15</v>
      </c>
      <c r="L342" s="31">
        <v>54.35</v>
      </c>
      <c r="M342" s="31">
        <v>21.157589999999999</v>
      </c>
      <c r="N342" s="1"/>
      <c r="O342" s="1"/>
    </row>
    <row r="343" spans="1:15" ht="12.75" customHeight="1">
      <c r="A343" s="31">
        <v>333</v>
      </c>
      <c r="B343" s="31" t="s">
        <v>168</v>
      </c>
      <c r="C343" s="31">
        <v>3672.55</v>
      </c>
      <c r="D343" s="40">
        <v>3692.4</v>
      </c>
      <c r="E343" s="40">
        <v>3642.9</v>
      </c>
      <c r="F343" s="40">
        <v>3613.25</v>
      </c>
      <c r="G343" s="40">
        <v>3563.75</v>
      </c>
      <c r="H343" s="40">
        <v>3722.05</v>
      </c>
      <c r="I343" s="40">
        <v>3771.55</v>
      </c>
      <c r="J343" s="40">
        <v>3801.2000000000003</v>
      </c>
      <c r="K343" s="31">
        <v>3741.9</v>
      </c>
      <c r="L343" s="31">
        <v>3662.75</v>
      </c>
      <c r="M343" s="31">
        <v>1.16283</v>
      </c>
      <c r="N343" s="1"/>
      <c r="O343" s="1"/>
    </row>
    <row r="344" spans="1:15" ht="12.75" customHeight="1">
      <c r="A344" s="31">
        <v>334</v>
      </c>
      <c r="B344" s="31" t="s">
        <v>169</v>
      </c>
      <c r="C344" s="31">
        <v>18295.25</v>
      </c>
      <c r="D344" s="40">
        <v>18323.8</v>
      </c>
      <c r="E344" s="40">
        <v>18148.599999999999</v>
      </c>
      <c r="F344" s="40">
        <v>18001.95</v>
      </c>
      <c r="G344" s="40">
        <v>17826.75</v>
      </c>
      <c r="H344" s="40">
        <v>18470.449999999997</v>
      </c>
      <c r="I344" s="40">
        <v>18645.650000000001</v>
      </c>
      <c r="J344" s="40">
        <v>18792.299999999996</v>
      </c>
      <c r="K344" s="31">
        <v>18499</v>
      </c>
      <c r="L344" s="31">
        <v>18177.150000000001</v>
      </c>
      <c r="M344" s="31">
        <v>0.44971</v>
      </c>
      <c r="N344" s="1"/>
      <c r="O344" s="1"/>
    </row>
    <row r="345" spans="1:15" ht="12.75" customHeight="1">
      <c r="A345" s="31">
        <v>335</v>
      </c>
      <c r="B345" s="31" t="s">
        <v>480</v>
      </c>
      <c r="C345" s="31">
        <v>48.5</v>
      </c>
      <c r="D345" s="40">
        <v>48.966666666666669</v>
      </c>
      <c r="E345" s="40">
        <v>47.683333333333337</v>
      </c>
      <c r="F345" s="40">
        <v>46.866666666666667</v>
      </c>
      <c r="G345" s="40">
        <v>45.583333333333336</v>
      </c>
      <c r="H345" s="40">
        <v>49.783333333333339</v>
      </c>
      <c r="I345" s="40">
        <v>51.06666666666667</v>
      </c>
      <c r="J345" s="40">
        <v>51.88333333333334</v>
      </c>
      <c r="K345" s="31">
        <v>50.25</v>
      </c>
      <c r="L345" s="31">
        <v>48.15</v>
      </c>
      <c r="M345" s="31">
        <v>9.2865000000000002</v>
      </c>
      <c r="N345" s="1"/>
      <c r="O345" s="1"/>
    </row>
    <row r="346" spans="1:15" ht="12.75" customHeight="1">
      <c r="A346" s="31">
        <v>336</v>
      </c>
      <c r="B346" s="31" t="s">
        <v>481</v>
      </c>
      <c r="C346" s="31">
        <v>2634.6</v>
      </c>
      <c r="D346" s="40">
        <v>2631.8833333333337</v>
      </c>
      <c r="E346" s="40">
        <v>2588.7666666666673</v>
      </c>
      <c r="F346" s="40">
        <v>2542.9333333333338</v>
      </c>
      <c r="G346" s="40">
        <v>2499.8166666666675</v>
      </c>
      <c r="H346" s="40">
        <v>2677.7166666666672</v>
      </c>
      <c r="I346" s="40">
        <v>2720.833333333333</v>
      </c>
      <c r="J346" s="40">
        <v>2766.666666666667</v>
      </c>
      <c r="K346" s="31">
        <v>2675</v>
      </c>
      <c r="L346" s="31">
        <v>2586.0500000000002</v>
      </c>
      <c r="M346" s="31">
        <v>0.20221</v>
      </c>
      <c r="N346" s="1"/>
      <c r="O346" s="1"/>
    </row>
    <row r="347" spans="1:15" ht="12.75" customHeight="1">
      <c r="A347" s="31">
        <v>337</v>
      </c>
      <c r="B347" s="31" t="s">
        <v>165</v>
      </c>
      <c r="C347" s="31">
        <v>386.2</v>
      </c>
      <c r="D347" s="40">
        <v>385.51666666666665</v>
      </c>
      <c r="E347" s="40">
        <v>381.08333333333331</v>
      </c>
      <c r="F347" s="40">
        <v>375.96666666666664</v>
      </c>
      <c r="G347" s="40">
        <v>371.5333333333333</v>
      </c>
      <c r="H347" s="40">
        <v>390.63333333333333</v>
      </c>
      <c r="I347" s="40">
        <v>395.06666666666672</v>
      </c>
      <c r="J347" s="40">
        <v>400.18333333333334</v>
      </c>
      <c r="K347" s="31">
        <v>389.95</v>
      </c>
      <c r="L347" s="31">
        <v>380.4</v>
      </c>
      <c r="M347" s="31">
        <v>14.83423</v>
      </c>
      <c r="N347" s="1"/>
      <c r="O347" s="1"/>
    </row>
    <row r="348" spans="1:15" ht="12.75" customHeight="1">
      <c r="A348" s="31">
        <v>338</v>
      </c>
      <c r="B348" s="31" t="s">
        <v>271</v>
      </c>
      <c r="C348" s="31">
        <v>694.45</v>
      </c>
      <c r="D348" s="40">
        <v>696.2833333333333</v>
      </c>
      <c r="E348" s="40">
        <v>688.56666666666661</v>
      </c>
      <c r="F348" s="40">
        <v>682.68333333333328</v>
      </c>
      <c r="G348" s="40">
        <v>674.96666666666658</v>
      </c>
      <c r="H348" s="40">
        <v>702.16666666666663</v>
      </c>
      <c r="I348" s="40">
        <v>709.88333333333333</v>
      </c>
      <c r="J348" s="40">
        <v>715.76666666666665</v>
      </c>
      <c r="K348" s="31">
        <v>704</v>
      </c>
      <c r="L348" s="31">
        <v>690.4</v>
      </c>
      <c r="M348" s="31">
        <v>2.1905600000000001</v>
      </c>
      <c r="N348" s="1"/>
      <c r="O348" s="1"/>
    </row>
    <row r="349" spans="1:15" ht="12.75" customHeight="1">
      <c r="A349" s="31">
        <v>339</v>
      </c>
      <c r="B349" s="31" t="s">
        <v>173</v>
      </c>
      <c r="C349" s="31">
        <v>115.5</v>
      </c>
      <c r="D349" s="40">
        <v>116.18333333333334</v>
      </c>
      <c r="E349" s="40">
        <v>114.01666666666668</v>
      </c>
      <c r="F349" s="40">
        <v>112.53333333333335</v>
      </c>
      <c r="G349" s="40">
        <v>110.36666666666669</v>
      </c>
      <c r="H349" s="40">
        <v>117.66666666666667</v>
      </c>
      <c r="I349" s="40">
        <v>119.83333333333333</v>
      </c>
      <c r="J349" s="40">
        <v>121.31666666666666</v>
      </c>
      <c r="K349" s="31">
        <v>118.35</v>
      </c>
      <c r="L349" s="31">
        <v>114.7</v>
      </c>
      <c r="M349" s="31">
        <v>147.71886000000001</v>
      </c>
      <c r="N349" s="1"/>
      <c r="O349" s="1"/>
    </row>
    <row r="350" spans="1:15" ht="12.75" customHeight="1">
      <c r="A350" s="31">
        <v>340</v>
      </c>
      <c r="B350" s="31" t="s">
        <v>272</v>
      </c>
      <c r="C350" s="31">
        <v>163.05000000000001</v>
      </c>
      <c r="D350" s="40">
        <v>164.23333333333332</v>
      </c>
      <c r="E350" s="40">
        <v>161.26666666666665</v>
      </c>
      <c r="F350" s="40">
        <v>159.48333333333332</v>
      </c>
      <c r="G350" s="40">
        <v>156.51666666666665</v>
      </c>
      <c r="H350" s="40">
        <v>166.01666666666665</v>
      </c>
      <c r="I350" s="40">
        <v>168.98333333333329</v>
      </c>
      <c r="J350" s="40">
        <v>170.76666666666665</v>
      </c>
      <c r="K350" s="31">
        <v>167.2</v>
      </c>
      <c r="L350" s="31">
        <v>162.44999999999999</v>
      </c>
      <c r="M350" s="31">
        <v>4.3373100000000004</v>
      </c>
      <c r="N350" s="1"/>
      <c r="O350" s="1"/>
    </row>
    <row r="351" spans="1:15" ht="12.75" customHeight="1">
      <c r="A351" s="31">
        <v>341</v>
      </c>
      <c r="B351" s="31" t="s">
        <v>482</v>
      </c>
      <c r="C351" s="31">
        <v>4618.3</v>
      </c>
      <c r="D351" s="40">
        <v>4643.166666666667</v>
      </c>
      <c r="E351" s="40">
        <v>4568.1333333333341</v>
      </c>
      <c r="F351" s="40">
        <v>4517.9666666666672</v>
      </c>
      <c r="G351" s="40">
        <v>4442.9333333333343</v>
      </c>
      <c r="H351" s="40">
        <v>4693.3333333333339</v>
      </c>
      <c r="I351" s="40">
        <v>4768.3666666666668</v>
      </c>
      <c r="J351" s="40">
        <v>4818.5333333333338</v>
      </c>
      <c r="K351" s="31">
        <v>4718.2</v>
      </c>
      <c r="L351" s="31">
        <v>4593</v>
      </c>
      <c r="M351" s="31">
        <v>1.1404399999999999</v>
      </c>
      <c r="N351" s="1"/>
      <c r="O351" s="1"/>
    </row>
    <row r="352" spans="1:15" ht="12.75" customHeight="1">
      <c r="A352" s="31">
        <v>342</v>
      </c>
      <c r="B352" s="31" t="s">
        <v>483</v>
      </c>
      <c r="C352" s="31">
        <v>327.14999999999998</v>
      </c>
      <c r="D352" s="40">
        <v>322.5</v>
      </c>
      <c r="E352" s="40">
        <v>315</v>
      </c>
      <c r="F352" s="40">
        <v>302.85000000000002</v>
      </c>
      <c r="G352" s="40">
        <v>295.35000000000002</v>
      </c>
      <c r="H352" s="40">
        <v>334.65</v>
      </c>
      <c r="I352" s="40">
        <v>342.15</v>
      </c>
      <c r="J352" s="40">
        <v>354.29999999999995</v>
      </c>
      <c r="K352" s="31">
        <v>330</v>
      </c>
      <c r="L352" s="31">
        <v>310.35000000000002</v>
      </c>
      <c r="M352" s="31">
        <v>3.13029</v>
      </c>
      <c r="N352" s="1"/>
      <c r="O352" s="1"/>
    </row>
    <row r="353" spans="1:15" ht="12.75" customHeight="1">
      <c r="A353" s="31">
        <v>343</v>
      </c>
      <c r="B353" s="31" t="s">
        <v>484</v>
      </c>
      <c r="C353" s="31" t="e">
        <v>#N/A</v>
      </c>
      <c r="D353" s="40" t="e">
        <v>#N/A</v>
      </c>
      <c r="E353" s="40" t="e">
        <v>#N/A</v>
      </c>
      <c r="F353" s="40" t="e">
        <v>#N/A</v>
      </c>
      <c r="G353" s="40" t="e">
        <v>#N/A</v>
      </c>
      <c r="H353" s="40" t="e">
        <v>#N/A</v>
      </c>
      <c r="I353" s="40" t="e">
        <v>#N/A</v>
      </c>
      <c r="J353" s="40" t="e">
        <v>#N/A</v>
      </c>
      <c r="K353" s="31" t="e">
        <v>#N/A</v>
      </c>
      <c r="L353" s="31" t="e">
        <v>#N/A</v>
      </c>
      <c r="M353" s="31" t="e">
        <v>#N/A</v>
      </c>
      <c r="N353" s="1"/>
      <c r="O353" s="1"/>
    </row>
    <row r="354" spans="1:15" ht="12.75" customHeight="1">
      <c r="A354" s="31">
        <v>344</v>
      </c>
      <c r="B354" s="31" t="s">
        <v>180</v>
      </c>
      <c r="C354" s="31">
        <v>3119.3</v>
      </c>
      <c r="D354" s="40">
        <v>3143.3166666666671</v>
      </c>
      <c r="E354" s="40">
        <v>3086.6833333333343</v>
      </c>
      <c r="F354" s="40">
        <v>3054.0666666666671</v>
      </c>
      <c r="G354" s="40">
        <v>2997.4333333333343</v>
      </c>
      <c r="H354" s="40">
        <v>3175.9333333333343</v>
      </c>
      <c r="I354" s="40">
        <v>3232.5666666666666</v>
      </c>
      <c r="J354" s="40">
        <v>3265.1833333333343</v>
      </c>
      <c r="K354" s="31">
        <v>3199.95</v>
      </c>
      <c r="L354" s="31">
        <v>3110.7</v>
      </c>
      <c r="M354" s="31">
        <v>2.5219299999999998</v>
      </c>
      <c r="N354" s="1"/>
      <c r="O354" s="1"/>
    </row>
    <row r="355" spans="1:15" ht="12.75" customHeight="1">
      <c r="A355" s="31">
        <v>345</v>
      </c>
      <c r="B355" s="31" t="s">
        <v>485</v>
      </c>
      <c r="C355" s="31">
        <v>676.35</v>
      </c>
      <c r="D355" s="40">
        <v>677.7833333333333</v>
      </c>
      <c r="E355" s="40">
        <v>662.56666666666661</v>
      </c>
      <c r="F355" s="40">
        <v>648.7833333333333</v>
      </c>
      <c r="G355" s="40">
        <v>633.56666666666661</v>
      </c>
      <c r="H355" s="40">
        <v>691.56666666666661</v>
      </c>
      <c r="I355" s="40">
        <v>706.7833333333333</v>
      </c>
      <c r="J355" s="40">
        <v>720.56666666666661</v>
      </c>
      <c r="K355" s="31">
        <v>693</v>
      </c>
      <c r="L355" s="31">
        <v>664</v>
      </c>
      <c r="M355" s="31">
        <v>0.38629999999999998</v>
      </c>
      <c r="N355" s="1"/>
      <c r="O355" s="1"/>
    </row>
    <row r="356" spans="1:15" ht="12.75" customHeight="1">
      <c r="A356" s="31">
        <v>346</v>
      </c>
      <c r="B356" s="31" t="s">
        <v>486</v>
      </c>
      <c r="C356" s="31">
        <v>314.25</v>
      </c>
      <c r="D356" s="40">
        <v>311.26666666666665</v>
      </c>
      <c r="E356" s="40">
        <v>306.0333333333333</v>
      </c>
      <c r="F356" s="40">
        <v>297.81666666666666</v>
      </c>
      <c r="G356" s="40">
        <v>292.58333333333331</v>
      </c>
      <c r="H356" s="40">
        <v>319.48333333333329</v>
      </c>
      <c r="I356" s="40">
        <v>324.71666666666664</v>
      </c>
      <c r="J356" s="40">
        <v>332.93333333333328</v>
      </c>
      <c r="K356" s="31">
        <v>316.5</v>
      </c>
      <c r="L356" s="31">
        <v>303.05</v>
      </c>
      <c r="M356" s="31">
        <v>2.7401800000000001</v>
      </c>
      <c r="N356" s="1"/>
      <c r="O356" s="1"/>
    </row>
    <row r="357" spans="1:15" ht="12.75" customHeight="1">
      <c r="A357" s="31">
        <v>347</v>
      </c>
      <c r="B357" s="31" t="s">
        <v>184</v>
      </c>
      <c r="C357" s="31">
        <v>1401.65</v>
      </c>
      <c r="D357" s="40">
        <v>1410.8500000000001</v>
      </c>
      <c r="E357" s="40">
        <v>1387.0000000000002</v>
      </c>
      <c r="F357" s="40">
        <v>1372.3500000000001</v>
      </c>
      <c r="G357" s="40">
        <v>1348.5000000000002</v>
      </c>
      <c r="H357" s="40">
        <v>1425.5000000000002</v>
      </c>
      <c r="I357" s="40">
        <v>1449.3500000000001</v>
      </c>
      <c r="J357" s="40">
        <v>1464.0000000000002</v>
      </c>
      <c r="K357" s="31">
        <v>1434.7</v>
      </c>
      <c r="L357" s="31">
        <v>1396.2</v>
      </c>
      <c r="M357" s="31">
        <v>5.75047</v>
      </c>
      <c r="N357" s="1"/>
      <c r="O357" s="1"/>
    </row>
    <row r="358" spans="1:15" ht="12.75" customHeight="1">
      <c r="A358" s="31">
        <v>348</v>
      </c>
      <c r="B358" s="31" t="s">
        <v>174</v>
      </c>
      <c r="C358" s="31">
        <v>30306.5</v>
      </c>
      <c r="D358" s="40">
        <v>30605.516666666666</v>
      </c>
      <c r="E358" s="40">
        <v>29931.033333333333</v>
      </c>
      <c r="F358" s="40">
        <v>29555.566666666666</v>
      </c>
      <c r="G358" s="40">
        <v>28881.083333333332</v>
      </c>
      <c r="H358" s="40">
        <v>30980.983333333334</v>
      </c>
      <c r="I358" s="40">
        <v>31655.466666666664</v>
      </c>
      <c r="J358" s="40">
        <v>32030.933333333334</v>
      </c>
      <c r="K358" s="31">
        <v>31280</v>
      </c>
      <c r="L358" s="31">
        <v>30230.05</v>
      </c>
      <c r="M358" s="31">
        <v>0.37787999999999999</v>
      </c>
      <c r="N358" s="1"/>
      <c r="O358" s="1"/>
    </row>
    <row r="359" spans="1:15" ht="12.75" customHeight="1">
      <c r="A359" s="31">
        <v>349</v>
      </c>
      <c r="B359" s="31" t="s">
        <v>487</v>
      </c>
      <c r="C359" s="31">
        <v>3113.95</v>
      </c>
      <c r="D359" s="40">
        <v>3111.7999999999997</v>
      </c>
      <c r="E359" s="40">
        <v>3063.5999999999995</v>
      </c>
      <c r="F359" s="40">
        <v>3013.2499999999995</v>
      </c>
      <c r="G359" s="40">
        <v>2965.0499999999993</v>
      </c>
      <c r="H359" s="40">
        <v>3162.1499999999996</v>
      </c>
      <c r="I359" s="40">
        <v>3210.3499999999995</v>
      </c>
      <c r="J359" s="40">
        <v>3260.7</v>
      </c>
      <c r="K359" s="31">
        <v>3160</v>
      </c>
      <c r="L359" s="31">
        <v>3061.45</v>
      </c>
      <c r="M359" s="31">
        <v>1.76894</v>
      </c>
      <c r="N359" s="1"/>
      <c r="O359" s="1"/>
    </row>
    <row r="360" spans="1:15" ht="12.75" customHeight="1">
      <c r="A360" s="31">
        <v>350</v>
      </c>
      <c r="B360" s="31" t="s">
        <v>176</v>
      </c>
      <c r="C360" s="31">
        <v>214.55</v>
      </c>
      <c r="D360" s="40">
        <v>215.35</v>
      </c>
      <c r="E360" s="40">
        <v>212.7</v>
      </c>
      <c r="F360" s="40">
        <v>210.85</v>
      </c>
      <c r="G360" s="40">
        <v>208.2</v>
      </c>
      <c r="H360" s="40">
        <v>217.2</v>
      </c>
      <c r="I360" s="40">
        <v>219.85000000000002</v>
      </c>
      <c r="J360" s="40">
        <v>221.7</v>
      </c>
      <c r="K360" s="31">
        <v>218</v>
      </c>
      <c r="L360" s="31">
        <v>213.5</v>
      </c>
      <c r="M360" s="31">
        <v>42.338729999999998</v>
      </c>
      <c r="N360" s="1"/>
      <c r="O360" s="1"/>
    </row>
    <row r="361" spans="1:15" ht="12.75" customHeight="1">
      <c r="A361" s="31">
        <v>351</v>
      </c>
      <c r="B361" s="31" t="s">
        <v>178</v>
      </c>
      <c r="C361" s="31">
        <v>5716.25</v>
      </c>
      <c r="D361" s="40">
        <v>5724.083333333333</v>
      </c>
      <c r="E361" s="40">
        <v>5667.1666666666661</v>
      </c>
      <c r="F361" s="40">
        <v>5618.083333333333</v>
      </c>
      <c r="G361" s="40">
        <v>5561.1666666666661</v>
      </c>
      <c r="H361" s="40">
        <v>5773.1666666666661</v>
      </c>
      <c r="I361" s="40">
        <v>5830.0833333333321</v>
      </c>
      <c r="J361" s="40">
        <v>5879.1666666666661</v>
      </c>
      <c r="K361" s="31">
        <v>5781</v>
      </c>
      <c r="L361" s="31">
        <v>5675</v>
      </c>
      <c r="M361" s="31">
        <v>0.44318000000000002</v>
      </c>
      <c r="N361" s="1"/>
      <c r="O361" s="1"/>
    </row>
    <row r="362" spans="1:15" ht="12.75" customHeight="1">
      <c r="A362" s="31">
        <v>352</v>
      </c>
      <c r="B362" s="31" t="s">
        <v>488</v>
      </c>
      <c r="C362" s="31">
        <v>243.95</v>
      </c>
      <c r="D362" s="40">
        <v>245.29999999999998</v>
      </c>
      <c r="E362" s="40">
        <v>241.34999999999997</v>
      </c>
      <c r="F362" s="40">
        <v>238.74999999999997</v>
      </c>
      <c r="G362" s="40">
        <v>234.79999999999995</v>
      </c>
      <c r="H362" s="40">
        <v>247.89999999999998</v>
      </c>
      <c r="I362" s="40">
        <v>251.84999999999997</v>
      </c>
      <c r="J362" s="40">
        <v>254.45</v>
      </c>
      <c r="K362" s="31">
        <v>249.25</v>
      </c>
      <c r="L362" s="31">
        <v>242.7</v>
      </c>
      <c r="M362" s="31">
        <v>6.5861700000000001</v>
      </c>
      <c r="N362" s="1"/>
      <c r="O362" s="1"/>
    </row>
    <row r="363" spans="1:15" ht="12.75" customHeight="1">
      <c r="A363" s="31">
        <v>353</v>
      </c>
      <c r="B363" s="31" t="s">
        <v>489</v>
      </c>
      <c r="C363" s="31">
        <v>848.75</v>
      </c>
      <c r="D363" s="40">
        <v>849.81666666666661</v>
      </c>
      <c r="E363" s="40">
        <v>841.63333333333321</v>
      </c>
      <c r="F363" s="40">
        <v>834.51666666666665</v>
      </c>
      <c r="G363" s="40">
        <v>826.33333333333326</v>
      </c>
      <c r="H363" s="40">
        <v>856.93333333333317</v>
      </c>
      <c r="I363" s="40">
        <v>865.11666666666656</v>
      </c>
      <c r="J363" s="40">
        <v>872.23333333333312</v>
      </c>
      <c r="K363" s="31">
        <v>858</v>
      </c>
      <c r="L363" s="31">
        <v>842.7</v>
      </c>
      <c r="M363" s="31">
        <v>0.42896000000000001</v>
      </c>
      <c r="N363" s="1"/>
      <c r="O363" s="1"/>
    </row>
    <row r="364" spans="1:15" ht="12.75" customHeight="1">
      <c r="A364" s="31">
        <v>354</v>
      </c>
      <c r="B364" s="31" t="s">
        <v>179</v>
      </c>
      <c r="C364" s="31">
        <v>2218.9</v>
      </c>
      <c r="D364" s="40">
        <v>2207.9833333333331</v>
      </c>
      <c r="E364" s="40">
        <v>2185.9666666666662</v>
      </c>
      <c r="F364" s="40">
        <v>2153.0333333333333</v>
      </c>
      <c r="G364" s="40">
        <v>2131.0166666666664</v>
      </c>
      <c r="H364" s="40">
        <v>2240.9166666666661</v>
      </c>
      <c r="I364" s="40">
        <v>2262.9333333333334</v>
      </c>
      <c r="J364" s="40">
        <v>2295.8666666666659</v>
      </c>
      <c r="K364" s="31">
        <v>2230</v>
      </c>
      <c r="L364" s="31">
        <v>2175.0500000000002</v>
      </c>
      <c r="M364" s="31">
        <v>2.6331000000000002</v>
      </c>
      <c r="N364" s="1"/>
      <c r="O364" s="1"/>
    </row>
    <row r="365" spans="1:15" ht="12.75" customHeight="1">
      <c r="A365" s="31">
        <v>355</v>
      </c>
      <c r="B365" s="31" t="s">
        <v>175</v>
      </c>
      <c r="C365" s="31">
        <v>2767.8</v>
      </c>
      <c r="D365" s="40">
        <v>2750.3666666666668</v>
      </c>
      <c r="E365" s="40">
        <v>2707.5833333333335</v>
      </c>
      <c r="F365" s="40">
        <v>2647.3666666666668</v>
      </c>
      <c r="G365" s="40">
        <v>2604.5833333333335</v>
      </c>
      <c r="H365" s="40">
        <v>2810.5833333333335</v>
      </c>
      <c r="I365" s="40">
        <v>2853.3666666666663</v>
      </c>
      <c r="J365" s="40">
        <v>2913.5833333333335</v>
      </c>
      <c r="K365" s="31">
        <v>2793.15</v>
      </c>
      <c r="L365" s="31">
        <v>2690.15</v>
      </c>
      <c r="M365" s="31">
        <v>6.3184800000000001</v>
      </c>
      <c r="N365" s="1"/>
      <c r="O365" s="1"/>
    </row>
    <row r="366" spans="1:15" ht="12.75" customHeight="1">
      <c r="A366" s="31">
        <v>356</v>
      </c>
      <c r="B366" s="31" t="s">
        <v>490</v>
      </c>
      <c r="C366" s="31">
        <v>877.8</v>
      </c>
      <c r="D366" s="40">
        <v>866.19999999999993</v>
      </c>
      <c r="E366" s="40">
        <v>832.59999999999991</v>
      </c>
      <c r="F366" s="40">
        <v>787.4</v>
      </c>
      <c r="G366" s="40">
        <v>753.8</v>
      </c>
      <c r="H366" s="40">
        <v>911.39999999999986</v>
      </c>
      <c r="I366" s="40">
        <v>945</v>
      </c>
      <c r="J366" s="40">
        <v>990.19999999999982</v>
      </c>
      <c r="K366" s="31">
        <v>899.8</v>
      </c>
      <c r="L366" s="31">
        <v>821</v>
      </c>
      <c r="M366" s="31">
        <v>4.7800700000000003</v>
      </c>
      <c r="N366" s="1"/>
      <c r="O366" s="1"/>
    </row>
    <row r="367" spans="1:15" ht="12.75" customHeight="1">
      <c r="A367" s="31">
        <v>357</v>
      </c>
      <c r="B367" s="31" t="s">
        <v>273</v>
      </c>
      <c r="C367" s="31">
        <v>1921.15</v>
      </c>
      <c r="D367" s="40">
        <v>1926.1666666666667</v>
      </c>
      <c r="E367" s="40">
        <v>1896.2333333333336</v>
      </c>
      <c r="F367" s="40">
        <v>1871.3166666666668</v>
      </c>
      <c r="G367" s="40">
        <v>1841.3833333333337</v>
      </c>
      <c r="H367" s="40">
        <v>1951.0833333333335</v>
      </c>
      <c r="I367" s="40">
        <v>1981.0166666666664</v>
      </c>
      <c r="J367" s="40">
        <v>2005.9333333333334</v>
      </c>
      <c r="K367" s="31">
        <v>1956.1</v>
      </c>
      <c r="L367" s="31">
        <v>1901.25</v>
      </c>
      <c r="M367" s="31">
        <v>5.4897299999999998</v>
      </c>
      <c r="N367" s="1"/>
      <c r="O367" s="1"/>
    </row>
    <row r="368" spans="1:15" ht="12.75" customHeight="1">
      <c r="A368" s="31">
        <v>358</v>
      </c>
      <c r="B368" s="31" t="s">
        <v>491</v>
      </c>
      <c r="C368" s="31">
        <v>1473.35</v>
      </c>
      <c r="D368" s="40">
        <v>1489.0833333333333</v>
      </c>
      <c r="E368" s="40">
        <v>1450.1666666666665</v>
      </c>
      <c r="F368" s="40">
        <v>1426.9833333333333</v>
      </c>
      <c r="G368" s="40">
        <v>1388.0666666666666</v>
      </c>
      <c r="H368" s="40">
        <v>1512.2666666666664</v>
      </c>
      <c r="I368" s="40">
        <v>1551.1833333333329</v>
      </c>
      <c r="J368" s="40">
        <v>1574.3666666666663</v>
      </c>
      <c r="K368" s="31">
        <v>1528</v>
      </c>
      <c r="L368" s="31">
        <v>1465.9</v>
      </c>
      <c r="M368" s="31">
        <v>2.0903100000000001</v>
      </c>
      <c r="N368" s="1"/>
      <c r="O368" s="1"/>
    </row>
    <row r="369" spans="1:15" ht="12.75" customHeight="1">
      <c r="A369" s="31">
        <v>359</v>
      </c>
      <c r="B369" s="31" t="s">
        <v>177</v>
      </c>
      <c r="C369" s="31">
        <v>132.19999999999999</v>
      </c>
      <c r="D369" s="40">
        <v>130.88333333333333</v>
      </c>
      <c r="E369" s="40">
        <v>129.31666666666666</v>
      </c>
      <c r="F369" s="40">
        <v>126.43333333333334</v>
      </c>
      <c r="G369" s="40">
        <v>124.86666666666667</v>
      </c>
      <c r="H369" s="40">
        <v>133.76666666666665</v>
      </c>
      <c r="I369" s="40">
        <v>135.33333333333331</v>
      </c>
      <c r="J369" s="40">
        <v>138.21666666666664</v>
      </c>
      <c r="K369" s="31">
        <v>132.44999999999999</v>
      </c>
      <c r="L369" s="31">
        <v>128</v>
      </c>
      <c r="M369" s="31">
        <v>70.591729999999998</v>
      </c>
      <c r="N369" s="1"/>
      <c r="O369" s="1"/>
    </row>
    <row r="370" spans="1:15" ht="12.75" customHeight="1">
      <c r="A370" s="31">
        <v>360</v>
      </c>
      <c r="B370" s="31" t="s">
        <v>182</v>
      </c>
      <c r="C370" s="31">
        <v>180.7</v>
      </c>
      <c r="D370" s="40">
        <v>181.79999999999998</v>
      </c>
      <c r="E370" s="40">
        <v>179.29999999999995</v>
      </c>
      <c r="F370" s="40">
        <v>177.89999999999998</v>
      </c>
      <c r="G370" s="40">
        <v>175.39999999999995</v>
      </c>
      <c r="H370" s="40">
        <v>183.19999999999996</v>
      </c>
      <c r="I370" s="40">
        <v>185.70000000000002</v>
      </c>
      <c r="J370" s="40">
        <v>187.09999999999997</v>
      </c>
      <c r="K370" s="31">
        <v>184.3</v>
      </c>
      <c r="L370" s="31">
        <v>180.4</v>
      </c>
      <c r="M370" s="31">
        <v>159.81492</v>
      </c>
      <c r="N370" s="1"/>
      <c r="O370" s="1"/>
    </row>
    <row r="371" spans="1:15" ht="12.75" customHeight="1">
      <c r="A371" s="31">
        <v>361</v>
      </c>
      <c r="B371" s="31" t="s">
        <v>274</v>
      </c>
      <c r="C371" s="31">
        <v>345.55</v>
      </c>
      <c r="D371" s="40">
        <v>344.91666666666669</v>
      </c>
      <c r="E371" s="40">
        <v>339.58333333333337</v>
      </c>
      <c r="F371" s="40">
        <v>333.61666666666667</v>
      </c>
      <c r="G371" s="40">
        <v>328.28333333333336</v>
      </c>
      <c r="H371" s="40">
        <v>350.88333333333338</v>
      </c>
      <c r="I371" s="40">
        <v>356.21666666666675</v>
      </c>
      <c r="J371" s="40">
        <v>362.18333333333339</v>
      </c>
      <c r="K371" s="31">
        <v>350.25</v>
      </c>
      <c r="L371" s="31">
        <v>338.95</v>
      </c>
      <c r="M371" s="31">
        <v>8.26206</v>
      </c>
      <c r="N371" s="1"/>
      <c r="O371" s="1"/>
    </row>
    <row r="372" spans="1:15" ht="12.75" customHeight="1">
      <c r="A372" s="31">
        <v>362</v>
      </c>
      <c r="B372" s="31" t="s">
        <v>492</v>
      </c>
      <c r="C372" s="31">
        <v>650.65</v>
      </c>
      <c r="D372" s="40">
        <v>650.2833333333333</v>
      </c>
      <c r="E372" s="40">
        <v>645.76666666666665</v>
      </c>
      <c r="F372" s="40">
        <v>640.88333333333333</v>
      </c>
      <c r="G372" s="40">
        <v>636.36666666666667</v>
      </c>
      <c r="H372" s="40">
        <v>655.16666666666663</v>
      </c>
      <c r="I372" s="40">
        <v>659.68333333333328</v>
      </c>
      <c r="J372" s="40">
        <v>664.56666666666661</v>
      </c>
      <c r="K372" s="31">
        <v>654.79999999999995</v>
      </c>
      <c r="L372" s="31">
        <v>645.4</v>
      </c>
      <c r="M372" s="31">
        <v>1.41015</v>
      </c>
      <c r="N372" s="1"/>
      <c r="O372" s="1"/>
    </row>
    <row r="373" spans="1:15" ht="12.75" customHeight="1">
      <c r="A373" s="31">
        <v>363</v>
      </c>
      <c r="B373" s="31" t="s">
        <v>493</v>
      </c>
      <c r="C373" s="31">
        <v>130.15</v>
      </c>
      <c r="D373" s="40">
        <v>132.16666666666666</v>
      </c>
      <c r="E373" s="40">
        <v>127.98333333333332</v>
      </c>
      <c r="F373" s="40">
        <v>125.81666666666666</v>
      </c>
      <c r="G373" s="40">
        <v>121.63333333333333</v>
      </c>
      <c r="H373" s="40">
        <v>134.33333333333331</v>
      </c>
      <c r="I373" s="40">
        <v>138.51666666666665</v>
      </c>
      <c r="J373" s="40">
        <v>140.68333333333331</v>
      </c>
      <c r="K373" s="31">
        <v>136.35</v>
      </c>
      <c r="L373" s="31">
        <v>130</v>
      </c>
      <c r="M373" s="31">
        <v>1.6992799999999999</v>
      </c>
      <c r="N373" s="1"/>
      <c r="O373" s="1"/>
    </row>
    <row r="374" spans="1:15" ht="12.75" customHeight="1">
      <c r="A374" s="31">
        <v>364</v>
      </c>
      <c r="B374" s="31" t="s">
        <v>494</v>
      </c>
      <c r="C374" s="31">
        <v>5471</v>
      </c>
      <c r="D374" s="40">
        <v>5491.7333333333336</v>
      </c>
      <c r="E374" s="40">
        <v>5405.4666666666672</v>
      </c>
      <c r="F374" s="40">
        <v>5339.9333333333334</v>
      </c>
      <c r="G374" s="40">
        <v>5253.666666666667</v>
      </c>
      <c r="H374" s="40">
        <v>5557.2666666666673</v>
      </c>
      <c r="I374" s="40">
        <v>5643.5333333333338</v>
      </c>
      <c r="J374" s="40">
        <v>5709.0666666666675</v>
      </c>
      <c r="K374" s="31">
        <v>5578</v>
      </c>
      <c r="L374" s="31">
        <v>5426.2</v>
      </c>
      <c r="M374" s="31">
        <v>8.2439999999999999E-2</v>
      </c>
      <c r="N374" s="1"/>
      <c r="O374" s="1"/>
    </row>
    <row r="375" spans="1:15" ht="12.75" customHeight="1">
      <c r="A375" s="31">
        <v>365</v>
      </c>
      <c r="B375" s="31" t="s">
        <v>275</v>
      </c>
      <c r="C375" s="31">
        <v>12825.7</v>
      </c>
      <c r="D375" s="40">
        <v>12827.433333333334</v>
      </c>
      <c r="E375" s="40">
        <v>12664.866666666669</v>
      </c>
      <c r="F375" s="40">
        <v>12504.033333333335</v>
      </c>
      <c r="G375" s="40">
        <v>12341.466666666669</v>
      </c>
      <c r="H375" s="40">
        <v>12988.266666666668</v>
      </c>
      <c r="I375" s="40">
        <v>13150.833333333334</v>
      </c>
      <c r="J375" s="40">
        <v>13311.666666666668</v>
      </c>
      <c r="K375" s="31">
        <v>12990</v>
      </c>
      <c r="L375" s="31">
        <v>12666.6</v>
      </c>
      <c r="M375" s="31">
        <v>5.2549999999999999E-2</v>
      </c>
      <c r="N375" s="1"/>
      <c r="O375" s="1"/>
    </row>
    <row r="376" spans="1:15" ht="12.75" customHeight="1">
      <c r="A376" s="31">
        <v>366</v>
      </c>
      <c r="B376" s="31" t="s">
        <v>181</v>
      </c>
      <c r="C376" s="31">
        <v>37.450000000000003</v>
      </c>
      <c r="D376" s="40">
        <v>37.566666666666663</v>
      </c>
      <c r="E376" s="40">
        <v>37.233333333333327</v>
      </c>
      <c r="F376" s="40">
        <v>37.016666666666666</v>
      </c>
      <c r="G376" s="40">
        <v>36.68333333333333</v>
      </c>
      <c r="H376" s="40">
        <v>37.783333333333324</v>
      </c>
      <c r="I376" s="40">
        <v>38.116666666666667</v>
      </c>
      <c r="J376" s="40">
        <v>38.333333333333321</v>
      </c>
      <c r="K376" s="31">
        <v>37.9</v>
      </c>
      <c r="L376" s="31">
        <v>37.35</v>
      </c>
      <c r="M376" s="31">
        <v>192.59889999999999</v>
      </c>
      <c r="N376" s="1"/>
      <c r="O376" s="1"/>
    </row>
    <row r="377" spans="1:15" ht="12.75" customHeight="1">
      <c r="A377" s="31">
        <v>367</v>
      </c>
      <c r="B377" s="31" t="s">
        <v>495</v>
      </c>
      <c r="C377" s="31">
        <v>847.6</v>
      </c>
      <c r="D377" s="40">
        <v>851.33333333333337</v>
      </c>
      <c r="E377" s="40">
        <v>832.66666666666674</v>
      </c>
      <c r="F377" s="40">
        <v>817.73333333333335</v>
      </c>
      <c r="G377" s="40">
        <v>799.06666666666672</v>
      </c>
      <c r="H377" s="40">
        <v>866.26666666666677</v>
      </c>
      <c r="I377" s="40">
        <v>884.93333333333351</v>
      </c>
      <c r="J377" s="40">
        <v>899.86666666666679</v>
      </c>
      <c r="K377" s="31">
        <v>870</v>
      </c>
      <c r="L377" s="31">
        <v>836.4</v>
      </c>
      <c r="M377" s="31">
        <v>4.3889399999999998</v>
      </c>
      <c r="N377" s="1"/>
      <c r="O377" s="1"/>
    </row>
    <row r="378" spans="1:15" ht="12.75" customHeight="1">
      <c r="A378" s="31">
        <v>368</v>
      </c>
      <c r="B378" s="31" t="s">
        <v>186</v>
      </c>
      <c r="C378" s="31">
        <v>172.85</v>
      </c>
      <c r="D378" s="40">
        <v>173.68333333333331</v>
      </c>
      <c r="E378" s="40">
        <v>171.46666666666661</v>
      </c>
      <c r="F378" s="40">
        <v>170.08333333333331</v>
      </c>
      <c r="G378" s="40">
        <v>167.86666666666662</v>
      </c>
      <c r="H378" s="40">
        <v>175.06666666666661</v>
      </c>
      <c r="I378" s="40">
        <v>177.2833333333333</v>
      </c>
      <c r="J378" s="40">
        <v>178.6666666666666</v>
      </c>
      <c r="K378" s="31">
        <v>175.9</v>
      </c>
      <c r="L378" s="31">
        <v>172.3</v>
      </c>
      <c r="M378" s="31">
        <v>34.361130000000003</v>
      </c>
      <c r="N378" s="1"/>
      <c r="O378" s="1"/>
    </row>
    <row r="379" spans="1:15" ht="12.75" customHeight="1">
      <c r="A379" s="31">
        <v>369</v>
      </c>
      <c r="B379" s="31" t="s">
        <v>187</v>
      </c>
      <c r="C379" s="31">
        <v>151.85</v>
      </c>
      <c r="D379" s="40">
        <v>150.05000000000001</v>
      </c>
      <c r="E379" s="40">
        <v>147.85000000000002</v>
      </c>
      <c r="F379" s="40">
        <v>143.85000000000002</v>
      </c>
      <c r="G379" s="40">
        <v>141.65000000000003</v>
      </c>
      <c r="H379" s="40">
        <v>154.05000000000001</v>
      </c>
      <c r="I379" s="40">
        <v>156.25</v>
      </c>
      <c r="J379" s="40">
        <v>160.25</v>
      </c>
      <c r="K379" s="31">
        <v>152.25</v>
      </c>
      <c r="L379" s="31">
        <v>146.05000000000001</v>
      </c>
      <c r="M379" s="31">
        <v>45.931730000000002</v>
      </c>
      <c r="N379" s="1"/>
      <c r="O379" s="1"/>
    </row>
    <row r="380" spans="1:15" ht="12.75" customHeight="1">
      <c r="A380" s="31">
        <v>370</v>
      </c>
      <c r="B380" s="31" t="s">
        <v>496</v>
      </c>
      <c r="C380" s="31">
        <v>265.25</v>
      </c>
      <c r="D380" s="40">
        <v>266.46666666666664</v>
      </c>
      <c r="E380" s="40">
        <v>261.93333333333328</v>
      </c>
      <c r="F380" s="40">
        <v>258.61666666666662</v>
      </c>
      <c r="G380" s="40">
        <v>254.08333333333326</v>
      </c>
      <c r="H380" s="40">
        <v>269.7833333333333</v>
      </c>
      <c r="I380" s="40">
        <v>274.31666666666672</v>
      </c>
      <c r="J380" s="40">
        <v>277.63333333333333</v>
      </c>
      <c r="K380" s="31">
        <v>271</v>
      </c>
      <c r="L380" s="31">
        <v>263.14999999999998</v>
      </c>
      <c r="M380" s="31">
        <v>2.1224400000000001</v>
      </c>
      <c r="N380" s="1"/>
      <c r="O380" s="1"/>
    </row>
    <row r="381" spans="1:15" ht="12.75" customHeight="1">
      <c r="A381" s="31">
        <v>371</v>
      </c>
      <c r="B381" s="31" t="s">
        <v>497</v>
      </c>
      <c r="C381" s="31">
        <v>903.65</v>
      </c>
      <c r="D381" s="40">
        <v>909.16666666666663</v>
      </c>
      <c r="E381" s="40">
        <v>894.83333333333326</v>
      </c>
      <c r="F381" s="40">
        <v>886.01666666666665</v>
      </c>
      <c r="G381" s="40">
        <v>871.68333333333328</v>
      </c>
      <c r="H381" s="40">
        <v>917.98333333333323</v>
      </c>
      <c r="I381" s="40">
        <v>932.31666666666649</v>
      </c>
      <c r="J381" s="40">
        <v>941.13333333333321</v>
      </c>
      <c r="K381" s="31">
        <v>923.5</v>
      </c>
      <c r="L381" s="31">
        <v>900.35</v>
      </c>
      <c r="M381" s="31">
        <v>2.4858899999999999</v>
      </c>
      <c r="N381" s="1"/>
      <c r="O381" s="1"/>
    </row>
    <row r="382" spans="1:15" ht="12.75" customHeight="1">
      <c r="A382" s="31">
        <v>372</v>
      </c>
      <c r="B382" s="31" t="s">
        <v>498</v>
      </c>
      <c r="C382" s="31">
        <v>29.2</v>
      </c>
      <c r="D382" s="40">
        <v>29.316666666666663</v>
      </c>
      <c r="E382" s="40">
        <v>28.983333333333327</v>
      </c>
      <c r="F382" s="40">
        <v>28.766666666666666</v>
      </c>
      <c r="G382" s="40">
        <v>28.43333333333333</v>
      </c>
      <c r="H382" s="40">
        <v>29.533333333333324</v>
      </c>
      <c r="I382" s="40">
        <v>29.86666666666666</v>
      </c>
      <c r="J382" s="40">
        <v>30.083333333333321</v>
      </c>
      <c r="K382" s="31">
        <v>29.65</v>
      </c>
      <c r="L382" s="31">
        <v>29.1</v>
      </c>
      <c r="M382" s="31">
        <v>12.74362</v>
      </c>
      <c r="N382" s="1"/>
      <c r="O382" s="1"/>
    </row>
    <row r="383" spans="1:15" ht="12.75" customHeight="1">
      <c r="A383" s="31">
        <v>373</v>
      </c>
      <c r="B383" s="31" t="s">
        <v>499</v>
      </c>
      <c r="C383" s="31">
        <v>225.35</v>
      </c>
      <c r="D383" s="40">
        <v>226.7833333333333</v>
      </c>
      <c r="E383" s="40">
        <v>222.36666666666662</v>
      </c>
      <c r="F383" s="40">
        <v>219.38333333333333</v>
      </c>
      <c r="G383" s="40">
        <v>214.96666666666664</v>
      </c>
      <c r="H383" s="40">
        <v>229.76666666666659</v>
      </c>
      <c r="I383" s="40">
        <v>234.18333333333328</v>
      </c>
      <c r="J383" s="40">
        <v>237.16666666666657</v>
      </c>
      <c r="K383" s="31">
        <v>231.2</v>
      </c>
      <c r="L383" s="31">
        <v>223.8</v>
      </c>
      <c r="M383" s="31">
        <v>14.58972</v>
      </c>
      <c r="N383" s="1"/>
      <c r="O383" s="1"/>
    </row>
    <row r="384" spans="1:15" ht="12.75" customHeight="1">
      <c r="A384" s="31">
        <v>374</v>
      </c>
      <c r="B384" s="31" t="s">
        <v>500</v>
      </c>
      <c r="C384" s="31">
        <v>609.5</v>
      </c>
      <c r="D384" s="40">
        <v>609.98333333333335</v>
      </c>
      <c r="E384" s="40">
        <v>607.51666666666665</v>
      </c>
      <c r="F384" s="40">
        <v>605.5333333333333</v>
      </c>
      <c r="G384" s="40">
        <v>603.06666666666661</v>
      </c>
      <c r="H384" s="40">
        <v>611.9666666666667</v>
      </c>
      <c r="I384" s="40">
        <v>614.43333333333339</v>
      </c>
      <c r="J384" s="40">
        <v>616.41666666666674</v>
      </c>
      <c r="K384" s="31">
        <v>612.45000000000005</v>
      </c>
      <c r="L384" s="31">
        <v>608</v>
      </c>
      <c r="M384" s="31">
        <v>1.18635</v>
      </c>
      <c r="N384" s="1"/>
      <c r="O384" s="1"/>
    </row>
    <row r="385" spans="1:15" ht="12.75" customHeight="1">
      <c r="A385" s="31">
        <v>375</v>
      </c>
      <c r="B385" s="31" t="s">
        <v>501</v>
      </c>
      <c r="C385" s="31">
        <v>287.05</v>
      </c>
      <c r="D385" s="40">
        <v>288.59999999999997</v>
      </c>
      <c r="E385" s="40">
        <v>281.99999999999994</v>
      </c>
      <c r="F385" s="40">
        <v>276.95</v>
      </c>
      <c r="G385" s="40">
        <v>270.34999999999997</v>
      </c>
      <c r="H385" s="40">
        <v>293.64999999999992</v>
      </c>
      <c r="I385" s="40">
        <v>300.24999999999994</v>
      </c>
      <c r="J385" s="40">
        <v>305.2999999999999</v>
      </c>
      <c r="K385" s="31">
        <v>295.2</v>
      </c>
      <c r="L385" s="31">
        <v>283.55</v>
      </c>
      <c r="M385" s="31">
        <v>3.6720899999999999</v>
      </c>
      <c r="N385" s="1"/>
      <c r="O385" s="1"/>
    </row>
    <row r="386" spans="1:15" ht="12.75" customHeight="1">
      <c r="A386" s="31">
        <v>376</v>
      </c>
      <c r="B386" s="31" t="s">
        <v>502</v>
      </c>
      <c r="C386" s="31">
        <v>75.400000000000006</v>
      </c>
      <c r="D386" s="40">
        <v>76.099999999999994</v>
      </c>
      <c r="E386" s="40">
        <v>73.399999999999991</v>
      </c>
      <c r="F386" s="40">
        <v>71.399999999999991</v>
      </c>
      <c r="G386" s="40">
        <v>68.699999999999989</v>
      </c>
      <c r="H386" s="40">
        <v>78.099999999999994</v>
      </c>
      <c r="I386" s="40">
        <v>80.799999999999983</v>
      </c>
      <c r="J386" s="40">
        <v>82.8</v>
      </c>
      <c r="K386" s="31">
        <v>78.8</v>
      </c>
      <c r="L386" s="31">
        <v>74.099999999999994</v>
      </c>
      <c r="M386" s="31">
        <v>38.08464</v>
      </c>
      <c r="N386" s="1"/>
      <c r="O386" s="1"/>
    </row>
    <row r="387" spans="1:15" ht="12.75" customHeight="1">
      <c r="A387" s="31">
        <v>377</v>
      </c>
      <c r="B387" s="31" t="s">
        <v>503</v>
      </c>
      <c r="C387" s="31">
        <v>2089.4</v>
      </c>
      <c r="D387" s="40">
        <v>2106.4166666666665</v>
      </c>
      <c r="E387" s="40">
        <v>2062.9833333333331</v>
      </c>
      <c r="F387" s="40">
        <v>2036.5666666666666</v>
      </c>
      <c r="G387" s="40">
        <v>1993.1333333333332</v>
      </c>
      <c r="H387" s="40">
        <v>2132.833333333333</v>
      </c>
      <c r="I387" s="40">
        <v>2176.2666666666664</v>
      </c>
      <c r="J387" s="40">
        <v>2202.6833333333329</v>
      </c>
      <c r="K387" s="31">
        <v>2149.85</v>
      </c>
      <c r="L387" s="31">
        <v>2080</v>
      </c>
      <c r="M387" s="31">
        <v>0.24307999999999999</v>
      </c>
      <c r="N387" s="1"/>
      <c r="O387" s="1"/>
    </row>
    <row r="388" spans="1:15" ht="12.75" customHeight="1">
      <c r="A388" s="31">
        <v>378</v>
      </c>
      <c r="B388" s="31" t="s">
        <v>504</v>
      </c>
      <c r="C388" s="31">
        <v>414.2</v>
      </c>
      <c r="D388" s="40">
        <v>416.59999999999997</v>
      </c>
      <c r="E388" s="40">
        <v>409.79999999999995</v>
      </c>
      <c r="F388" s="40">
        <v>405.4</v>
      </c>
      <c r="G388" s="40">
        <v>398.59999999999997</v>
      </c>
      <c r="H388" s="40">
        <v>420.99999999999994</v>
      </c>
      <c r="I388" s="40">
        <v>427.8</v>
      </c>
      <c r="J388" s="40">
        <v>432.19999999999993</v>
      </c>
      <c r="K388" s="31">
        <v>423.4</v>
      </c>
      <c r="L388" s="31">
        <v>412.2</v>
      </c>
      <c r="M388" s="31">
        <v>2.4396900000000001</v>
      </c>
      <c r="N388" s="1"/>
      <c r="O388" s="1"/>
    </row>
    <row r="389" spans="1:15" ht="12.75" customHeight="1">
      <c r="A389" s="31">
        <v>379</v>
      </c>
      <c r="B389" s="31" t="s">
        <v>505</v>
      </c>
      <c r="C389" s="31">
        <v>342.75</v>
      </c>
      <c r="D389" s="40">
        <v>346.26666666666665</v>
      </c>
      <c r="E389" s="40">
        <v>337.5333333333333</v>
      </c>
      <c r="F389" s="40">
        <v>332.31666666666666</v>
      </c>
      <c r="G389" s="40">
        <v>323.58333333333331</v>
      </c>
      <c r="H389" s="40">
        <v>351.48333333333329</v>
      </c>
      <c r="I389" s="40">
        <v>360.21666666666664</v>
      </c>
      <c r="J389" s="40">
        <v>365.43333333333328</v>
      </c>
      <c r="K389" s="31">
        <v>355</v>
      </c>
      <c r="L389" s="31">
        <v>341.05</v>
      </c>
      <c r="M389" s="31">
        <v>13.758520000000001</v>
      </c>
      <c r="N389" s="1"/>
      <c r="O389" s="1"/>
    </row>
    <row r="390" spans="1:15" ht="12.75" customHeight="1">
      <c r="A390" s="31">
        <v>380</v>
      </c>
      <c r="B390" s="31" t="s">
        <v>506</v>
      </c>
      <c r="C390" s="31">
        <v>1209.8</v>
      </c>
      <c r="D390" s="40">
        <v>1210.4166666666667</v>
      </c>
      <c r="E390" s="40">
        <v>1182.3833333333334</v>
      </c>
      <c r="F390" s="40">
        <v>1154.9666666666667</v>
      </c>
      <c r="G390" s="40">
        <v>1126.9333333333334</v>
      </c>
      <c r="H390" s="40">
        <v>1237.8333333333335</v>
      </c>
      <c r="I390" s="40">
        <v>1265.8666666666668</v>
      </c>
      <c r="J390" s="40">
        <v>1293.2833333333335</v>
      </c>
      <c r="K390" s="31">
        <v>1238.45</v>
      </c>
      <c r="L390" s="31">
        <v>1183</v>
      </c>
      <c r="M390" s="31">
        <v>8.9246800000000004</v>
      </c>
      <c r="N390" s="1"/>
      <c r="O390" s="1"/>
    </row>
    <row r="391" spans="1:15" ht="12.75" customHeight="1">
      <c r="A391" s="31">
        <v>381</v>
      </c>
      <c r="B391" s="31" t="s">
        <v>188</v>
      </c>
      <c r="C391" s="31">
        <v>2173.5</v>
      </c>
      <c r="D391" s="40">
        <v>2168.2166666666667</v>
      </c>
      <c r="E391" s="40">
        <v>2133.4333333333334</v>
      </c>
      <c r="F391" s="40">
        <v>2093.3666666666668</v>
      </c>
      <c r="G391" s="40">
        <v>2058.5833333333335</v>
      </c>
      <c r="H391" s="40">
        <v>2208.2833333333333</v>
      </c>
      <c r="I391" s="40">
        <v>2243.0666666666671</v>
      </c>
      <c r="J391" s="40">
        <v>2283.1333333333332</v>
      </c>
      <c r="K391" s="31">
        <v>2203</v>
      </c>
      <c r="L391" s="31">
        <v>2128.15</v>
      </c>
      <c r="M391" s="31">
        <v>101.23204</v>
      </c>
      <c r="N391" s="1"/>
      <c r="O391" s="1"/>
    </row>
    <row r="392" spans="1:15" ht="12.75" customHeight="1">
      <c r="A392" s="31">
        <v>382</v>
      </c>
      <c r="B392" s="31" t="s">
        <v>507</v>
      </c>
      <c r="C392" s="31">
        <v>129.85</v>
      </c>
      <c r="D392" s="40">
        <v>129.41666666666666</v>
      </c>
      <c r="E392" s="40">
        <v>126.88333333333333</v>
      </c>
      <c r="F392" s="40">
        <v>123.91666666666667</v>
      </c>
      <c r="G392" s="40">
        <v>121.38333333333334</v>
      </c>
      <c r="H392" s="40">
        <v>132.38333333333333</v>
      </c>
      <c r="I392" s="40">
        <v>134.91666666666669</v>
      </c>
      <c r="J392" s="40">
        <v>137.8833333333333</v>
      </c>
      <c r="K392" s="31">
        <v>131.94999999999999</v>
      </c>
      <c r="L392" s="31">
        <v>126.45</v>
      </c>
      <c r="M392" s="31">
        <v>0.21112</v>
      </c>
      <c r="N392" s="1"/>
      <c r="O392" s="1"/>
    </row>
    <row r="393" spans="1:15" ht="12.75" customHeight="1">
      <c r="A393" s="31">
        <v>383</v>
      </c>
      <c r="B393" s="31" t="s">
        <v>508</v>
      </c>
      <c r="C393" s="31">
        <v>1349.8</v>
      </c>
      <c r="D393" s="40">
        <v>1354.8</v>
      </c>
      <c r="E393" s="40">
        <v>1332.4499999999998</v>
      </c>
      <c r="F393" s="40">
        <v>1315.1</v>
      </c>
      <c r="G393" s="40">
        <v>1292.7499999999998</v>
      </c>
      <c r="H393" s="40">
        <v>1372.1499999999999</v>
      </c>
      <c r="I393" s="40">
        <v>1394.4999999999998</v>
      </c>
      <c r="J393" s="40">
        <v>1411.85</v>
      </c>
      <c r="K393" s="31">
        <v>1377.15</v>
      </c>
      <c r="L393" s="31">
        <v>1337.45</v>
      </c>
      <c r="M393" s="31">
        <v>0.63249</v>
      </c>
      <c r="N393" s="1"/>
      <c r="O393" s="1"/>
    </row>
    <row r="394" spans="1:15" ht="12.75" customHeight="1">
      <c r="A394" s="31">
        <v>384</v>
      </c>
      <c r="B394" s="31" t="s">
        <v>509</v>
      </c>
      <c r="C394" s="31">
        <v>1940.6</v>
      </c>
      <c r="D394" s="40">
        <v>1947.8166666666666</v>
      </c>
      <c r="E394" s="40">
        <v>1922.7833333333333</v>
      </c>
      <c r="F394" s="40">
        <v>1904.9666666666667</v>
      </c>
      <c r="G394" s="40">
        <v>1879.9333333333334</v>
      </c>
      <c r="H394" s="40">
        <v>1965.6333333333332</v>
      </c>
      <c r="I394" s="40">
        <v>1990.6666666666665</v>
      </c>
      <c r="J394" s="40">
        <v>2008.4833333333331</v>
      </c>
      <c r="K394" s="31">
        <v>1972.85</v>
      </c>
      <c r="L394" s="31">
        <v>1930</v>
      </c>
      <c r="M394" s="31">
        <v>1.46204</v>
      </c>
      <c r="N394" s="1"/>
      <c r="O394" s="1"/>
    </row>
    <row r="395" spans="1:15" ht="12.75" customHeight="1">
      <c r="A395" s="31">
        <v>385</v>
      </c>
      <c r="B395" s="31" t="s">
        <v>276</v>
      </c>
      <c r="C395" s="31">
        <v>1026</v>
      </c>
      <c r="D395" s="40">
        <v>1026.1833333333334</v>
      </c>
      <c r="E395" s="40">
        <v>1018.7666666666669</v>
      </c>
      <c r="F395" s="40">
        <v>1011.5333333333335</v>
      </c>
      <c r="G395" s="40">
        <v>1004.116666666667</v>
      </c>
      <c r="H395" s="40">
        <v>1033.4166666666667</v>
      </c>
      <c r="I395" s="40">
        <v>1040.8333333333333</v>
      </c>
      <c r="J395" s="40">
        <v>1048.0666666666666</v>
      </c>
      <c r="K395" s="31">
        <v>1033.5999999999999</v>
      </c>
      <c r="L395" s="31">
        <v>1018.95</v>
      </c>
      <c r="M395" s="31">
        <v>2.5089000000000001</v>
      </c>
      <c r="N395" s="1"/>
      <c r="O395" s="1"/>
    </row>
    <row r="396" spans="1:15" ht="12.75" customHeight="1">
      <c r="A396" s="31">
        <v>386</v>
      </c>
      <c r="B396" s="31" t="s">
        <v>190</v>
      </c>
      <c r="C396" s="31">
        <v>1139.0999999999999</v>
      </c>
      <c r="D396" s="40">
        <v>1137.3166666666666</v>
      </c>
      <c r="E396" s="40">
        <v>1130.1333333333332</v>
      </c>
      <c r="F396" s="40">
        <v>1121.1666666666665</v>
      </c>
      <c r="G396" s="40">
        <v>1113.9833333333331</v>
      </c>
      <c r="H396" s="40">
        <v>1146.2833333333333</v>
      </c>
      <c r="I396" s="40">
        <v>1153.4666666666667</v>
      </c>
      <c r="J396" s="40">
        <v>1162.4333333333334</v>
      </c>
      <c r="K396" s="31">
        <v>1144.5</v>
      </c>
      <c r="L396" s="31">
        <v>1128.3499999999999</v>
      </c>
      <c r="M396" s="31">
        <v>4.79277</v>
      </c>
      <c r="N396" s="1"/>
      <c r="O396" s="1"/>
    </row>
    <row r="397" spans="1:15" ht="12.75" customHeight="1">
      <c r="A397" s="31">
        <v>387</v>
      </c>
      <c r="B397" s="31" t="s">
        <v>510</v>
      </c>
      <c r="C397" s="31">
        <v>451.2</v>
      </c>
      <c r="D397" s="40">
        <v>456.40000000000003</v>
      </c>
      <c r="E397" s="40">
        <v>444.80000000000007</v>
      </c>
      <c r="F397" s="40">
        <v>438.40000000000003</v>
      </c>
      <c r="G397" s="40">
        <v>426.80000000000007</v>
      </c>
      <c r="H397" s="40">
        <v>462.80000000000007</v>
      </c>
      <c r="I397" s="40">
        <v>474.40000000000009</v>
      </c>
      <c r="J397" s="40">
        <v>480.80000000000007</v>
      </c>
      <c r="K397" s="31">
        <v>468</v>
      </c>
      <c r="L397" s="31">
        <v>450</v>
      </c>
      <c r="M397" s="31">
        <v>1.38331</v>
      </c>
      <c r="N397" s="1"/>
      <c r="O397" s="1"/>
    </row>
    <row r="398" spans="1:15" ht="12.75" customHeight="1">
      <c r="A398" s="31">
        <v>388</v>
      </c>
      <c r="B398" s="31" t="s">
        <v>511</v>
      </c>
      <c r="C398" s="31">
        <v>26.95</v>
      </c>
      <c r="D398" s="40">
        <v>27.033333333333331</v>
      </c>
      <c r="E398" s="40">
        <v>26.716666666666661</v>
      </c>
      <c r="F398" s="40">
        <v>26.483333333333331</v>
      </c>
      <c r="G398" s="40">
        <v>26.166666666666661</v>
      </c>
      <c r="H398" s="40">
        <v>27.266666666666662</v>
      </c>
      <c r="I398" s="40">
        <v>27.583333333333332</v>
      </c>
      <c r="J398" s="40">
        <v>27.816666666666663</v>
      </c>
      <c r="K398" s="31">
        <v>27.35</v>
      </c>
      <c r="L398" s="31">
        <v>26.8</v>
      </c>
      <c r="M398" s="31">
        <v>10.815239999999999</v>
      </c>
      <c r="N398" s="1"/>
      <c r="O398" s="1"/>
    </row>
    <row r="399" spans="1:15" ht="12.75" customHeight="1">
      <c r="A399" s="31">
        <v>389</v>
      </c>
      <c r="B399" s="31" t="s">
        <v>512</v>
      </c>
      <c r="C399" s="31">
        <v>2810.65</v>
      </c>
      <c r="D399" s="40">
        <v>2811.0833333333335</v>
      </c>
      <c r="E399" s="40">
        <v>2764.166666666667</v>
      </c>
      <c r="F399" s="40">
        <v>2717.6833333333334</v>
      </c>
      <c r="G399" s="40">
        <v>2670.7666666666669</v>
      </c>
      <c r="H399" s="40">
        <v>2857.5666666666671</v>
      </c>
      <c r="I399" s="40">
        <v>2904.483333333334</v>
      </c>
      <c r="J399" s="40">
        <v>2950.9666666666672</v>
      </c>
      <c r="K399" s="31">
        <v>2858</v>
      </c>
      <c r="L399" s="31">
        <v>2764.6</v>
      </c>
      <c r="M399" s="31">
        <v>0.14410000000000001</v>
      </c>
      <c r="N399" s="1"/>
      <c r="O399" s="1"/>
    </row>
    <row r="400" spans="1:15" ht="12.75" customHeight="1">
      <c r="A400" s="31">
        <v>390</v>
      </c>
      <c r="B400" s="31" t="s">
        <v>194</v>
      </c>
      <c r="C400" s="31">
        <v>8792.9</v>
      </c>
      <c r="D400" s="40">
        <v>8835.6833333333343</v>
      </c>
      <c r="E400" s="40">
        <v>8737.8666666666686</v>
      </c>
      <c r="F400" s="40">
        <v>8682.8333333333339</v>
      </c>
      <c r="G400" s="40">
        <v>8585.0166666666682</v>
      </c>
      <c r="H400" s="40">
        <v>8890.716666666669</v>
      </c>
      <c r="I400" s="40">
        <v>8988.5333333333347</v>
      </c>
      <c r="J400" s="40">
        <v>9043.5666666666693</v>
      </c>
      <c r="K400" s="31">
        <v>8933.5</v>
      </c>
      <c r="L400" s="31">
        <v>8780.65</v>
      </c>
      <c r="M400" s="31">
        <v>1.06965</v>
      </c>
      <c r="N400" s="1"/>
      <c r="O400" s="1"/>
    </row>
    <row r="401" spans="1:15" ht="12.75" customHeight="1">
      <c r="A401" s="31">
        <v>391</v>
      </c>
      <c r="B401" s="31" t="s">
        <v>277</v>
      </c>
      <c r="C401" s="31">
        <v>8544.9</v>
      </c>
      <c r="D401" s="40">
        <v>8568.3833333333332</v>
      </c>
      <c r="E401" s="40">
        <v>8496.5666666666657</v>
      </c>
      <c r="F401" s="40">
        <v>8448.2333333333318</v>
      </c>
      <c r="G401" s="40">
        <v>8376.4166666666642</v>
      </c>
      <c r="H401" s="40">
        <v>8616.7166666666672</v>
      </c>
      <c r="I401" s="40">
        <v>8688.5333333333365</v>
      </c>
      <c r="J401" s="40">
        <v>8736.8666666666686</v>
      </c>
      <c r="K401" s="31">
        <v>8640.2000000000007</v>
      </c>
      <c r="L401" s="31">
        <v>8520.0499999999993</v>
      </c>
      <c r="M401" s="31">
        <v>7.2770000000000001E-2</v>
      </c>
      <c r="N401" s="1"/>
      <c r="O401" s="1"/>
    </row>
    <row r="402" spans="1:15" ht="12.75" customHeight="1">
      <c r="A402" s="31">
        <v>392</v>
      </c>
      <c r="B402" s="31" t="s">
        <v>513</v>
      </c>
      <c r="C402" s="31">
        <v>6795.55</v>
      </c>
      <c r="D402" s="40">
        <v>6799.6500000000005</v>
      </c>
      <c r="E402" s="40">
        <v>6740.9000000000015</v>
      </c>
      <c r="F402" s="40">
        <v>6686.2500000000009</v>
      </c>
      <c r="G402" s="40">
        <v>6627.5000000000018</v>
      </c>
      <c r="H402" s="40">
        <v>6854.3000000000011</v>
      </c>
      <c r="I402" s="40">
        <v>6913.0499999999993</v>
      </c>
      <c r="J402" s="40">
        <v>6967.7000000000007</v>
      </c>
      <c r="K402" s="31">
        <v>6858.4</v>
      </c>
      <c r="L402" s="31">
        <v>6745</v>
      </c>
      <c r="M402" s="31">
        <v>8.047E-2</v>
      </c>
      <c r="N402" s="1"/>
      <c r="O402" s="1"/>
    </row>
    <row r="403" spans="1:15" ht="12.75" customHeight="1">
      <c r="A403" s="31">
        <v>393</v>
      </c>
      <c r="B403" s="31" t="s">
        <v>514</v>
      </c>
      <c r="C403" s="31">
        <v>122.35</v>
      </c>
      <c r="D403" s="40">
        <v>122.76666666666667</v>
      </c>
      <c r="E403" s="40">
        <v>120.63333333333333</v>
      </c>
      <c r="F403" s="40">
        <v>118.91666666666666</v>
      </c>
      <c r="G403" s="40">
        <v>116.78333333333332</v>
      </c>
      <c r="H403" s="40">
        <v>124.48333333333333</v>
      </c>
      <c r="I403" s="40">
        <v>126.61666666666669</v>
      </c>
      <c r="J403" s="40">
        <v>128.33333333333334</v>
      </c>
      <c r="K403" s="31">
        <v>124.9</v>
      </c>
      <c r="L403" s="31">
        <v>121.05</v>
      </c>
      <c r="M403" s="31">
        <v>4.2064500000000002</v>
      </c>
      <c r="N403" s="1"/>
      <c r="O403" s="1"/>
    </row>
    <row r="404" spans="1:15" ht="12.75" customHeight="1">
      <c r="A404" s="31">
        <v>394</v>
      </c>
      <c r="B404" s="31" t="s">
        <v>515</v>
      </c>
      <c r="C404" s="31">
        <v>244.25</v>
      </c>
      <c r="D404" s="40">
        <v>246.26666666666665</v>
      </c>
      <c r="E404" s="40">
        <v>240.08333333333331</v>
      </c>
      <c r="F404" s="40">
        <v>235.91666666666666</v>
      </c>
      <c r="G404" s="40">
        <v>229.73333333333332</v>
      </c>
      <c r="H404" s="40">
        <v>250.43333333333331</v>
      </c>
      <c r="I404" s="40">
        <v>256.61666666666667</v>
      </c>
      <c r="J404" s="40">
        <v>260.7833333333333</v>
      </c>
      <c r="K404" s="31">
        <v>252.45</v>
      </c>
      <c r="L404" s="31">
        <v>242.1</v>
      </c>
      <c r="M404" s="31">
        <v>11.199199999999999</v>
      </c>
      <c r="N404" s="1"/>
      <c r="O404" s="1"/>
    </row>
    <row r="405" spans="1:15" ht="12.75" customHeight="1">
      <c r="A405" s="31">
        <v>395</v>
      </c>
      <c r="B405" s="31" t="s">
        <v>516</v>
      </c>
      <c r="C405" s="31">
        <v>319.85000000000002</v>
      </c>
      <c r="D405" s="40">
        <v>321.38333333333338</v>
      </c>
      <c r="E405" s="40">
        <v>316.91666666666674</v>
      </c>
      <c r="F405" s="40">
        <v>313.98333333333335</v>
      </c>
      <c r="G405" s="40">
        <v>309.51666666666671</v>
      </c>
      <c r="H405" s="40">
        <v>324.31666666666678</v>
      </c>
      <c r="I405" s="40">
        <v>328.78333333333336</v>
      </c>
      <c r="J405" s="40">
        <v>331.71666666666681</v>
      </c>
      <c r="K405" s="31">
        <v>325.85000000000002</v>
      </c>
      <c r="L405" s="31">
        <v>318.45</v>
      </c>
      <c r="M405" s="31">
        <v>0.90497000000000005</v>
      </c>
      <c r="N405" s="1"/>
      <c r="O405" s="1"/>
    </row>
    <row r="406" spans="1:15" ht="12.75" customHeight="1">
      <c r="A406" s="31">
        <v>396</v>
      </c>
      <c r="B406" s="31" t="s">
        <v>517</v>
      </c>
      <c r="C406" s="31">
        <v>2324</v>
      </c>
      <c r="D406" s="40">
        <v>2294.9833333333331</v>
      </c>
      <c r="E406" s="40">
        <v>2252.9666666666662</v>
      </c>
      <c r="F406" s="40">
        <v>2181.9333333333329</v>
      </c>
      <c r="G406" s="40">
        <v>2139.9166666666661</v>
      </c>
      <c r="H406" s="40">
        <v>2366.0166666666664</v>
      </c>
      <c r="I406" s="40">
        <v>2408.0333333333338</v>
      </c>
      <c r="J406" s="40">
        <v>2479.0666666666666</v>
      </c>
      <c r="K406" s="31">
        <v>2337</v>
      </c>
      <c r="L406" s="31">
        <v>2223.9499999999998</v>
      </c>
      <c r="M406" s="31">
        <v>0.33226</v>
      </c>
      <c r="N406" s="1"/>
      <c r="O406" s="1"/>
    </row>
    <row r="407" spans="1:15" ht="12.75" customHeight="1">
      <c r="A407" s="31">
        <v>397</v>
      </c>
      <c r="B407" s="31" t="s">
        <v>518</v>
      </c>
      <c r="C407" s="31">
        <v>570.35</v>
      </c>
      <c r="D407" s="40">
        <v>575.44999999999993</v>
      </c>
      <c r="E407" s="40">
        <v>561.89999999999986</v>
      </c>
      <c r="F407" s="40">
        <v>553.44999999999993</v>
      </c>
      <c r="G407" s="40">
        <v>539.89999999999986</v>
      </c>
      <c r="H407" s="40">
        <v>583.89999999999986</v>
      </c>
      <c r="I407" s="40">
        <v>597.44999999999982</v>
      </c>
      <c r="J407" s="40">
        <v>605.89999999999986</v>
      </c>
      <c r="K407" s="31">
        <v>589</v>
      </c>
      <c r="L407" s="31">
        <v>567</v>
      </c>
      <c r="M407" s="31">
        <v>5.7078499999999996</v>
      </c>
      <c r="N407" s="1"/>
      <c r="O407" s="1"/>
    </row>
    <row r="408" spans="1:15" ht="12.75" customHeight="1">
      <c r="A408" s="31">
        <v>398</v>
      </c>
      <c r="B408" s="31" t="s">
        <v>519</v>
      </c>
      <c r="C408" s="31">
        <v>102.8</v>
      </c>
      <c r="D408" s="40">
        <v>103.45</v>
      </c>
      <c r="E408" s="40">
        <v>101.95</v>
      </c>
      <c r="F408" s="40">
        <v>101.1</v>
      </c>
      <c r="G408" s="40">
        <v>99.6</v>
      </c>
      <c r="H408" s="40">
        <v>104.30000000000001</v>
      </c>
      <c r="I408" s="40">
        <v>105.80000000000001</v>
      </c>
      <c r="J408" s="40">
        <v>106.65000000000002</v>
      </c>
      <c r="K408" s="31">
        <v>104.95</v>
      </c>
      <c r="L408" s="31">
        <v>102.6</v>
      </c>
      <c r="M408" s="31">
        <v>7.3542800000000002</v>
      </c>
      <c r="N408" s="1"/>
      <c r="O408" s="1"/>
    </row>
    <row r="409" spans="1:15" ht="12.75" customHeight="1">
      <c r="A409" s="31">
        <v>399</v>
      </c>
      <c r="B409" s="31" t="s">
        <v>520</v>
      </c>
      <c r="C409" s="31">
        <v>248.3</v>
      </c>
      <c r="D409" s="40">
        <v>246.98333333333335</v>
      </c>
      <c r="E409" s="40">
        <v>238.7166666666667</v>
      </c>
      <c r="F409" s="40">
        <v>229.13333333333335</v>
      </c>
      <c r="G409" s="40">
        <v>220.8666666666667</v>
      </c>
      <c r="H409" s="40">
        <v>256.56666666666672</v>
      </c>
      <c r="I409" s="40">
        <v>264.83333333333337</v>
      </c>
      <c r="J409" s="40">
        <v>274.41666666666669</v>
      </c>
      <c r="K409" s="31">
        <v>255.25</v>
      </c>
      <c r="L409" s="31">
        <v>237.4</v>
      </c>
      <c r="M409" s="31">
        <v>3.22662</v>
      </c>
      <c r="N409" s="1"/>
      <c r="O409" s="1"/>
    </row>
    <row r="410" spans="1:15" ht="12.75" customHeight="1">
      <c r="A410" s="31">
        <v>400</v>
      </c>
      <c r="B410" s="31" t="s">
        <v>192</v>
      </c>
      <c r="C410" s="31">
        <v>25978.55</v>
      </c>
      <c r="D410" s="40">
        <v>26217.916666666668</v>
      </c>
      <c r="E410" s="40">
        <v>25700.833333333336</v>
      </c>
      <c r="F410" s="40">
        <v>25423.116666666669</v>
      </c>
      <c r="G410" s="40">
        <v>24906.033333333336</v>
      </c>
      <c r="H410" s="40">
        <v>26495.633333333335</v>
      </c>
      <c r="I410" s="40">
        <v>27012.716666666671</v>
      </c>
      <c r="J410" s="40">
        <v>27290.433333333334</v>
      </c>
      <c r="K410" s="31">
        <v>26735</v>
      </c>
      <c r="L410" s="31">
        <v>25940.2</v>
      </c>
      <c r="M410" s="31">
        <v>0.74958999999999998</v>
      </c>
      <c r="N410" s="1"/>
      <c r="O410" s="1"/>
    </row>
    <row r="411" spans="1:15" ht="12.75" customHeight="1">
      <c r="A411" s="31">
        <v>401</v>
      </c>
      <c r="B411" s="31" t="s">
        <v>521</v>
      </c>
      <c r="C411" s="31">
        <v>1929.05</v>
      </c>
      <c r="D411" s="40">
        <v>1990.0166666666667</v>
      </c>
      <c r="E411" s="40">
        <v>1840.0333333333333</v>
      </c>
      <c r="F411" s="40">
        <v>1751.0166666666667</v>
      </c>
      <c r="G411" s="40">
        <v>1601.0333333333333</v>
      </c>
      <c r="H411" s="40">
        <v>2079.0333333333333</v>
      </c>
      <c r="I411" s="40">
        <v>2229.0166666666664</v>
      </c>
      <c r="J411" s="40">
        <v>2318.0333333333333</v>
      </c>
      <c r="K411" s="31">
        <v>2140</v>
      </c>
      <c r="L411" s="31">
        <v>1901</v>
      </c>
      <c r="M411" s="31">
        <v>4.0114900000000002</v>
      </c>
      <c r="N411" s="1"/>
      <c r="O411" s="1"/>
    </row>
    <row r="412" spans="1:15" ht="12.75" customHeight="1">
      <c r="A412" s="31">
        <v>402</v>
      </c>
      <c r="B412" s="31" t="s">
        <v>195</v>
      </c>
      <c r="C412" s="31">
        <v>1296.6500000000001</v>
      </c>
      <c r="D412" s="40">
        <v>1294.5</v>
      </c>
      <c r="E412" s="40">
        <v>1284</v>
      </c>
      <c r="F412" s="40">
        <v>1271.3499999999999</v>
      </c>
      <c r="G412" s="40">
        <v>1260.8499999999999</v>
      </c>
      <c r="H412" s="40">
        <v>1307.1500000000001</v>
      </c>
      <c r="I412" s="40">
        <v>1317.65</v>
      </c>
      <c r="J412" s="40">
        <v>1330.3000000000002</v>
      </c>
      <c r="K412" s="31">
        <v>1305</v>
      </c>
      <c r="L412" s="31">
        <v>1281.8499999999999</v>
      </c>
      <c r="M412" s="31">
        <v>8.4308999999999994</v>
      </c>
      <c r="N412" s="1"/>
      <c r="O412" s="1"/>
    </row>
    <row r="413" spans="1:15" ht="12.75" customHeight="1">
      <c r="A413" s="31">
        <v>403</v>
      </c>
      <c r="B413" s="31" t="s">
        <v>193</v>
      </c>
      <c r="C413" s="31">
        <v>2225</v>
      </c>
      <c r="D413" s="40">
        <v>2231.6166666666668</v>
      </c>
      <c r="E413" s="40">
        <v>2193.6333333333337</v>
      </c>
      <c r="F413" s="40">
        <v>2162.2666666666669</v>
      </c>
      <c r="G413" s="40">
        <v>2124.2833333333338</v>
      </c>
      <c r="H413" s="40">
        <v>2262.9833333333336</v>
      </c>
      <c r="I413" s="40">
        <v>2300.9666666666672</v>
      </c>
      <c r="J413" s="40">
        <v>2332.3333333333335</v>
      </c>
      <c r="K413" s="31">
        <v>2269.6</v>
      </c>
      <c r="L413" s="31">
        <v>2200.25</v>
      </c>
      <c r="M413" s="31">
        <v>2.5723099999999999</v>
      </c>
      <c r="N413" s="1"/>
      <c r="O413" s="1"/>
    </row>
    <row r="414" spans="1:15" ht="12.75" customHeight="1">
      <c r="A414" s="31">
        <v>404</v>
      </c>
      <c r="B414" s="31" t="s">
        <v>522</v>
      </c>
      <c r="C414" s="31">
        <v>594.20000000000005</v>
      </c>
      <c r="D414" s="40">
        <v>597.56666666666672</v>
      </c>
      <c r="E414" s="40">
        <v>582.13333333333344</v>
      </c>
      <c r="F414" s="40">
        <v>570.06666666666672</v>
      </c>
      <c r="G414" s="40">
        <v>554.63333333333344</v>
      </c>
      <c r="H414" s="40">
        <v>609.63333333333344</v>
      </c>
      <c r="I414" s="40">
        <v>625.06666666666661</v>
      </c>
      <c r="J414" s="40">
        <v>637.13333333333344</v>
      </c>
      <c r="K414" s="31">
        <v>613</v>
      </c>
      <c r="L414" s="31">
        <v>585.5</v>
      </c>
      <c r="M414" s="31">
        <v>1.06328</v>
      </c>
      <c r="N414" s="1"/>
      <c r="O414" s="1"/>
    </row>
    <row r="415" spans="1:15" ht="12.75" customHeight="1">
      <c r="A415" s="31">
        <v>405</v>
      </c>
      <c r="B415" s="31" t="s">
        <v>523</v>
      </c>
      <c r="C415" s="31">
        <v>1734.2</v>
      </c>
      <c r="D415" s="40">
        <v>1745.0833333333333</v>
      </c>
      <c r="E415" s="40">
        <v>1715.1666666666665</v>
      </c>
      <c r="F415" s="40">
        <v>1696.1333333333332</v>
      </c>
      <c r="G415" s="40">
        <v>1666.2166666666665</v>
      </c>
      <c r="H415" s="40">
        <v>1764.1166666666666</v>
      </c>
      <c r="I415" s="40">
        <v>1794.0333333333331</v>
      </c>
      <c r="J415" s="40">
        <v>1813.0666666666666</v>
      </c>
      <c r="K415" s="31">
        <v>1775</v>
      </c>
      <c r="L415" s="31">
        <v>1726.05</v>
      </c>
      <c r="M415" s="31">
        <v>0.17746999999999999</v>
      </c>
      <c r="N415" s="1"/>
      <c r="O415" s="1"/>
    </row>
    <row r="416" spans="1:15" ht="12.75" customHeight="1">
      <c r="A416" s="31">
        <v>406</v>
      </c>
      <c r="B416" s="31" t="s">
        <v>524</v>
      </c>
      <c r="C416" s="31">
        <v>1697.15</v>
      </c>
      <c r="D416" s="40">
        <v>1701.6499999999999</v>
      </c>
      <c r="E416" s="40">
        <v>1684.2999999999997</v>
      </c>
      <c r="F416" s="40">
        <v>1671.4499999999998</v>
      </c>
      <c r="G416" s="40">
        <v>1654.0999999999997</v>
      </c>
      <c r="H416" s="40">
        <v>1714.4999999999998</v>
      </c>
      <c r="I416" s="40">
        <v>1731.8499999999997</v>
      </c>
      <c r="J416" s="40">
        <v>1744.6999999999998</v>
      </c>
      <c r="K416" s="31">
        <v>1719</v>
      </c>
      <c r="L416" s="31">
        <v>1688.8</v>
      </c>
      <c r="M416" s="31">
        <v>0.27542</v>
      </c>
      <c r="N416" s="1"/>
      <c r="O416" s="1"/>
    </row>
    <row r="417" spans="1:15" ht="12.75" customHeight="1">
      <c r="A417" s="31">
        <v>407</v>
      </c>
      <c r="B417" s="31" t="s">
        <v>525</v>
      </c>
      <c r="C417" s="31">
        <v>844.85</v>
      </c>
      <c r="D417" s="40">
        <v>844.66666666666663</v>
      </c>
      <c r="E417" s="40">
        <v>834.33333333333326</v>
      </c>
      <c r="F417" s="40">
        <v>823.81666666666661</v>
      </c>
      <c r="G417" s="40">
        <v>813.48333333333323</v>
      </c>
      <c r="H417" s="40">
        <v>855.18333333333328</v>
      </c>
      <c r="I417" s="40">
        <v>865.51666666666654</v>
      </c>
      <c r="J417" s="40">
        <v>876.0333333333333</v>
      </c>
      <c r="K417" s="31">
        <v>855</v>
      </c>
      <c r="L417" s="31">
        <v>834.15</v>
      </c>
      <c r="M417" s="31">
        <v>1.3733</v>
      </c>
      <c r="N417" s="1"/>
      <c r="O417" s="1"/>
    </row>
    <row r="418" spans="1:15" ht="12.75" customHeight="1">
      <c r="A418" s="31">
        <v>408</v>
      </c>
      <c r="B418" s="31" t="s">
        <v>526</v>
      </c>
      <c r="C418" s="31">
        <v>652.95000000000005</v>
      </c>
      <c r="D418" s="40">
        <v>652.29999999999995</v>
      </c>
      <c r="E418" s="40">
        <v>640.19999999999993</v>
      </c>
      <c r="F418" s="40">
        <v>627.44999999999993</v>
      </c>
      <c r="G418" s="40">
        <v>615.34999999999991</v>
      </c>
      <c r="H418" s="40">
        <v>665.05</v>
      </c>
      <c r="I418" s="40">
        <v>677.14999999999986</v>
      </c>
      <c r="J418" s="40">
        <v>689.9</v>
      </c>
      <c r="K418" s="31">
        <v>664.4</v>
      </c>
      <c r="L418" s="31">
        <v>639.54999999999995</v>
      </c>
      <c r="M418" s="31">
        <v>0.66090000000000004</v>
      </c>
      <c r="N418" s="1"/>
      <c r="O418" s="1"/>
    </row>
    <row r="419" spans="1:15" ht="12.75" customHeight="1">
      <c r="A419" s="31">
        <v>409</v>
      </c>
      <c r="B419" s="31" t="s">
        <v>527</v>
      </c>
      <c r="C419" s="31">
        <v>68.650000000000006</v>
      </c>
      <c r="D419" s="40">
        <v>66.55</v>
      </c>
      <c r="E419" s="40">
        <v>62.099999999999994</v>
      </c>
      <c r="F419" s="40">
        <v>55.55</v>
      </c>
      <c r="G419" s="40">
        <v>51.099999999999994</v>
      </c>
      <c r="H419" s="40">
        <v>73.099999999999994</v>
      </c>
      <c r="I419" s="40">
        <v>77.550000000000011</v>
      </c>
      <c r="J419" s="40">
        <v>84.1</v>
      </c>
      <c r="K419" s="31">
        <v>71</v>
      </c>
      <c r="L419" s="31">
        <v>60</v>
      </c>
      <c r="M419" s="31">
        <v>35.639740000000003</v>
      </c>
      <c r="N419" s="1"/>
      <c r="O419" s="1"/>
    </row>
    <row r="420" spans="1:15" ht="12.75" customHeight="1">
      <c r="A420" s="31">
        <v>410</v>
      </c>
      <c r="B420" s="31" t="s">
        <v>528</v>
      </c>
      <c r="C420" s="31">
        <v>116.7</v>
      </c>
      <c r="D420" s="40">
        <v>117.59999999999998</v>
      </c>
      <c r="E420" s="40">
        <v>115.19999999999996</v>
      </c>
      <c r="F420" s="40">
        <v>113.69999999999997</v>
      </c>
      <c r="G420" s="40">
        <v>111.29999999999995</v>
      </c>
      <c r="H420" s="40">
        <v>119.09999999999997</v>
      </c>
      <c r="I420" s="40">
        <v>121.49999999999997</v>
      </c>
      <c r="J420" s="40">
        <v>122.99999999999997</v>
      </c>
      <c r="K420" s="31">
        <v>120</v>
      </c>
      <c r="L420" s="31">
        <v>116.1</v>
      </c>
      <c r="M420" s="31">
        <v>23.68487</v>
      </c>
      <c r="N420" s="1"/>
      <c r="O420" s="1"/>
    </row>
    <row r="421" spans="1:15" ht="12.75" customHeight="1">
      <c r="A421" s="31">
        <v>411</v>
      </c>
      <c r="B421" s="31" t="s">
        <v>191</v>
      </c>
      <c r="C421" s="31">
        <v>424.85</v>
      </c>
      <c r="D421" s="40">
        <v>427.61666666666662</v>
      </c>
      <c r="E421" s="40">
        <v>421.23333333333323</v>
      </c>
      <c r="F421" s="40">
        <v>417.61666666666662</v>
      </c>
      <c r="G421" s="40">
        <v>411.23333333333323</v>
      </c>
      <c r="H421" s="40">
        <v>431.23333333333323</v>
      </c>
      <c r="I421" s="40">
        <v>437.61666666666656</v>
      </c>
      <c r="J421" s="40">
        <v>441.23333333333323</v>
      </c>
      <c r="K421" s="31">
        <v>434</v>
      </c>
      <c r="L421" s="31">
        <v>424</v>
      </c>
      <c r="M421" s="31">
        <v>176.08693</v>
      </c>
      <c r="N421" s="1"/>
      <c r="O421" s="1"/>
    </row>
    <row r="422" spans="1:15" ht="12.75" customHeight="1">
      <c r="A422" s="31">
        <v>412</v>
      </c>
      <c r="B422" s="31" t="s">
        <v>189</v>
      </c>
      <c r="C422" s="31">
        <v>134.5</v>
      </c>
      <c r="D422" s="40">
        <v>134.33333333333334</v>
      </c>
      <c r="E422" s="40">
        <v>132.31666666666669</v>
      </c>
      <c r="F422" s="40">
        <v>130.13333333333335</v>
      </c>
      <c r="G422" s="40">
        <v>128.1166666666667</v>
      </c>
      <c r="H422" s="40">
        <v>136.51666666666668</v>
      </c>
      <c r="I422" s="40">
        <v>138.53333333333333</v>
      </c>
      <c r="J422" s="40">
        <v>140.71666666666667</v>
      </c>
      <c r="K422" s="31">
        <v>136.35</v>
      </c>
      <c r="L422" s="31">
        <v>132.15</v>
      </c>
      <c r="M422" s="31">
        <v>443.35127999999997</v>
      </c>
      <c r="N422" s="1"/>
      <c r="O422" s="1"/>
    </row>
    <row r="423" spans="1:15" ht="12.75" customHeight="1">
      <c r="A423" s="31">
        <v>413</v>
      </c>
      <c r="B423" s="31" t="s">
        <v>529</v>
      </c>
      <c r="C423" s="31">
        <v>265.35000000000002</v>
      </c>
      <c r="D423" s="40">
        <v>267.05</v>
      </c>
      <c r="E423" s="40">
        <v>262.40000000000003</v>
      </c>
      <c r="F423" s="40">
        <v>259.45000000000005</v>
      </c>
      <c r="G423" s="40">
        <v>254.80000000000007</v>
      </c>
      <c r="H423" s="40">
        <v>270</v>
      </c>
      <c r="I423" s="40">
        <v>274.64999999999998</v>
      </c>
      <c r="J423" s="40">
        <v>277.59999999999997</v>
      </c>
      <c r="K423" s="31">
        <v>271.7</v>
      </c>
      <c r="L423" s="31">
        <v>264.10000000000002</v>
      </c>
      <c r="M423" s="31">
        <v>8.22119</v>
      </c>
      <c r="N423" s="1"/>
      <c r="O423" s="1"/>
    </row>
    <row r="424" spans="1:15" ht="12.75" customHeight="1">
      <c r="A424" s="31">
        <v>414</v>
      </c>
      <c r="B424" s="31" t="s">
        <v>530</v>
      </c>
      <c r="C424" s="31">
        <v>279.95</v>
      </c>
      <c r="D424" s="40">
        <v>281.98333333333335</v>
      </c>
      <c r="E424" s="40">
        <v>275.01666666666671</v>
      </c>
      <c r="F424" s="40">
        <v>270.08333333333337</v>
      </c>
      <c r="G424" s="40">
        <v>263.11666666666673</v>
      </c>
      <c r="H424" s="40">
        <v>286.91666666666669</v>
      </c>
      <c r="I424" s="40">
        <v>293.88333333333338</v>
      </c>
      <c r="J424" s="40">
        <v>298.81666666666666</v>
      </c>
      <c r="K424" s="31">
        <v>288.95</v>
      </c>
      <c r="L424" s="31">
        <v>277.05</v>
      </c>
      <c r="M424" s="31">
        <v>3.3529100000000001</v>
      </c>
      <c r="N424" s="1"/>
      <c r="O424" s="1"/>
    </row>
    <row r="425" spans="1:15" ht="12.75" customHeight="1">
      <c r="A425" s="31">
        <v>415</v>
      </c>
      <c r="B425" s="31" t="s">
        <v>531</v>
      </c>
      <c r="C425" s="31">
        <v>634.1</v>
      </c>
      <c r="D425" s="40">
        <v>641.31666666666661</v>
      </c>
      <c r="E425" s="40">
        <v>620.63333333333321</v>
      </c>
      <c r="F425" s="40">
        <v>607.16666666666663</v>
      </c>
      <c r="G425" s="40">
        <v>586.48333333333323</v>
      </c>
      <c r="H425" s="40">
        <v>654.78333333333319</v>
      </c>
      <c r="I425" s="40">
        <v>675.46666666666658</v>
      </c>
      <c r="J425" s="40">
        <v>688.93333333333317</v>
      </c>
      <c r="K425" s="31">
        <v>662</v>
      </c>
      <c r="L425" s="31">
        <v>627.85</v>
      </c>
      <c r="M425" s="31">
        <v>11.31209</v>
      </c>
      <c r="N425" s="1"/>
      <c r="O425" s="1"/>
    </row>
    <row r="426" spans="1:15" ht="12.75" customHeight="1">
      <c r="A426" s="31">
        <v>416</v>
      </c>
      <c r="B426" s="31" t="s">
        <v>532</v>
      </c>
      <c r="C426" s="31">
        <v>630.54999999999995</v>
      </c>
      <c r="D426" s="40">
        <v>633.66666666666663</v>
      </c>
      <c r="E426" s="40">
        <v>623.43333333333328</v>
      </c>
      <c r="F426" s="40">
        <v>616.31666666666661</v>
      </c>
      <c r="G426" s="40">
        <v>606.08333333333326</v>
      </c>
      <c r="H426" s="40">
        <v>640.7833333333333</v>
      </c>
      <c r="I426" s="40">
        <v>651.01666666666665</v>
      </c>
      <c r="J426" s="40">
        <v>658.13333333333333</v>
      </c>
      <c r="K426" s="31">
        <v>643.9</v>
      </c>
      <c r="L426" s="31">
        <v>626.54999999999995</v>
      </c>
      <c r="M426" s="31">
        <v>2.1212599999999999</v>
      </c>
      <c r="N426" s="1"/>
      <c r="O426" s="1"/>
    </row>
    <row r="427" spans="1:15" ht="12.75" customHeight="1">
      <c r="A427" s="31">
        <v>417</v>
      </c>
      <c r="B427" s="31" t="s">
        <v>533</v>
      </c>
      <c r="C427" s="31">
        <v>411.6</v>
      </c>
      <c r="D427" s="40">
        <v>414.0333333333333</v>
      </c>
      <c r="E427" s="40">
        <v>406.21666666666658</v>
      </c>
      <c r="F427" s="40">
        <v>400.83333333333326</v>
      </c>
      <c r="G427" s="40">
        <v>393.01666666666654</v>
      </c>
      <c r="H427" s="40">
        <v>419.41666666666663</v>
      </c>
      <c r="I427" s="40">
        <v>427.23333333333335</v>
      </c>
      <c r="J427" s="40">
        <v>432.61666666666667</v>
      </c>
      <c r="K427" s="31">
        <v>421.85</v>
      </c>
      <c r="L427" s="31">
        <v>408.65</v>
      </c>
      <c r="M427" s="31">
        <v>3.25902</v>
      </c>
      <c r="N427" s="1"/>
      <c r="O427" s="1"/>
    </row>
    <row r="428" spans="1:15" ht="12.75" customHeight="1">
      <c r="A428" s="31">
        <v>418</v>
      </c>
      <c r="B428" s="31" t="s">
        <v>534</v>
      </c>
      <c r="C428" s="31">
        <v>300.14999999999998</v>
      </c>
      <c r="D428" s="40">
        <v>293.90000000000003</v>
      </c>
      <c r="E428" s="40">
        <v>285.00000000000006</v>
      </c>
      <c r="F428" s="40">
        <v>269.85000000000002</v>
      </c>
      <c r="G428" s="40">
        <v>260.95000000000005</v>
      </c>
      <c r="H428" s="40">
        <v>309.05000000000007</v>
      </c>
      <c r="I428" s="40">
        <v>317.95000000000005</v>
      </c>
      <c r="J428" s="40">
        <v>333.10000000000008</v>
      </c>
      <c r="K428" s="31">
        <v>302.8</v>
      </c>
      <c r="L428" s="31">
        <v>278.75</v>
      </c>
      <c r="M428" s="31">
        <v>42.150730000000003</v>
      </c>
      <c r="N428" s="1"/>
      <c r="O428" s="1"/>
    </row>
    <row r="429" spans="1:15" ht="12.75" customHeight="1">
      <c r="A429" s="31">
        <v>419</v>
      </c>
      <c r="B429" s="31" t="s">
        <v>196</v>
      </c>
      <c r="C429" s="31">
        <v>780.8</v>
      </c>
      <c r="D429" s="40">
        <v>778.2833333333333</v>
      </c>
      <c r="E429" s="40">
        <v>773.56666666666661</v>
      </c>
      <c r="F429" s="40">
        <v>766.33333333333326</v>
      </c>
      <c r="G429" s="40">
        <v>761.61666666666656</v>
      </c>
      <c r="H429" s="40">
        <v>785.51666666666665</v>
      </c>
      <c r="I429" s="40">
        <v>790.23333333333335</v>
      </c>
      <c r="J429" s="40">
        <v>797.4666666666667</v>
      </c>
      <c r="K429" s="31">
        <v>783</v>
      </c>
      <c r="L429" s="31">
        <v>771.05</v>
      </c>
      <c r="M429" s="31">
        <v>23.10304</v>
      </c>
      <c r="N429" s="1"/>
      <c r="O429" s="1"/>
    </row>
    <row r="430" spans="1:15" ht="12.75" customHeight="1">
      <c r="A430" s="31">
        <v>420</v>
      </c>
      <c r="B430" s="31" t="s">
        <v>197</v>
      </c>
      <c r="C430" s="31">
        <v>513.65</v>
      </c>
      <c r="D430" s="40">
        <v>518.51666666666654</v>
      </c>
      <c r="E430" s="40">
        <v>507.23333333333312</v>
      </c>
      <c r="F430" s="40">
        <v>500.81666666666661</v>
      </c>
      <c r="G430" s="40">
        <v>489.53333333333319</v>
      </c>
      <c r="H430" s="40">
        <v>524.93333333333305</v>
      </c>
      <c r="I430" s="40">
        <v>536.21666666666658</v>
      </c>
      <c r="J430" s="40">
        <v>542.63333333333298</v>
      </c>
      <c r="K430" s="31">
        <v>529.79999999999995</v>
      </c>
      <c r="L430" s="31">
        <v>512.1</v>
      </c>
      <c r="M430" s="31">
        <v>13.212949999999999</v>
      </c>
      <c r="N430" s="1"/>
      <c r="O430" s="1"/>
    </row>
    <row r="431" spans="1:15" ht="12.75" customHeight="1">
      <c r="A431" s="31">
        <v>421</v>
      </c>
      <c r="B431" s="31" t="s">
        <v>535</v>
      </c>
      <c r="C431" s="31">
        <v>3422.8</v>
      </c>
      <c r="D431" s="40">
        <v>3442.0666666666671</v>
      </c>
      <c r="E431" s="40">
        <v>3396.8333333333339</v>
      </c>
      <c r="F431" s="40">
        <v>3370.8666666666668</v>
      </c>
      <c r="G431" s="40">
        <v>3325.6333333333337</v>
      </c>
      <c r="H431" s="40">
        <v>3468.0333333333342</v>
      </c>
      <c r="I431" s="40">
        <v>3513.2666666666669</v>
      </c>
      <c r="J431" s="40">
        <v>3539.2333333333345</v>
      </c>
      <c r="K431" s="31">
        <v>3487.3</v>
      </c>
      <c r="L431" s="31">
        <v>3416.1</v>
      </c>
      <c r="M431" s="31">
        <v>2.4469999999999999E-2</v>
      </c>
      <c r="N431" s="1"/>
      <c r="O431" s="1"/>
    </row>
    <row r="432" spans="1:15" ht="12.75" customHeight="1">
      <c r="A432" s="31">
        <v>422</v>
      </c>
      <c r="B432" s="31" t="s">
        <v>536</v>
      </c>
      <c r="C432" s="31">
        <v>2524.4499999999998</v>
      </c>
      <c r="D432" s="40">
        <v>2512.7666666666664</v>
      </c>
      <c r="E432" s="40">
        <v>2485.5333333333328</v>
      </c>
      <c r="F432" s="40">
        <v>2446.6166666666663</v>
      </c>
      <c r="G432" s="40">
        <v>2419.3833333333328</v>
      </c>
      <c r="H432" s="40">
        <v>2551.6833333333329</v>
      </c>
      <c r="I432" s="40">
        <v>2578.9166666666665</v>
      </c>
      <c r="J432" s="40">
        <v>2617.833333333333</v>
      </c>
      <c r="K432" s="31">
        <v>2540</v>
      </c>
      <c r="L432" s="31">
        <v>2473.85</v>
      </c>
      <c r="M432" s="31">
        <v>0.14015</v>
      </c>
      <c r="N432" s="1"/>
      <c r="O432" s="1"/>
    </row>
    <row r="433" spans="1:15" ht="12.75" customHeight="1">
      <c r="A433" s="31">
        <v>423</v>
      </c>
      <c r="B433" s="31" t="s">
        <v>537</v>
      </c>
      <c r="C433" s="31">
        <v>769.15</v>
      </c>
      <c r="D433" s="40">
        <v>775.06666666666661</v>
      </c>
      <c r="E433" s="40">
        <v>760.18333333333317</v>
      </c>
      <c r="F433" s="40">
        <v>751.21666666666658</v>
      </c>
      <c r="G433" s="40">
        <v>736.33333333333314</v>
      </c>
      <c r="H433" s="40">
        <v>784.03333333333319</v>
      </c>
      <c r="I433" s="40">
        <v>798.91666666666663</v>
      </c>
      <c r="J433" s="40">
        <v>807.88333333333321</v>
      </c>
      <c r="K433" s="31">
        <v>789.95</v>
      </c>
      <c r="L433" s="31">
        <v>766.1</v>
      </c>
      <c r="M433" s="31">
        <v>0.74641999999999997</v>
      </c>
      <c r="N433" s="1"/>
      <c r="O433" s="1"/>
    </row>
    <row r="434" spans="1:15" ht="12.75" customHeight="1">
      <c r="A434" s="31">
        <v>424</v>
      </c>
      <c r="B434" s="31" t="s">
        <v>538</v>
      </c>
      <c r="C434" s="31">
        <v>378.7</v>
      </c>
      <c r="D434" s="40">
        <v>379.91666666666669</v>
      </c>
      <c r="E434" s="40">
        <v>373.83333333333337</v>
      </c>
      <c r="F434" s="40">
        <v>368.9666666666667</v>
      </c>
      <c r="G434" s="40">
        <v>362.88333333333338</v>
      </c>
      <c r="H434" s="40">
        <v>384.78333333333336</v>
      </c>
      <c r="I434" s="40">
        <v>390.86666666666673</v>
      </c>
      <c r="J434" s="40">
        <v>395.73333333333335</v>
      </c>
      <c r="K434" s="31">
        <v>386</v>
      </c>
      <c r="L434" s="31">
        <v>375.05</v>
      </c>
      <c r="M434" s="31">
        <v>3.1196600000000001</v>
      </c>
      <c r="N434" s="1"/>
      <c r="O434" s="1"/>
    </row>
    <row r="435" spans="1:15" ht="12.75" customHeight="1">
      <c r="A435" s="31">
        <v>425</v>
      </c>
      <c r="B435" s="31" t="s">
        <v>539</v>
      </c>
      <c r="C435" s="31">
        <v>346.85</v>
      </c>
      <c r="D435" s="40">
        <v>344.2166666666667</v>
      </c>
      <c r="E435" s="40">
        <v>334.03333333333342</v>
      </c>
      <c r="F435" s="40">
        <v>321.2166666666667</v>
      </c>
      <c r="G435" s="40">
        <v>311.03333333333342</v>
      </c>
      <c r="H435" s="40">
        <v>357.03333333333342</v>
      </c>
      <c r="I435" s="40">
        <v>367.2166666666667</v>
      </c>
      <c r="J435" s="40">
        <v>380.03333333333342</v>
      </c>
      <c r="K435" s="31">
        <v>354.4</v>
      </c>
      <c r="L435" s="31">
        <v>331.4</v>
      </c>
      <c r="M435" s="31">
        <v>11.31934</v>
      </c>
      <c r="N435" s="1"/>
      <c r="O435" s="1"/>
    </row>
    <row r="436" spans="1:15" ht="12.75" customHeight="1">
      <c r="A436" s="31">
        <v>426</v>
      </c>
      <c r="B436" s="31" t="s">
        <v>540</v>
      </c>
      <c r="C436" s="31">
        <v>2039.85</v>
      </c>
      <c r="D436" s="40">
        <v>2019.2166666666665</v>
      </c>
      <c r="E436" s="40">
        <v>1981.6333333333328</v>
      </c>
      <c r="F436" s="40">
        <v>1923.4166666666663</v>
      </c>
      <c r="G436" s="40">
        <v>1885.8333333333326</v>
      </c>
      <c r="H436" s="40">
        <v>2077.4333333333329</v>
      </c>
      <c r="I436" s="40">
        <v>2115.0166666666664</v>
      </c>
      <c r="J436" s="40">
        <v>2173.2333333333331</v>
      </c>
      <c r="K436" s="31">
        <v>2056.8000000000002</v>
      </c>
      <c r="L436" s="31">
        <v>1961</v>
      </c>
      <c r="M436" s="31">
        <v>1.9366300000000001</v>
      </c>
      <c r="N436" s="1"/>
      <c r="O436" s="1"/>
    </row>
    <row r="437" spans="1:15" ht="12.75" customHeight="1">
      <c r="A437" s="31">
        <v>427</v>
      </c>
      <c r="B437" s="31" t="s">
        <v>541</v>
      </c>
      <c r="C437" s="31">
        <v>680.85</v>
      </c>
      <c r="D437" s="40">
        <v>685.25</v>
      </c>
      <c r="E437" s="40">
        <v>670.6</v>
      </c>
      <c r="F437" s="40">
        <v>660.35</v>
      </c>
      <c r="G437" s="40">
        <v>645.70000000000005</v>
      </c>
      <c r="H437" s="40">
        <v>695.5</v>
      </c>
      <c r="I437" s="40">
        <v>710.15000000000009</v>
      </c>
      <c r="J437" s="40">
        <v>720.4</v>
      </c>
      <c r="K437" s="31">
        <v>699.9</v>
      </c>
      <c r="L437" s="31">
        <v>675</v>
      </c>
      <c r="M437" s="31">
        <v>0.12751000000000001</v>
      </c>
      <c r="N437" s="1"/>
      <c r="O437" s="1"/>
    </row>
    <row r="438" spans="1:15" ht="12.75" customHeight="1">
      <c r="A438" s="31">
        <v>428</v>
      </c>
      <c r="B438" s="31" t="s">
        <v>542</v>
      </c>
      <c r="C438" s="31">
        <v>559.70000000000005</v>
      </c>
      <c r="D438" s="40">
        <v>550.91666666666663</v>
      </c>
      <c r="E438" s="40">
        <v>537.83333333333326</v>
      </c>
      <c r="F438" s="40">
        <v>515.96666666666658</v>
      </c>
      <c r="G438" s="40">
        <v>502.88333333333321</v>
      </c>
      <c r="H438" s="40">
        <v>572.7833333333333</v>
      </c>
      <c r="I438" s="40">
        <v>585.86666666666656</v>
      </c>
      <c r="J438" s="40">
        <v>607.73333333333335</v>
      </c>
      <c r="K438" s="31">
        <v>564</v>
      </c>
      <c r="L438" s="31">
        <v>529.04999999999995</v>
      </c>
      <c r="M438" s="31">
        <v>4.27738</v>
      </c>
      <c r="N438" s="1"/>
      <c r="O438" s="1"/>
    </row>
    <row r="439" spans="1:15" ht="12.75" customHeight="1">
      <c r="A439" s="31">
        <v>429</v>
      </c>
      <c r="B439" s="31" t="s">
        <v>543</v>
      </c>
      <c r="C439" s="31">
        <v>6.65</v>
      </c>
      <c r="D439" s="40">
        <v>6.6833333333333327</v>
      </c>
      <c r="E439" s="40">
        <v>6.5666666666666655</v>
      </c>
      <c r="F439" s="40">
        <v>6.4833333333333325</v>
      </c>
      <c r="G439" s="40">
        <v>6.3666666666666654</v>
      </c>
      <c r="H439" s="40">
        <v>6.7666666666666657</v>
      </c>
      <c r="I439" s="40">
        <v>6.8833333333333329</v>
      </c>
      <c r="J439" s="40">
        <v>6.9666666666666659</v>
      </c>
      <c r="K439" s="31">
        <v>6.8</v>
      </c>
      <c r="L439" s="31">
        <v>6.6</v>
      </c>
      <c r="M439" s="31">
        <v>420.35671000000002</v>
      </c>
      <c r="N439" s="1"/>
      <c r="O439" s="1"/>
    </row>
    <row r="440" spans="1:15" ht="12.75" customHeight="1">
      <c r="A440" s="31">
        <v>430</v>
      </c>
      <c r="B440" s="31" t="s">
        <v>544</v>
      </c>
      <c r="C440" s="31">
        <v>133.65</v>
      </c>
      <c r="D440" s="40">
        <v>133.26666666666665</v>
      </c>
      <c r="E440" s="40">
        <v>130.5333333333333</v>
      </c>
      <c r="F440" s="40">
        <v>127.41666666666666</v>
      </c>
      <c r="G440" s="40">
        <v>124.68333333333331</v>
      </c>
      <c r="H440" s="40">
        <v>136.3833333333333</v>
      </c>
      <c r="I440" s="40">
        <v>139.11666666666665</v>
      </c>
      <c r="J440" s="40">
        <v>142.23333333333329</v>
      </c>
      <c r="K440" s="31">
        <v>136</v>
      </c>
      <c r="L440" s="31">
        <v>130.15</v>
      </c>
      <c r="M440" s="31">
        <v>1.93868</v>
      </c>
      <c r="N440" s="1"/>
      <c r="O440" s="1"/>
    </row>
    <row r="441" spans="1:15" ht="12.75" customHeight="1">
      <c r="A441" s="31">
        <v>431</v>
      </c>
      <c r="B441" s="31" t="s">
        <v>545</v>
      </c>
      <c r="C441" s="31">
        <v>908.3</v>
      </c>
      <c r="D441" s="40">
        <v>911.98333333333323</v>
      </c>
      <c r="E441" s="40">
        <v>902.06666666666649</v>
      </c>
      <c r="F441" s="40">
        <v>895.83333333333326</v>
      </c>
      <c r="G441" s="40">
        <v>885.91666666666652</v>
      </c>
      <c r="H441" s="40">
        <v>918.21666666666647</v>
      </c>
      <c r="I441" s="40">
        <v>928.13333333333321</v>
      </c>
      <c r="J441" s="40">
        <v>934.36666666666645</v>
      </c>
      <c r="K441" s="31">
        <v>921.9</v>
      </c>
      <c r="L441" s="31">
        <v>905.75</v>
      </c>
      <c r="M441" s="31">
        <v>0.31114000000000003</v>
      </c>
      <c r="N441" s="1"/>
      <c r="O441" s="1"/>
    </row>
    <row r="442" spans="1:15" ht="12.75" customHeight="1">
      <c r="A442" s="31">
        <v>432</v>
      </c>
      <c r="B442" s="31" t="s">
        <v>278</v>
      </c>
      <c r="C442" s="31">
        <v>628.25</v>
      </c>
      <c r="D442" s="40">
        <v>626.08333333333337</v>
      </c>
      <c r="E442" s="40">
        <v>613.16666666666674</v>
      </c>
      <c r="F442" s="40">
        <v>598.08333333333337</v>
      </c>
      <c r="G442" s="40">
        <v>585.16666666666674</v>
      </c>
      <c r="H442" s="40">
        <v>641.16666666666674</v>
      </c>
      <c r="I442" s="40">
        <v>654.08333333333348</v>
      </c>
      <c r="J442" s="40">
        <v>669.16666666666674</v>
      </c>
      <c r="K442" s="31">
        <v>639</v>
      </c>
      <c r="L442" s="31">
        <v>611</v>
      </c>
      <c r="M442" s="31">
        <v>2.8195399999999999</v>
      </c>
      <c r="N442" s="1"/>
      <c r="O442" s="1"/>
    </row>
    <row r="443" spans="1:15" ht="12.75" customHeight="1">
      <c r="A443" s="31">
        <v>433</v>
      </c>
      <c r="B443" s="31" t="s">
        <v>546</v>
      </c>
      <c r="C443" s="31">
        <v>1339.9</v>
      </c>
      <c r="D443" s="40">
        <v>1361.6166666666668</v>
      </c>
      <c r="E443" s="40">
        <v>1313.3333333333335</v>
      </c>
      <c r="F443" s="40">
        <v>1286.7666666666667</v>
      </c>
      <c r="G443" s="40">
        <v>1238.4833333333333</v>
      </c>
      <c r="H443" s="40">
        <v>1388.1833333333336</v>
      </c>
      <c r="I443" s="40">
        <v>1436.4666666666669</v>
      </c>
      <c r="J443" s="40">
        <v>1463.0333333333338</v>
      </c>
      <c r="K443" s="31">
        <v>1409.9</v>
      </c>
      <c r="L443" s="31">
        <v>1335.05</v>
      </c>
      <c r="M443" s="31">
        <v>0.51454</v>
      </c>
      <c r="N443" s="1"/>
      <c r="O443" s="1"/>
    </row>
    <row r="444" spans="1:15" ht="12.75" customHeight="1">
      <c r="A444" s="31">
        <v>434</v>
      </c>
      <c r="B444" s="31" t="s">
        <v>547</v>
      </c>
      <c r="C444" s="31">
        <v>566.29999999999995</v>
      </c>
      <c r="D444" s="40">
        <v>562.06666666666672</v>
      </c>
      <c r="E444" s="40">
        <v>549.43333333333339</v>
      </c>
      <c r="F444" s="40">
        <v>532.56666666666672</v>
      </c>
      <c r="G444" s="40">
        <v>519.93333333333339</v>
      </c>
      <c r="H444" s="40">
        <v>578.93333333333339</v>
      </c>
      <c r="I444" s="40">
        <v>591.56666666666683</v>
      </c>
      <c r="J444" s="40">
        <v>608.43333333333339</v>
      </c>
      <c r="K444" s="31">
        <v>574.70000000000005</v>
      </c>
      <c r="L444" s="31">
        <v>545.20000000000005</v>
      </c>
      <c r="M444" s="31">
        <v>0.37624999999999997</v>
      </c>
      <c r="N444" s="1"/>
      <c r="O444" s="1"/>
    </row>
    <row r="445" spans="1:15" ht="12.75" customHeight="1">
      <c r="A445" s="31">
        <v>435</v>
      </c>
      <c r="B445" s="31" t="s">
        <v>548</v>
      </c>
      <c r="C445" s="31">
        <v>8815.7999999999993</v>
      </c>
      <c r="D445" s="40">
        <v>8853.6</v>
      </c>
      <c r="E445" s="40">
        <v>8757.2000000000007</v>
      </c>
      <c r="F445" s="40">
        <v>8698.6</v>
      </c>
      <c r="G445" s="40">
        <v>8602.2000000000007</v>
      </c>
      <c r="H445" s="40">
        <v>8912.2000000000007</v>
      </c>
      <c r="I445" s="40">
        <v>9008.5999999999985</v>
      </c>
      <c r="J445" s="40">
        <v>9067.2000000000007</v>
      </c>
      <c r="K445" s="31">
        <v>8950</v>
      </c>
      <c r="L445" s="31">
        <v>8795</v>
      </c>
      <c r="M445" s="31">
        <v>3.7400000000000003E-2</v>
      </c>
      <c r="N445" s="1"/>
      <c r="O445" s="1"/>
    </row>
    <row r="446" spans="1:15" ht="12.75" customHeight="1">
      <c r="A446" s="31">
        <v>436</v>
      </c>
      <c r="B446" s="31" t="s">
        <v>549</v>
      </c>
      <c r="C446" s="31">
        <v>36.85</v>
      </c>
      <c r="D446" s="40">
        <v>37.033333333333331</v>
      </c>
      <c r="E446" s="40">
        <v>36.416666666666664</v>
      </c>
      <c r="F446" s="40">
        <v>35.983333333333334</v>
      </c>
      <c r="G446" s="40">
        <v>35.366666666666667</v>
      </c>
      <c r="H446" s="40">
        <v>37.466666666666661</v>
      </c>
      <c r="I446" s="40">
        <v>38.083333333333336</v>
      </c>
      <c r="J446" s="40">
        <v>38.516666666666659</v>
      </c>
      <c r="K446" s="31">
        <v>37.65</v>
      </c>
      <c r="L446" s="31">
        <v>36.6</v>
      </c>
      <c r="M446" s="31">
        <v>24.14292</v>
      </c>
      <c r="N446" s="1"/>
      <c r="O446" s="1"/>
    </row>
    <row r="447" spans="1:15" ht="12.75" customHeight="1">
      <c r="A447" s="31">
        <v>437</v>
      </c>
      <c r="B447" s="31" t="s">
        <v>209</v>
      </c>
      <c r="C447" s="31">
        <v>538.25</v>
      </c>
      <c r="D447" s="40">
        <v>531.5333333333333</v>
      </c>
      <c r="E447" s="40">
        <v>510.21666666666658</v>
      </c>
      <c r="F447" s="40">
        <v>482.18333333333328</v>
      </c>
      <c r="G447" s="40">
        <v>460.86666666666656</v>
      </c>
      <c r="H447" s="40">
        <v>559.56666666666661</v>
      </c>
      <c r="I447" s="40">
        <v>580.88333333333321</v>
      </c>
      <c r="J447" s="40">
        <v>608.91666666666663</v>
      </c>
      <c r="K447" s="31">
        <v>552.85</v>
      </c>
      <c r="L447" s="31">
        <v>503.5</v>
      </c>
      <c r="M447" s="31">
        <v>31.96518</v>
      </c>
      <c r="N447" s="1"/>
      <c r="O447" s="1"/>
    </row>
    <row r="448" spans="1:15" ht="12.75" customHeight="1">
      <c r="A448" s="31">
        <v>438</v>
      </c>
      <c r="B448" s="31" t="s">
        <v>550</v>
      </c>
      <c r="C448" s="31">
        <v>906.65</v>
      </c>
      <c r="D448" s="40">
        <v>906.88333333333333</v>
      </c>
      <c r="E448" s="40">
        <v>889.76666666666665</v>
      </c>
      <c r="F448" s="40">
        <v>872.88333333333333</v>
      </c>
      <c r="G448" s="40">
        <v>855.76666666666665</v>
      </c>
      <c r="H448" s="40">
        <v>923.76666666666665</v>
      </c>
      <c r="I448" s="40">
        <v>940.88333333333321</v>
      </c>
      <c r="J448" s="40">
        <v>957.76666666666665</v>
      </c>
      <c r="K448" s="31">
        <v>924</v>
      </c>
      <c r="L448" s="31">
        <v>890</v>
      </c>
      <c r="M448" s="31">
        <v>0.35404000000000002</v>
      </c>
      <c r="N448" s="1"/>
      <c r="O448" s="1"/>
    </row>
    <row r="449" spans="1:15" ht="12.75" customHeight="1">
      <c r="A449" s="31">
        <v>439</v>
      </c>
      <c r="B449" s="31" t="s">
        <v>551</v>
      </c>
      <c r="C449" s="31">
        <v>18373.349999999999</v>
      </c>
      <c r="D449" s="40">
        <v>18550.95</v>
      </c>
      <c r="E449" s="40">
        <v>18092.45</v>
      </c>
      <c r="F449" s="40">
        <v>17811.55</v>
      </c>
      <c r="G449" s="40">
        <v>17353.05</v>
      </c>
      <c r="H449" s="40">
        <v>18831.850000000002</v>
      </c>
      <c r="I449" s="40">
        <v>19290.350000000002</v>
      </c>
      <c r="J449" s="40">
        <v>19571.250000000004</v>
      </c>
      <c r="K449" s="31">
        <v>19009.45</v>
      </c>
      <c r="L449" s="31">
        <v>18270.05</v>
      </c>
      <c r="M449" s="31">
        <v>4.0620000000000003E-2</v>
      </c>
      <c r="N449" s="1"/>
      <c r="O449" s="1"/>
    </row>
    <row r="450" spans="1:15" ht="12.75" customHeight="1">
      <c r="A450" s="31">
        <v>440</v>
      </c>
      <c r="B450" s="31" t="s">
        <v>198</v>
      </c>
      <c r="C450" s="31">
        <v>871.55</v>
      </c>
      <c r="D450" s="40">
        <v>876.48333333333323</v>
      </c>
      <c r="E450" s="40">
        <v>861.06666666666649</v>
      </c>
      <c r="F450" s="40">
        <v>850.58333333333326</v>
      </c>
      <c r="G450" s="40">
        <v>835.16666666666652</v>
      </c>
      <c r="H450" s="40">
        <v>886.96666666666647</v>
      </c>
      <c r="I450" s="40">
        <v>902.38333333333321</v>
      </c>
      <c r="J450" s="40">
        <v>912.86666666666645</v>
      </c>
      <c r="K450" s="31">
        <v>891.9</v>
      </c>
      <c r="L450" s="31">
        <v>866</v>
      </c>
      <c r="M450" s="31">
        <v>26.053540000000002</v>
      </c>
      <c r="N450" s="1"/>
      <c r="O450" s="1"/>
    </row>
    <row r="451" spans="1:15" ht="12.75" customHeight="1">
      <c r="A451" s="31">
        <v>441</v>
      </c>
      <c r="B451" s="31" t="s">
        <v>552</v>
      </c>
      <c r="C451" s="31">
        <v>201.95</v>
      </c>
      <c r="D451" s="40">
        <v>202.91666666666666</v>
      </c>
      <c r="E451" s="40">
        <v>199.83333333333331</v>
      </c>
      <c r="F451" s="40">
        <v>197.71666666666667</v>
      </c>
      <c r="G451" s="40">
        <v>194.63333333333333</v>
      </c>
      <c r="H451" s="40">
        <v>205.0333333333333</v>
      </c>
      <c r="I451" s="40">
        <v>208.11666666666662</v>
      </c>
      <c r="J451" s="40">
        <v>210.23333333333329</v>
      </c>
      <c r="K451" s="31">
        <v>206</v>
      </c>
      <c r="L451" s="31">
        <v>200.8</v>
      </c>
      <c r="M451" s="31">
        <v>15.031029999999999</v>
      </c>
      <c r="N451" s="1"/>
      <c r="O451" s="1"/>
    </row>
    <row r="452" spans="1:15" ht="12.75" customHeight="1">
      <c r="A452" s="31">
        <v>442</v>
      </c>
      <c r="B452" s="31" t="s">
        <v>553</v>
      </c>
      <c r="C452" s="31">
        <v>1375.4</v>
      </c>
      <c r="D452" s="40">
        <v>1389.2666666666667</v>
      </c>
      <c r="E452" s="40">
        <v>1351.6333333333332</v>
      </c>
      <c r="F452" s="40">
        <v>1327.8666666666666</v>
      </c>
      <c r="G452" s="40">
        <v>1290.2333333333331</v>
      </c>
      <c r="H452" s="40">
        <v>1413.0333333333333</v>
      </c>
      <c r="I452" s="40">
        <v>1450.666666666667</v>
      </c>
      <c r="J452" s="40">
        <v>1474.4333333333334</v>
      </c>
      <c r="K452" s="31">
        <v>1426.9</v>
      </c>
      <c r="L452" s="31">
        <v>1365.5</v>
      </c>
      <c r="M452" s="31">
        <v>2.4203899999999998</v>
      </c>
      <c r="N452" s="1"/>
      <c r="O452" s="1"/>
    </row>
    <row r="453" spans="1:15" ht="12.75" customHeight="1">
      <c r="A453" s="31">
        <v>443</v>
      </c>
      <c r="B453" s="31" t="s">
        <v>203</v>
      </c>
      <c r="C453" s="31">
        <v>3472.95</v>
      </c>
      <c r="D453" s="40">
        <v>3467.9333333333329</v>
      </c>
      <c r="E453" s="40">
        <v>3441.516666666666</v>
      </c>
      <c r="F453" s="40">
        <v>3410.083333333333</v>
      </c>
      <c r="G453" s="40">
        <v>3383.6666666666661</v>
      </c>
      <c r="H453" s="40">
        <v>3499.3666666666659</v>
      </c>
      <c r="I453" s="40">
        <v>3525.7833333333328</v>
      </c>
      <c r="J453" s="40">
        <v>3557.2166666666658</v>
      </c>
      <c r="K453" s="31">
        <v>3494.35</v>
      </c>
      <c r="L453" s="31">
        <v>3436.5</v>
      </c>
      <c r="M453" s="31">
        <v>20.834890000000001</v>
      </c>
      <c r="N453" s="1"/>
      <c r="O453" s="1"/>
    </row>
    <row r="454" spans="1:15" ht="12.75" customHeight="1">
      <c r="A454" s="31">
        <v>444</v>
      </c>
      <c r="B454" s="31" t="s">
        <v>199</v>
      </c>
      <c r="C454" s="31">
        <v>802.15</v>
      </c>
      <c r="D454" s="40">
        <v>805.9</v>
      </c>
      <c r="E454" s="40">
        <v>796.34999999999991</v>
      </c>
      <c r="F454" s="40">
        <v>790.55</v>
      </c>
      <c r="G454" s="40">
        <v>780.99999999999989</v>
      </c>
      <c r="H454" s="40">
        <v>811.69999999999993</v>
      </c>
      <c r="I454" s="40">
        <v>821.24999999999989</v>
      </c>
      <c r="J454" s="40">
        <v>827.05</v>
      </c>
      <c r="K454" s="31">
        <v>815.45</v>
      </c>
      <c r="L454" s="31">
        <v>800.1</v>
      </c>
      <c r="M454" s="31">
        <v>26.041599999999999</v>
      </c>
      <c r="N454" s="1"/>
      <c r="O454" s="1"/>
    </row>
    <row r="455" spans="1:15" ht="12.75" customHeight="1">
      <c r="A455" s="31">
        <v>445</v>
      </c>
      <c r="B455" s="31" t="s">
        <v>279</v>
      </c>
      <c r="C455" s="31">
        <v>4403.8500000000004</v>
      </c>
      <c r="D455" s="40">
        <v>4376.7666666666664</v>
      </c>
      <c r="E455" s="40">
        <v>4318.5333333333328</v>
      </c>
      <c r="F455" s="40">
        <v>4233.2166666666662</v>
      </c>
      <c r="G455" s="40">
        <v>4174.9833333333327</v>
      </c>
      <c r="H455" s="40">
        <v>4462.083333333333</v>
      </c>
      <c r="I455" s="40">
        <v>4520.3166666666666</v>
      </c>
      <c r="J455" s="40">
        <v>4605.6333333333332</v>
      </c>
      <c r="K455" s="31">
        <v>4435</v>
      </c>
      <c r="L455" s="31">
        <v>4291.45</v>
      </c>
      <c r="M455" s="31">
        <v>2.3000400000000001</v>
      </c>
      <c r="N455" s="1"/>
      <c r="O455" s="1"/>
    </row>
    <row r="456" spans="1:15" ht="12.75" customHeight="1">
      <c r="A456" s="31">
        <v>446</v>
      </c>
      <c r="B456" s="31" t="s">
        <v>554</v>
      </c>
      <c r="C456" s="31">
        <v>1282.55</v>
      </c>
      <c r="D456" s="40">
        <v>1285.05</v>
      </c>
      <c r="E456" s="40">
        <v>1262.05</v>
      </c>
      <c r="F456" s="40">
        <v>1241.55</v>
      </c>
      <c r="G456" s="40">
        <v>1218.55</v>
      </c>
      <c r="H456" s="40">
        <v>1305.55</v>
      </c>
      <c r="I456" s="40">
        <v>1328.55</v>
      </c>
      <c r="J456" s="40">
        <v>1349.05</v>
      </c>
      <c r="K456" s="31">
        <v>1308.05</v>
      </c>
      <c r="L456" s="31">
        <v>1264.55</v>
      </c>
      <c r="M456" s="31">
        <v>0.73824999999999996</v>
      </c>
      <c r="N456" s="1"/>
      <c r="O456" s="1"/>
    </row>
    <row r="457" spans="1:15" ht="12.75" customHeight="1">
      <c r="A457" s="31">
        <v>447</v>
      </c>
      <c r="B457" s="31" t="s">
        <v>555</v>
      </c>
      <c r="C457" s="31">
        <v>140.30000000000001</v>
      </c>
      <c r="D457" s="40">
        <v>140.95000000000002</v>
      </c>
      <c r="E457" s="40">
        <v>138.95000000000005</v>
      </c>
      <c r="F457" s="40">
        <v>137.60000000000002</v>
      </c>
      <c r="G457" s="40">
        <v>135.60000000000005</v>
      </c>
      <c r="H457" s="40">
        <v>142.30000000000004</v>
      </c>
      <c r="I457" s="40">
        <v>144.29999999999998</v>
      </c>
      <c r="J457" s="40">
        <v>145.65000000000003</v>
      </c>
      <c r="K457" s="31">
        <v>142.94999999999999</v>
      </c>
      <c r="L457" s="31">
        <v>139.6</v>
      </c>
      <c r="M457" s="31">
        <v>17.76193</v>
      </c>
      <c r="N457" s="1"/>
      <c r="O457" s="1"/>
    </row>
    <row r="458" spans="1:15" ht="12.75" customHeight="1">
      <c r="A458" s="31">
        <v>448</v>
      </c>
      <c r="B458" s="31" t="s">
        <v>200</v>
      </c>
      <c r="C458" s="31">
        <v>303.7</v>
      </c>
      <c r="D458" s="40">
        <v>304.86666666666662</v>
      </c>
      <c r="E458" s="40">
        <v>301.88333333333321</v>
      </c>
      <c r="F458" s="40">
        <v>300.06666666666661</v>
      </c>
      <c r="G458" s="40">
        <v>297.0833333333332</v>
      </c>
      <c r="H458" s="40">
        <v>306.68333333333322</v>
      </c>
      <c r="I458" s="40">
        <v>309.66666666666669</v>
      </c>
      <c r="J458" s="40">
        <v>311.48333333333323</v>
      </c>
      <c r="K458" s="31">
        <v>307.85000000000002</v>
      </c>
      <c r="L458" s="31">
        <v>303.05</v>
      </c>
      <c r="M458" s="31">
        <v>143.48786000000001</v>
      </c>
      <c r="N458" s="1"/>
      <c r="O458" s="1"/>
    </row>
    <row r="459" spans="1:15" ht="12.75" customHeight="1">
      <c r="A459" s="31">
        <v>449</v>
      </c>
      <c r="B459" s="31" t="s">
        <v>201</v>
      </c>
      <c r="C459" s="31">
        <v>132.1</v>
      </c>
      <c r="D459" s="40">
        <v>132.6</v>
      </c>
      <c r="E459" s="40">
        <v>131.14999999999998</v>
      </c>
      <c r="F459" s="40">
        <v>130.19999999999999</v>
      </c>
      <c r="G459" s="40">
        <v>128.74999999999997</v>
      </c>
      <c r="H459" s="40">
        <v>133.54999999999998</v>
      </c>
      <c r="I459" s="40">
        <v>134.99999999999997</v>
      </c>
      <c r="J459" s="40">
        <v>135.94999999999999</v>
      </c>
      <c r="K459" s="31">
        <v>134.05000000000001</v>
      </c>
      <c r="L459" s="31">
        <v>131.65</v>
      </c>
      <c r="M459" s="31">
        <v>174.72608</v>
      </c>
      <c r="N459" s="1"/>
      <c r="O459" s="1"/>
    </row>
    <row r="460" spans="1:15" ht="12.75" customHeight="1">
      <c r="A460" s="31">
        <v>450</v>
      </c>
      <c r="B460" s="31" t="s">
        <v>202</v>
      </c>
      <c r="C460" s="31">
        <v>1519.4</v>
      </c>
      <c r="D460" s="40">
        <v>1508.7</v>
      </c>
      <c r="E460" s="40">
        <v>1482.9</v>
      </c>
      <c r="F460" s="40">
        <v>1446.4</v>
      </c>
      <c r="G460" s="40">
        <v>1420.6000000000001</v>
      </c>
      <c r="H460" s="40">
        <v>1545.2</v>
      </c>
      <c r="I460" s="40">
        <v>1570.9999999999998</v>
      </c>
      <c r="J460" s="40">
        <v>1607.5</v>
      </c>
      <c r="K460" s="31">
        <v>1534.5</v>
      </c>
      <c r="L460" s="31">
        <v>1472.2</v>
      </c>
      <c r="M460" s="31">
        <v>271.14488</v>
      </c>
      <c r="N460" s="1"/>
      <c r="O460" s="1"/>
    </row>
    <row r="461" spans="1:15" ht="12.75" customHeight="1">
      <c r="A461" s="31">
        <v>451</v>
      </c>
      <c r="B461" s="31" t="s">
        <v>556</v>
      </c>
      <c r="C461" s="31">
        <v>4126.95</v>
      </c>
      <c r="D461" s="40">
        <v>4076.7666666666669</v>
      </c>
      <c r="E461" s="40">
        <v>3953.5333333333338</v>
      </c>
      <c r="F461" s="40">
        <v>3780.1166666666668</v>
      </c>
      <c r="G461" s="40">
        <v>3656.8833333333337</v>
      </c>
      <c r="H461" s="40">
        <v>4250.1833333333343</v>
      </c>
      <c r="I461" s="40">
        <v>4373.4166666666661</v>
      </c>
      <c r="J461" s="40">
        <v>4546.8333333333339</v>
      </c>
      <c r="K461" s="31">
        <v>4200</v>
      </c>
      <c r="L461" s="31">
        <v>3903.35</v>
      </c>
      <c r="M461" s="31">
        <v>0.37590000000000001</v>
      </c>
      <c r="N461" s="1"/>
      <c r="O461" s="1"/>
    </row>
    <row r="462" spans="1:15" ht="12.75" customHeight="1">
      <c r="A462" s="31">
        <v>452</v>
      </c>
      <c r="B462" s="31" t="s">
        <v>204</v>
      </c>
      <c r="C462" s="31">
        <v>1367.85</v>
      </c>
      <c r="D462" s="40">
        <v>1376.0166666666667</v>
      </c>
      <c r="E462" s="40">
        <v>1352.0833333333333</v>
      </c>
      <c r="F462" s="40">
        <v>1336.3166666666666</v>
      </c>
      <c r="G462" s="40">
        <v>1312.3833333333332</v>
      </c>
      <c r="H462" s="40">
        <v>1391.7833333333333</v>
      </c>
      <c r="I462" s="40">
        <v>1415.7166666666667</v>
      </c>
      <c r="J462" s="40">
        <v>1431.4833333333333</v>
      </c>
      <c r="K462" s="31">
        <v>1399.95</v>
      </c>
      <c r="L462" s="31">
        <v>1360.25</v>
      </c>
      <c r="M462" s="31">
        <v>29.124300000000002</v>
      </c>
      <c r="N462" s="1"/>
      <c r="O462" s="1"/>
    </row>
    <row r="463" spans="1:15" ht="12.75" customHeight="1">
      <c r="A463" s="31">
        <v>453</v>
      </c>
      <c r="B463" s="31" t="s">
        <v>557</v>
      </c>
      <c r="C463" s="31">
        <v>144.4</v>
      </c>
      <c r="D463" s="40">
        <v>145.85</v>
      </c>
      <c r="E463" s="40">
        <v>142.54999999999998</v>
      </c>
      <c r="F463" s="40">
        <v>140.69999999999999</v>
      </c>
      <c r="G463" s="40">
        <v>137.39999999999998</v>
      </c>
      <c r="H463" s="40">
        <v>147.69999999999999</v>
      </c>
      <c r="I463" s="40">
        <v>151</v>
      </c>
      <c r="J463" s="40">
        <v>152.85</v>
      </c>
      <c r="K463" s="31">
        <v>149.15</v>
      </c>
      <c r="L463" s="31">
        <v>144</v>
      </c>
      <c r="M463" s="31">
        <v>3.1286800000000001</v>
      </c>
      <c r="N463" s="1"/>
      <c r="O463" s="1"/>
    </row>
    <row r="464" spans="1:15" ht="12.75" customHeight="1">
      <c r="A464" s="31">
        <v>454</v>
      </c>
      <c r="B464" s="31" t="s">
        <v>185</v>
      </c>
      <c r="C464" s="31">
        <v>968.55</v>
      </c>
      <c r="D464" s="40">
        <v>974.28333333333342</v>
      </c>
      <c r="E464" s="40">
        <v>958.21666666666681</v>
      </c>
      <c r="F464" s="40">
        <v>947.88333333333344</v>
      </c>
      <c r="G464" s="40">
        <v>931.81666666666683</v>
      </c>
      <c r="H464" s="40">
        <v>984.61666666666679</v>
      </c>
      <c r="I464" s="40">
        <v>1000.6833333333334</v>
      </c>
      <c r="J464" s="40">
        <v>1011.0166666666668</v>
      </c>
      <c r="K464" s="31">
        <v>990.35</v>
      </c>
      <c r="L464" s="31">
        <v>963.95</v>
      </c>
      <c r="M464" s="31">
        <v>2.8564099999999999</v>
      </c>
      <c r="N464" s="1"/>
      <c r="O464" s="1"/>
    </row>
    <row r="465" spans="1:15" ht="12.75" customHeight="1">
      <c r="A465" s="31">
        <v>455</v>
      </c>
      <c r="B465" s="31" t="s">
        <v>558</v>
      </c>
      <c r="C465" s="31">
        <v>1371.4</v>
      </c>
      <c r="D465" s="40">
        <v>1372.7</v>
      </c>
      <c r="E465" s="40">
        <v>1355.25</v>
      </c>
      <c r="F465" s="40">
        <v>1339.1</v>
      </c>
      <c r="G465" s="40">
        <v>1321.6499999999999</v>
      </c>
      <c r="H465" s="40">
        <v>1388.8500000000001</v>
      </c>
      <c r="I465" s="40">
        <v>1406.3000000000004</v>
      </c>
      <c r="J465" s="40">
        <v>1422.4500000000003</v>
      </c>
      <c r="K465" s="31">
        <v>1390.15</v>
      </c>
      <c r="L465" s="31">
        <v>1356.55</v>
      </c>
      <c r="M465" s="31">
        <v>0.33677000000000001</v>
      </c>
      <c r="N465" s="1"/>
      <c r="O465" s="1"/>
    </row>
    <row r="466" spans="1:15" ht="12.75" customHeight="1">
      <c r="A466" s="31">
        <v>456</v>
      </c>
      <c r="B466" s="31" t="s">
        <v>559</v>
      </c>
      <c r="C466" s="31">
        <v>1316.7</v>
      </c>
      <c r="D466" s="40">
        <v>1325.5333333333333</v>
      </c>
      <c r="E466" s="40">
        <v>1303.0666666666666</v>
      </c>
      <c r="F466" s="40">
        <v>1289.4333333333334</v>
      </c>
      <c r="G466" s="40">
        <v>1266.9666666666667</v>
      </c>
      <c r="H466" s="40">
        <v>1339.1666666666665</v>
      </c>
      <c r="I466" s="40">
        <v>1361.6333333333332</v>
      </c>
      <c r="J466" s="40">
        <v>1375.2666666666664</v>
      </c>
      <c r="K466" s="31">
        <v>1348</v>
      </c>
      <c r="L466" s="31">
        <v>1311.9</v>
      </c>
      <c r="M466" s="31">
        <v>2.6727400000000001</v>
      </c>
      <c r="N466" s="1"/>
      <c r="O466" s="1"/>
    </row>
    <row r="467" spans="1:15" ht="12.75" customHeight="1">
      <c r="A467" s="31">
        <v>457</v>
      </c>
      <c r="B467" s="31" t="s">
        <v>560</v>
      </c>
      <c r="C467" s="31">
        <v>1568.7</v>
      </c>
      <c r="D467" s="40">
        <v>1566.2333333333333</v>
      </c>
      <c r="E467" s="40">
        <v>1547.4666666666667</v>
      </c>
      <c r="F467" s="40">
        <v>1526.2333333333333</v>
      </c>
      <c r="G467" s="40">
        <v>1507.4666666666667</v>
      </c>
      <c r="H467" s="40">
        <v>1587.4666666666667</v>
      </c>
      <c r="I467" s="40">
        <v>1606.2333333333336</v>
      </c>
      <c r="J467" s="40">
        <v>1627.4666666666667</v>
      </c>
      <c r="K467" s="31">
        <v>1585</v>
      </c>
      <c r="L467" s="31">
        <v>1545</v>
      </c>
      <c r="M467" s="31">
        <v>0.32890000000000003</v>
      </c>
      <c r="N467" s="1"/>
      <c r="O467" s="1"/>
    </row>
    <row r="468" spans="1:15" ht="12.75" customHeight="1">
      <c r="A468" s="31">
        <v>458</v>
      </c>
      <c r="B468" s="31" t="s">
        <v>205</v>
      </c>
      <c r="C468" s="31">
        <v>1837.2</v>
      </c>
      <c r="D468" s="40">
        <v>1833.75</v>
      </c>
      <c r="E468" s="40">
        <v>1820.45</v>
      </c>
      <c r="F468" s="40">
        <v>1803.7</v>
      </c>
      <c r="G468" s="40">
        <v>1790.4</v>
      </c>
      <c r="H468" s="40">
        <v>1850.5</v>
      </c>
      <c r="I468" s="40">
        <v>1863.8000000000002</v>
      </c>
      <c r="J468" s="40">
        <v>1880.55</v>
      </c>
      <c r="K468" s="31">
        <v>1847.05</v>
      </c>
      <c r="L468" s="31">
        <v>1817</v>
      </c>
      <c r="M468" s="31">
        <v>4.6165500000000002</v>
      </c>
      <c r="N468" s="1"/>
      <c r="O468" s="1"/>
    </row>
    <row r="469" spans="1:15" ht="12.75" customHeight="1">
      <c r="A469" s="31">
        <v>459</v>
      </c>
      <c r="B469" s="31" t="s">
        <v>206</v>
      </c>
      <c r="C469" s="31">
        <v>2954.85</v>
      </c>
      <c r="D469" s="40">
        <v>2954.5666666666671</v>
      </c>
      <c r="E469" s="40">
        <v>2920.2833333333342</v>
      </c>
      <c r="F469" s="40">
        <v>2885.7166666666672</v>
      </c>
      <c r="G469" s="40">
        <v>2851.4333333333343</v>
      </c>
      <c r="H469" s="40">
        <v>2989.1333333333341</v>
      </c>
      <c r="I469" s="40">
        <v>3023.416666666667</v>
      </c>
      <c r="J469" s="40">
        <v>3057.983333333334</v>
      </c>
      <c r="K469" s="31">
        <v>2988.85</v>
      </c>
      <c r="L469" s="31">
        <v>2920</v>
      </c>
      <c r="M469" s="31">
        <v>0.93977999999999995</v>
      </c>
      <c r="N469" s="1"/>
      <c r="O469" s="1"/>
    </row>
    <row r="470" spans="1:15" ht="12.75" customHeight="1">
      <c r="A470" s="31">
        <v>460</v>
      </c>
      <c r="B470" s="31" t="s">
        <v>207</v>
      </c>
      <c r="C470" s="31">
        <v>459.95</v>
      </c>
      <c r="D470" s="40">
        <v>461.54999999999995</v>
      </c>
      <c r="E470" s="40">
        <v>456.69999999999993</v>
      </c>
      <c r="F470" s="40">
        <v>453.45</v>
      </c>
      <c r="G470" s="40">
        <v>448.59999999999997</v>
      </c>
      <c r="H470" s="40">
        <v>464.7999999999999</v>
      </c>
      <c r="I470" s="40">
        <v>469.64999999999992</v>
      </c>
      <c r="J470" s="40">
        <v>472.89999999999986</v>
      </c>
      <c r="K470" s="31">
        <v>466.4</v>
      </c>
      <c r="L470" s="31">
        <v>458.3</v>
      </c>
      <c r="M470" s="31">
        <v>2.7818900000000002</v>
      </c>
      <c r="N470" s="1"/>
      <c r="O470" s="1"/>
    </row>
    <row r="471" spans="1:15" ht="12.75" customHeight="1">
      <c r="A471" s="31">
        <v>461</v>
      </c>
      <c r="B471" s="31" t="s">
        <v>208</v>
      </c>
      <c r="C471" s="31">
        <v>874.7</v>
      </c>
      <c r="D471" s="40">
        <v>876.6</v>
      </c>
      <c r="E471" s="40">
        <v>864.05000000000007</v>
      </c>
      <c r="F471" s="40">
        <v>853.40000000000009</v>
      </c>
      <c r="G471" s="40">
        <v>840.85000000000014</v>
      </c>
      <c r="H471" s="40">
        <v>887.25</v>
      </c>
      <c r="I471" s="40">
        <v>899.8</v>
      </c>
      <c r="J471" s="40">
        <v>910.44999999999993</v>
      </c>
      <c r="K471" s="31">
        <v>889.15</v>
      </c>
      <c r="L471" s="31">
        <v>865.95</v>
      </c>
      <c r="M471" s="31">
        <v>4.3693</v>
      </c>
      <c r="N471" s="1"/>
      <c r="O471" s="1"/>
    </row>
    <row r="472" spans="1:15" ht="12.75" customHeight="1">
      <c r="A472" s="31">
        <v>462</v>
      </c>
      <c r="B472" s="31" t="s">
        <v>561</v>
      </c>
      <c r="C472" s="31">
        <v>21.05</v>
      </c>
      <c r="D472" s="40">
        <v>21.349999999999998</v>
      </c>
      <c r="E472" s="40">
        <v>20.399999999999995</v>
      </c>
      <c r="F472" s="40">
        <v>19.749999999999996</v>
      </c>
      <c r="G472" s="40">
        <v>18.799999999999994</v>
      </c>
      <c r="H472" s="40">
        <v>21.999999999999996</v>
      </c>
      <c r="I472" s="40">
        <v>22.95</v>
      </c>
      <c r="J472" s="40">
        <v>23.599999999999998</v>
      </c>
      <c r="K472" s="31">
        <v>22.3</v>
      </c>
      <c r="L472" s="31">
        <v>20.7</v>
      </c>
      <c r="M472" s="31">
        <v>478.13108</v>
      </c>
      <c r="N472" s="1"/>
      <c r="O472" s="1"/>
    </row>
    <row r="473" spans="1:15" ht="12.75" customHeight="1">
      <c r="A473" s="31">
        <v>463</v>
      </c>
      <c r="B473" s="31" t="s">
        <v>562</v>
      </c>
      <c r="C473" s="31">
        <v>129.55000000000001</v>
      </c>
      <c r="D473" s="40">
        <v>126.75</v>
      </c>
      <c r="E473" s="40">
        <v>118.94999999999999</v>
      </c>
      <c r="F473" s="40">
        <v>108.35</v>
      </c>
      <c r="G473" s="40">
        <v>100.54999999999998</v>
      </c>
      <c r="H473" s="40">
        <v>137.35</v>
      </c>
      <c r="I473" s="40">
        <v>145.15</v>
      </c>
      <c r="J473" s="40">
        <v>155.75</v>
      </c>
      <c r="K473" s="31">
        <v>134.55000000000001</v>
      </c>
      <c r="L473" s="31">
        <v>116.15</v>
      </c>
      <c r="M473" s="31">
        <v>42.927190000000003</v>
      </c>
      <c r="N473" s="1"/>
      <c r="O473" s="1"/>
    </row>
    <row r="474" spans="1:15" ht="12.75" customHeight="1">
      <c r="A474" s="31">
        <v>464</v>
      </c>
      <c r="B474" s="31" t="s">
        <v>563</v>
      </c>
      <c r="C474" s="31">
        <v>1280.95</v>
      </c>
      <c r="D474" s="40">
        <v>1266.9833333333333</v>
      </c>
      <c r="E474" s="40">
        <v>1231.9666666666667</v>
      </c>
      <c r="F474" s="40">
        <v>1182.9833333333333</v>
      </c>
      <c r="G474" s="40">
        <v>1147.9666666666667</v>
      </c>
      <c r="H474" s="40">
        <v>1315.9666666666667</v>
      </c>
      <c r="I474" s="40">
        <v>1350.9833333333336</v>
      </c>
      <c r="J474" s="40">
        <v>1399.9666666666667</v>
      </c>
      <c r="K474" s="31">
        <v>1302</v>
      </c>
      <c r="L474" s="31">
        <v>1218</v>
      </c>
      <c r="M474" s="31">
        <v>1.5924700000000001</v>
      </c>
      <c r="N474" s="1"/>
      <c r="O474" s="1"/>
    </row>
    <row r="475" spans="1:15" ht="12.75" customHeight="1">
      <c r="A475" s="31">
        <v>465</v>
      </c>
      <c r="B475" s="31" t="s">
        <v>564</v>
      </c>
      <c r="C475" s="31">
        <v>13.5</v>
      </c>
      <c r="D475" s="40">
        <v>13.633333333333333</v>
      </c>
      <c r="E475" s="40">
        <v>13.316666666666666</v>
      </c>
      <c r="F475" s="40">
        <v>13.133333333333333</v>
      </c>
      <c r="G475" s="40">
        <v>12.816666666666666</v>
      </c>
      <c r="H475" s="40">
        <v>13.816666666666666</v>
      </c>
      <c r="I475" s="40">
        <v>14.133333333333333</v>
      </c>
      <c r="J475" s="40">
        <v>14.316666666666666</v>
      </c>
      <c r="K475" s="31">
        <v>13.95</v>
      </c>
      <c r="L475" s="31">
        <v>13.45</v>
      </c>
      <c r="M475" s="31">
        <v>35.743499999999997</v>
      </c>
      <c r="N475" s="1"/>
      <c r="O475" s="1"/>
    </row>
    <row r="476" spans="1:15" ht="12.75" customHeight="1">
      <c r="A476" s="31">
        <v>466</v>
      </c>
      <c r="B476" s="31" t="s">
        <v>565</v>
      </c>
      <c r="C476" s="31">
        <v>528.95000000000005</v>
      </c>
      <c r="D476" s="40">
        <v>529.81666666666672</v>
      </c>
      <c r="E476" s="40">
        <v>520.63333333333344</v>
      </c>
      <c r="F476" s="40">
        <v>512.31666666666672</v>
      </c>
      <c r="G476" s="40">
        <v>503.13333333333344</v>
      </c>
      <c r="H476" s="40">
        <v>538.13333333333344</v>
      </c>
      <c r="I476" s="40">
        <v>547.31666666666661</v>
      </c>
      <c r="J476" s="40">
        <v>555.63333333333344</v>
      </c>
      <c r="K476" s="31">
        <v>539</v>
      </c>
      <c r="L476" s="31">
        <v>521.5</v>
      </c>
      <c r="M476" s="31">
        <v>11.119759999999999</v>
      </c>
      <c r="N476" s="1"/>
      <c r="O476" s="1"/>
    </row>
    <row r="477" spans="1:15" ht="12.75" customHeight="1">
      <c r="A477" s="31">
        <v>467</v>
      </c>
      <c r="B477" s="31" t="s">
        <v>212</v>
      </c>
      <c r="C477" s="31">
        <v>772.8</v>
      </c>
      <c r="D477" s="40">
        <v>775.76666666666677</v>
      </c>
      <c r="E477" s="40">
        <v>767.03333333333353</v>
      </c>
      <c r="F477" s="40">
        <v>761.26666666666677</v>
      </c>
      <c r="G477" s="40">
        <v>752.53333333333353</v>
      </c>
      <c r="H477" s="40">
        <v>781.53333333333353</v>
      </c>
      <c r="I477" s="40">
        <v>790.26666666666688</v>
      </c>
      <c r="J477" s="40">
        <v>796.03333333333353</v>
      </c>
      <c r="K477" s="31">
        <v>784.5</v>
      </c>
      <c r="L477" s="31">
        <v>770</v>
      </c>
      <c r="M477" s="31">
        <v>17.116890000000001</v>
      </c>
      <c r="N477" s="1"/>
      <c r="O477" s="1"/>
    </row>
    <row r="478" spans="1:15" ht="12.75" customHeight="1">
      <c r="A478" s="31">
        <v>468</v>
      </c>
      <c r="B478" s="31" t="s">
        <v>566</v>
      </c>
      <c r="C478" s="31">
        <v>1072.7</v>
      </c>
      <c r="D478" s="40">
        <v>1057.4166666666667</v>
      </c>
      <c r="E478" s="40">
        <v>1027.3333333333335</v>
      </c>
      <c r="F478" s="40">
        <v>981.9666666666667</v>
      </c>
      <c r="G478" s="40">
        <v>951.88333333333344</v>
      </c>
      <c r="H478" s="40">
        <v>1102.7833333333335</v>
      </c>
      <c r="I478" s="40">
        <v>1132.866666666667</v>
      </c>
      <c r="J478" s="40">
        <v>1178.2333333333336</v>
      </c>
      <c r="K478" s="31">
        <v>1087.5</v>
      </c>
      <c r="L478" s="31">
        <v>1012.05</v>
      </c>
      <c r="M478" s="31">
        <v>3.2547700000000002</v>
      </c>
      <c r="N478" s="1"/>
      <c r="O478" s="1"/>
    </row>
    <row r="479" spans="1:15" ht="12.75" customHeight="1">
      <c r="A479" s="31">
        <v>469</v>
      </c>
      <c r="B479" s="31" t="s">
        <v>567</v>
      </c>
      <c r="C479" s="31">
        <v>207.25</v>
      </c>
      <c r="D479" s="40">
        <v>208.93333333333331</v>
      </c>
      <c r="E479" s="40">
        <v>204.91666666666663</v>
      </c>
      <c r="F479" s="40">
        <v>202.58333333333331</v>
      </c>
      <c r="G479" s="40">
        <v>198.56666666666663</v>
      </c>
      <c r="H479" s="40">
        <v>211.26666666666662</v>
      </c>
      <c r="I479" s="40">
        <v>215.28333333333333</v>
      </c>
      <c r="J479" s="40">
        <v>217.61666666666662</v>
      </c>
      <c r="K479" s="31">
        <v>212.95</v>
      </c>
      <c r="L479" s="31">
        <v>206.6</v>
      </c>
      <c r="M479" s="31">
        <v>3.9506399999999999</v>
      </c>
      <c r="N479" s="1"/>
      <c r="O479" s="1"/>
    </row>
    <row r="480" spans="1:15" ht="12.75" customHeight="1">
      <c r="A480" s="31">
        <v>470</v>
      </c>
      <c r="B480" s="31" t="s">
        <v>568</v>
      </c>
      <c r="C480" s="31">
        <v>25.35</v>
      </c>
      <c r="D480" s="40">
        <v>25.5</v>
      </c>
      <c r="E480" s="40">
        <v>25.1</v>
      </c>
      <c r="F480" s="40">
        <v>24.85</v>
      </c>
      <c r="G480" s="40">
        <v>24.450000000000003</v>
      </c>
      <c r="H480" s="40">
        <v>25.75</v>
      </c>
      <c r="I480" s="40">
        <v>26.15</v>
      </c>
      <c r="J480" s="40">
        <v>26.4</v>
      </c>
      <c r="K480" s="31">
        <v>25.9</v>
      </c>
      <c r="L480" s="31">
        <v>25.25</v>
      </c>
      <c r="M480" s="31">
        <v>22.721599999999999</v>
      </c>
      <c r="N480" s="1"/>
      <c r="O480" s="1"/>
    </row>
    <row r="481" spans="1:15" ht="12.75" customHeight="1">
      <c r="A481" s="31">
        <v>471</v>
      </c>
      <c r="B481" s="31" t="s">
        <v>211</v>
      </c>
      <c r="C481" s="31">
        <v>7346.65</v>
      </c>
      <c r="D481" s="40">
        <v>7384.8833333333323</v>
      </c>
      <c r="E481" s="40">
        <v>7293.8166666666648</v>
      </c>
      <c r="F481" s="40">
        <v>7240.9833333333327</v>
      </c>
      <c r="G481" s="40">
        <v>7149.9166666666652</v>
      </c>
      <c r="H481" s="40">
        <v>7437.7166666666644</v>
      </c>
      <c r="I481" s="40">
        <v>7528.7833333333319</v>
      </c>
      <c r="J481" s="40">
        <v>7581.6166666666641</v>
      </c>
      <c r="K481" s="31">
        <v>7475.95</v>
      </c>
      <c r="L481" s="31">
        <v>7332.05</v>
      </c>
      <c r="M481" s="31">
        <v>1.9196800000000001</v>
      </c>
      <c r="N481" s="1"/>
      <c r="O481" s="1"/>
    </row>
    <row r="482" spans="1:15" ht="12.75" customHeight="1">
      <c r="A482" s="31">
        <v>472</v>
      </c>
      <c r="B482" s="31" t="s">
        <v>280</v>
      </c>
      <c r="C482" s="31">
        <v>35</v>
      </c>
      <c r="D482" s="40">
        <v>35.016666666666666</v>
      </c>
      <c r="E482" s="40">
        <v>34.783333333333331</v>
      </c>
      <c r="F482" s="40">
        <v>34.566666666666663</v>
      </c>
      <c r="G482" s="40">
        <v>34.333333333333329</v>
      </c>
      <c r="H482" s="40">
        <v>35.233333333333334</v>
      </c>
      <c r="I482" s="40">
        <v>35.466666666666669</v>
      </c>
      <c r="J482" s="40">
        <v>35.683333333333337</v>
      </c>
      <c r="K482" s="31">
        <v>35.25</v>
      </c>
      <c r="L482" s="31">
        <v>34.799999999999997</v>
      </c>
      <c r="M482" s="31">
        <v>51.802309999999999</v>
      </c>
      <c r="N482" s="1"/>
      <c r="O482" s="1"/>
    </row>
    <row r="483" spans="1:15" ht="12.75" customHeight="1">
      <c r="A483" s="31">
        <v>473</v>
      </c>
      <c r="B483" s="31" t="s">
        <v>210</v>
      </c>
      <c r="C483" s="31">
        <v>1386.45</v>
      </c>
      <c r="D483" s="40">
        <v>1391.3</v>
      </c>
      <c r="E483" s="40">
        <v>1372.6</v>
      </c>
      <c r="F483" s="40">
        <v>1358.75</v>
      </c>
      <c r="G483" s="40">
        <v>1340.05</v>
      </c>
      <c r="H483" s="40">
        <v>1405.1499999999999</v>
      </c>
      <c r="I483" s="40">
        <v>1423.8500000000001</v>
      </c>
      <c r="J483" s="40">
        <v>1437.6999999999998</v>
      </c>
      <c r="K483" s="31">
        <v>1410</v>
      </c>
      <c r="L483" s="31">
        <v>1377.45</v>
      </c>
      <c r="M483" s="31">
        <v>2.09206</v>
      </c>
      <c r="N483" s="1"/>
      <c r="O483" s="1"/>
    </row>
    <row r="484" spans="1:15" ht="12.75" customHeight="1">
      <c r="A484" s="31">
        <v>474</v>
      </c>
      <c r="B484" s="31" t="s">
        <v>156</v>
      </c>
      <c r="C484" s="31">
        <v>656.65</v>
      </c>
      <c r="D484" s="40">
        <v>657.19999999999993</v>
      </c>
      <c r="E484" s="40">
        <v>653.59999999999991</v>
      </c>
      <c r="F484" s="40">
        <v>650.54999999999995</v>
      </c>
      <c r="G484" s="40">
        <v>646.94999999999993</v>
      </c>
      <c r="H484" s="40">
        <v>660.24999999999989</v>
      </c>
      <c r="I484" s="40">
        <v>663.85</v>
      </c>
      <c r="J484" s="40">
        <v>666.89999999999986</v>
      </c>
      <c r="K484" s="31">
        <v>660.8</v>
      </c>
      <c r="L484" s="31">
        <v>654.15</v>
      </c>
      <c r="M484" s="31">
        <v>7.5058800000000003</v>
      </c>
      <c r="N484" s="1"/>
      <c r="O484" s="1"/>
    </row>
    <row r="485" spans="1:15" ht="12.75" customHeight="1">
      <c r="A485" s="31">
        <v>475</v>
      </c>
      <c r="B485" s="31" t="s">
        <v>281</v>
      </c>
      <c r="C485" s="31">
        <v>234</v>
      </c>
      <c r="D485" s="40">
        <v>234.16666666666666</v>
      </c>
      <c r="E485" s="40">
        <v>231.33333333333331</v>
      </c>
      <c r="F485" s="40">
        <v>228.66666666666666</v>
      </c>
      <c r="G485" s="40">
        <v>225.83333333333331</v>
      </c>
      <c r="H485" s="40">
        <v>236.83333333333331</v>
      </c>
      <c r="I485" s="40">
        <v>239.66666666666663</v>
      </c>
      <c r="J485" s="40">
        <v>242.33333333333331</v>
      </c>
      <c r="K485" s="31">
        <v>237</v>
      </c>
      <c r="L485" s="31">
        <v>231.5</v>
      </c>
      <c r="M485" s="31">
        <v>2.5202200000000001</v>
      </c>
      <c r="N485" s="1"/>
      <c r="O485" s="1"/>
    </row>
    <row r="486" spans="1:15" ht="12.75" customHeight="1">
      <c r="A486" s="31">
        <v>476</v>
      </c>
      <c r="B486" s="31" t="s">
        <v>569</v>
      </c>
      <c r="C486" s="31">
        <v>3627.2</v>
      </c>
      <c r="D486" s="40">
        <v>3628.1666666666665</v>
      </c>
      <c r="E486" s="40">
        <v>3532.833333333333</v>
      </c>
      <c r="F486" s="40">
        <v>3438.4666666666667</v>
      </c>
      <c r="G486" s="40">
        <v>3343.1333333333332</v>
      </c>
      <c r="H486" s="40">
        <v>3722.5333333333328</v>
      </c>
      <c r="I486" s="40">
        <v>3817.8666666666659</v>
      </c>
      <c r="J486" s="40">
        <v>3912.2333333333327</v>
      </c>
      <c r="K486" s="31">
        <v>3723.5</v>
      </c>
      <c r="L486" s="31">
        <v>3533.8</v>
      </c>
      <c r="M486" s="31">
        <v>0.34061000000000002</v>
      </c>
      <c r="N486" s="1"/>
      <c r="O486" s="1"/>
    </row>
    <row r="487" spans="1:15" ht="12.75" customHeight="1">
      <c r="A487" s="31">
        <v>477</v>
      </c>
      <c r="B487" s="31" t="s">
        <v>570</v>
      </c>
      <c r="C487" s="31">
        <v>475.9</v>
      </c>
      <c r="D487" s="40">
        <v>472.7</v>
      </c>
      <c r="E487" s="40">
        <v>454.25</v>
      </c>
      <c r="F487" s="40">
        <v>432.6</v>
      </c>
      <c r="G487" s="40">
        <v>414.15000000000003</v>
      </c>
      <c r="H487" s="40">
        <v>494.34999999999997</v>
      </c>
      <c r="I487" s="40">
        <v>512.79999999999995</v>
      </c>
      <c r="J487" s="40">
        <v>534.44999999999993</v>
      </c>
      <c r="K487" s="31">
        <v>491.15</v>
      </c>
      <c r="L487" s="31">
        <v>451.05</v>
      </c>
      <c r="M487" s="31">
        <v>45.452910000000003</v>
      </c>
      <c r="N487" s="1"/>
      <c r="O487" s="1"/>
    </row>
    <row r="488" spans="1:15" ht="12.75" customHeight="1">
      <c r="A488" s="31">
        <v>478</v>
      </c>
      <c r="B488" s="31" t="s">
        <v>571</v>
      </c>
      <c r="C488" s="31">
        <v>3378.55</v>
      </c>
      <c r="D488" s="40">
        <v>3371.5833333333335</v>
      </c>
      <c r="E488" s="40">
        <v>3356.9666666666672</v>
      </c>
      <c r="F488" s="40">
        <v>3335.3833333333337</v>
      </c>
      <c r="G488" s="40">
        <v>3320.7666666666673</v>
      </c>
      <c r="H488" s="40">
        <v>3393.166666666667</v>
      </c>
      <c r="I488" s="40">
        <v>3407.7833333333328</v>
      </c>
      <c r="J488" s="40">
        <v>3429.3666666666668</v>
      </c>
      <c r="K488" s="31">
        <v>3386.2</v>
      </c>
      <c r="L488" s="31">
        <v>3350</v>
      </c>
      <c r="M488" s="31">
        <v>2.98E-2</v>
      </c>
      <c r="N488" s="1"/>
      <c r="O488" s="1"/>
    </row>
    <row r="489" spans="1:15" ht="12.75" customHeight="1">
      <c r="A489" s="31">
        <v>479</v>
      </c>
      <c r="B489" s="31" t="s">
        <v>572</v>
      </c>
      <c r="C489" s="31">
        <v>769.05</v>
      </c>
      <c r="D489" s="40">
        <v>768.7166666666667</v>
      </c>
      <c r="E489" s="40">
        <v>760.43333333333339</v>
      </c>
      <c r="F489" s="40">
        <v>751.81666666666672</v>
      </c>
      <c r="G489" s="40">
        <v>743.53333333333342</v>
      </c>
      <c r="H489" s="40">
        <v>777.33333333333337</v>
      </c>
      <c r="I489" s="40">
        <v>785.61666666666667</v>
      </c>
      <c r="J489" s="40">
        <v>794.23333333333335</v>
      </c>
      <c r="K489" s="31">
        <v>777</v>
      </c>
      <c r="L489" s="31">
        <v>760.1</v>
      </c>
      <c r="M489" s="31">
        <v>0.60145999999999999</v>
      </c>
      <c r="N489" s="1"/>
      <c r="O489" s="1"/>
    </row>
    <row r="490" spans="1:15" ht="12.75" customHeight="1">
      <c r="A490" s="31">
        <v>480</v>
      </c>
      <c r="B490" s="31" t="s">
        <v>573</v>
      </c>
      <c r="C490" s="31">
        <v>37.35</v>
      </c>
      <c r="D490" s="40">
        <v>38.250000000000007</v>
      </c>
      <c r="E490" s="40">
        <v>35.800000000000011</v>
      </c>
      <c r="F490" s="40">
        <v>34.250000000000007</v>
      </c>
      <c r="G490" s="40">
        <v>31.800000000000011</v>
      </c>
      <c r="H490" s="40">
        <v>39.800000000000011</v>
      </c>
      <c r="I490" s="40">
        <v>42.250000000000014</v>
      </c>
      <c r="J490" s="40">
        <v>43.800000000000011</v>
      </c>
      <c r="K490" s="31">
        <v>40.700000000000003</v>
      </c>
      <c r="L490" s="31">
        <v>36.700000000000003</v>
      </c>
      <c r="M490" s="31">
        <v>77.558499999999995</v>
      </c>
      <c r="N490" s="1"/>
      <c r="O490" s="1"/>
    </row>
    <row r="491" spans="1:15" ht="12.75" customHeight="1">
      <c r="A491" s="31">
        <v>481</v>
      </c>
      <c r="B491" s="31" t="s">
        <v>574</v>
      </c>
      <c r="C491" s="31">
        <v>1371.8</v>
      </c>
      <c r="D491" s="40">
        <v>1391</v>
      </c>
      <c r="E491" s="40">
        <v>1347</v>
      </c>
      <c r="F491" s="40">
        <v>1322.2</v>
      </c>
      <c r="G491" s="40">
        <v>1278.2</v>
      </c>
      <c r="H491" s="40">
        <v>1415.8</v>
      </c>
      <c r="I491" s="40">
        <v>1459.8</v>
      </c>
      <c r="J491" s="40">
        <v>1484.6</v>
      </c>
      <c r="K491" s="31">
        <v>1435</v>
      </c>
      <c r="L491" s="31">
        <v>1366.2</v>
      </c>
      <c r="M491" s="31">
        <v>0.44845000000000002</v>
      </c>
      <c r="N491" s="1"/>
      <c r="O491" s="1"/>
    </row>
    <row r="492" spans="1:15" ht="12.75" customHeight="1">
      <c r="A492" s="31">
        <v>482</v>
      </c>
      <c r="B492" s="31" t="s">
        <v>575</v>
      </c>
      <c r="C492" s="31">
        <v>1805.5</v>
      </c>
      <c r="D492" s="40">
        <v>1807.1499999999999</v>
      </c>
      <c r="E492" s="40">
        <v>1767.0499999999997</v>
      </c>
      <c r="F492" s="40">
        <v>1728.6</v>
      </c>
      <c r="G492" s="40">
        <v>1688.4999999999998</v>
      </c>
      <c r="H492" s="40">
        <v>1845.5999999999997</v>
      </c>
      <c r="I492" s="40">
        <v>1885.6999999999996</v>
      </c>
      <c r="J492" s="40">
        <v>1924.1499999999996</v>
      </c>
      <c r="K492" s="31">
        <v>1847.25</v>
      </c>
      <c r="L492" s="31">
        <v>1768.7</v>
      </c>
      <c r="M492" s="31">
        <v>1.0294700000000001</v>
      </c>
      <c r="N492" s="1"/>
      <c r="O492" s="1"/>
    </row>
    <row r="493" spans="1:15" ht="12.75" customHeight="1">
      <c r="A493" s="31">
        <v>483</v>
      </c>
      <c r="B493" s="31" t="s">
        <v>576</v>
      </c>
      <c r="C493" s="31">
        <v>293.14999999999998</v>
      </c>
      <c r="D493" s="40">
        <v>298.75</v>
      </c>
      <c r="E493" s="40">
        <v>285.95</v>
      </c>
      <c r="F493" s="40">
        <v>278.75</v>
      </c>
      <c r="G493" s="40">
        <v>265.95</v>
      </c>
      <c r="H493" s="40">
        <v>305.95</v>
      </c>
      <c r="I493" s="40">
        <v>318.74999999999994</v>
      </c>
      <c r="J493" s="40">
        <v>325.95</v>
      </c>
      <c r="K493" s="31">
        <v>311.55</v>
      </c>
      <c r="L493" s="31">
        <v>291.55</v>
      </c>
      <c r="M493" s="31">
        <v>2.2192599999999998</v>
      </c>
      <c r="N493" s="1"/>
      <c r="O493" s="1"/>
    </row>
    <row r="494" spans="1:15" ht="12.75" customHeight="1">
      <c r="A494" s="31">
        <v>484</v>
      </c>
      <c r="B494" s="31" t="s">
        <v>282</v>
      </c>
      <c r="C494" s="31">
        <v>770.55</v>
      </c>
      <c r="D494" s="40">
        <v>768.13333333333321</v>
      </c>
      <c r="E494" s="40">
        <v>754.86666666666645</v>
      </c>
      <c r="F494" s="40">
        <v>739.18333333333328</v>
      </c>
      <c r="G494" s="40">
        <v>725.91666666666652</v>
      </c>
      <c r="H494" s="40">
        <v>783.81666666666638</v>
      </c>
      <c r="I494" s="40">
        <v>797.08333333333326</v>
      </c>
      <c r="J494" s="40">
        <v>812.76666666666631</v>
      </c>
      <c r="K494" s="31">
        <v>781.4</v>
      </c>
      <c r="L494" s="31">
        <v>752.45</v>
      </c>
      <c r="M494" s="31">
        <v>1.9096900000000001</v>
      </c>
      <c r="N494" s="1"/>
      <c r="O494" s="1"/>
    </row>
    <row r="495" spans="1:15" ht="12.75" customHeight="1">
      <c r="A495" s="31">
        <v>485</v>
      </c>
      <c r="B495" s="31" t="s">
        <v>213</v>
      </c>
      <c r="C495" s="31">
        <v>336.5</v>
      </c>
      <c r="D495" s="40">
        <v>333.68333333333334</v>
      </c>
      <c r="E495" s="40">
        <v>325.91666666666669</v>
      </c>
      <c r="F495" s="40">
        <v>315.33333333333337</v>
      </c>
      <c r="G495" s="40">
        <v>307.56666666666672</v>
      </c>
      <c r="H495" s="40">
        <v>344.26666666666665</v>
      </c>
      <c r="I495" s="40">
        <v>352.0333333333333</v>
      </c>
      <c r="J495" s="40">
        <v>362.61666666666662</v>
      </c>
      <c r="K495" s="31">
        <v>341.45</v>
      </c>
      <c r="L495" s="31">
        <v>323.10000000000002</v>
      </c>
      <c r="M495" s="31">
        <v>246.14283</v>
      </c>
      <c r="N495" s="1"/>
      <c r="O495" s="1"/>
    </row>
    <row r="496" spans="1:15" ht="12.75" customHeight="1">
      <c r="A496" s="31">
        <v>486</v>
      </c>
      <c r="B496" s="31" t="s">
        <v>577</v>
      </c>
      <c r="C496" s="31">
        <v>2769.5</v>
      </c>
      <c r="D496" s="40">
        <v>2788.5166666666664</v>
      </c>
      <c r="E496" s="40">
        <v>2737.0333333333328</v>
      </c>
      <c r="F496" s="40">
        <v>2704.5666666666666</v>
      </c>
      <c r="G496" s="40">
        <v>2653.083333333333</v>
      </c>
      <c r="H496" s="40">
        <v>2820.9833333333327</v>
      </c>
      <c r="I496" s="40">
        <v>2872.4666666666662</v>
      </c>
      <c r="J496" s="40">
        <v>2904.9333333333325</v>
      </c>
      <c r="K496" s="31">
        <v>2840</v>
      </c>
      <c r="L496" s="31">
        <v>2756.05</v>
      </c>
      <c r="M496" s="31">
        <v>0.49439</v>
      </c>
      <c r="N496" s="1"/>
      <c r="O496" s="1"/>
    </row>
    <row r="497" spans="1:15" ht="12.75" customHeight="1">
      <c r="A497" s="31">
        <v>487</v>
      </c>
      <c r="B497" s="31" t="s">
        <v>578</v>
      </c>
      <c r="C497" s="31">
        <v>1870.85</v>
      </c>
      <c r="D497" s="40">
        <v>1874.8333333333333</v>
      </c>
      <c r="E497" s="40">
        <v>1852.6166666666666</v>
      </c>
      <c r="F497" s="40">
        <v>1834.3833333333332</v>
      </c>
      <c r="G497" s="40">
        <v>1812.1666666666665</v>
      </c>
      <c r="H497" s="40">
        <v>1893.0666666666666</v>
      </c>
      <c r="I497" s="40">
        <v>1915.2833333333333</v>
      </c>
      <c r="J497" s="40">
        <v>1933.5166666666667</v>
      </c>
      <c r="K497" s="31">
        <v>1897.05</v>
      </c>
      <c r="L497" s="31">
        <v>1856.6</v>
      </c>
      <c r="M497" s="31">
        <v>0.55635999999999997</v>
      </c>
      <c r="N497" s="1"/>
      <c r="O497" s="1"/>
    </row>
    <row r="498" spans="1:15" ht="12.75" customHeight="1">
      <c r="A498" s="31">
        <v>488</v>
      </c>
      <c r="B498" s="31" t="s">
        <v>129</v>
      </c>
      <c r="C498" s="31">
        <v>5.95</v>
      </c>
      <c r="D498" s="40">
        <v>6.0166666666666657</v>
      </c>
      <c r="E498" s="40">
        <v>5.7833333333333314</v>
      </c>
      <c r="F498" s="40">
        <v>5.6166666666666654</v>
      </c>
      <c r="G498" s="40">
        <v>5.3833333333333311</v>
      </c>
      <c r="H498" s="40">
        <v>6.1833333333333318</v>
      </c>
      <c r="I498" s="40">
        <v>6.4166666666666661</v>
      </c>
      <c r="J498" s="40">
        <v>6.5833333333333321</v>
      </c>
      <c r="K498" s="31">
        <v>6.25</v>
      </c>
      <c r="L498" s="31">
        <v>5.85</v>
      </c>
      <c r="M498" s="31">
        <v>1801.62546</v>
      </c>
      <c r="N498" s="1"/>
      <c r="O498" s="1"/>
    </row>
    <row r="499" spans="1:15" ht="12.75" customHeight="1">
      <c r="A499" s="31">
        <v>489</v>
      </c>
      <c r="B499" s="31" t="s">
        <v>214</v>
      </c>
      <c r="C499" s="31">
        <v>988</v>
      </c>
      <c r="D499" s="40">
        <v>982.35</v>
      </c>
      <c r="E499" s="40">
        <v>973.65000000000009</v>
      </c>
      <c r="F499" s="40">
        <v>959.30000000000007</v>
      </c>
      <c r="G499" s="40">
        <v>950.60000000000014</v>
      </c>
      <c r="H499" s="40">
        <v>996.7</v>
      </c>
      <c r="I499" s="40">
        <v>1005.4000000000001</v>
      </c>
      <c r="J499" s="40">
        <v>1019.75</v>
      </c>
      <c r="K499" s="31">
        <v>991.05</v>
      </c>
      <c r="L499" s="31">
        <v>968</v>
      </c>
      <c r="M499" s="31">
        <v>11.80167</v>
      </c>
      <c r="N499" s="1"/>
      <c r="O499" s="1"/>
    </row>
    <row r="500" spans="1:15" ht="12.75" customHeight="1">
      <c r="A500" s="31">
        <v>490</v>
      </c>
      <c r="B500" s="31" t="s">
        <v>579</v>
      </c>
      <c r="C500" s="31">
        <v>7294.7</v>
      </c>
      <c r="D500" s="40">
        <v>7371.4000000000005</v>
      </c>
      <c r="E500" s="40">
        <v>7201.3000000000011</v>
      </c>
      <c r="F500" s="40">
        <v>7107.9000000000005</v>
      </c>
      <c r="G500" s="40">
        <v>6937.8000000000011</v>
      </c>
      <c r="H500" s="40">
        <v>7464.8000000000011</v>
      </c>
      <c r="I500" s="40">
        <v>7634.9000000000015</v>
      </c>
      <c r="J500" s="40">
        <v>7728.3000000000011</v>
      </c>
      <c r="K500" s="31">
        <v>7541.5</v>
      </c>
      <c r="L500" s="31">
        <v>7278</v>
      </c>
      <c r="M500" s="31">
        <v>2.3429999999999999E-2</v>
      </c>
      <c r="N500" s="1"/>
      <c r="O500" s="1"/>
    </row>
    <row r="501" spans="1:15" ht="12.75" customHeight="1">
      <c r="A501" s="31">
        <v>491</v>
      </c>
      <c r="B501" s="31" t="s">
        <v>580</v>
      </c>
      <c r="C501" s="31">
        <v>125.1</v>
      </c>
      <c r="D501" s="40">
        <v>125.08333333333333</v>
      </c>
      <c r="E501" s="40">
        <v>123.51666666666665</v>
      </c>
      <c r="F501" s="40">
        <v>121.93333333333332</v>
      </c>
      <c r="G501" s="40">
        <v>120.36666666666665</v>
      </c>
      <c r="H501" s="40">
        <v>126.66666666666666</v>
      </c>
      <c r="I501" s="40">
        <v>128.23333333333335</v>
      </c>
      <c r="J501" s="40">
        <v>129.81666666666666</v>
      </c>
      <c r="K501" s="31">
        <v>126.65</v>
      </c>
      <c r="L501" s="31">
        <v>123.5</v>
      </c>
      <c r="M501" s="31">
        <v>9.0273800000000008</v>
      </c>
      <c r="N501" s="1"/>
      <c r="O501" s="1"/>
    </row>
    <row r="502" spans="1:15" ht="12.75" customHeight="1">
      <c r="A502" s="31">
        <v>492</v>
      </c>
      <c r="B502" s="31" t="s">
        <v>581</v>
      </c>
      <c r="C502" s="31">
        <v>128.94999999999999</v>
      </c>
      <c r="D502" s="40">
        <v>130.04999999999998</v>
      </c>
      <c r="E502" s="40">
        <v>127.39999999999998</v>
      </c>
      <c r="F502" s="40">
        <v>125.85</v>
      </c>
      <c r="G502" s="40">
        <v>123.19999999999999</v>
      </c>
      <c r="H502" s="40">
        <v>131.59999999999997</v>
      </c>
      <c r="I502" s="40">
        <v>134.25</v>
      </c>
      <c r="J502" s="40">
        <v>135.79999999999995</v>
      </c>
      <c r="K502" s="31">
        <v>132.69999999999999</v>
      </c>
      <c r="L502" s="31">
        <v>128.5</v>
      </c>
      <c r="M502" s="31">
        <v>11.803929999999999</v>
      </c>
      <c r="N502" s="1"/>
      <c r="O502" s="1"/>
    </row>
    <row r="503" spans="1:15" ht="12.75" customHeight="1">
      <c r="A503" s="31">
        <v>493</v>
      </c>
      <c r="B503" s="31" t="s">
        <v>582</v>
      </c>
      <c r="C503" s="31">
        <v>523.04999999999995</v>
      </c>
      <c r="D503" s="40">
        <v>520.63333333333333</v>
      </c>
      <c r="E503" s="40">
        <v>511.31666666666661</v>
      </c>
      <c r="F503" s="40">
        <v>499.58333333333326</v>
      </c>
      <c r="G503" s="40">
        <v>490.26666666666654</v>
      </c>
      <c r="H503" s="40">
        <v>532.36666666666667</v>
      </c>
      <c r="I503" s="40">
        <v>541.68333333333351</v>
      </c>
      <c r="J503" s="40">
        <v>553.41666666666674</v>
      </c>
      <c r="K503" s="31">
        <v>529.95000000000005</v>
      </c>
      <c r="L503" s="31">
        <v>508.9</v>
      </c>
      <c r="M503" s="31">
        <v>2.0050699999999999</v>
      </c>
      <c r="N503" s="1"/>
      <c r="O503" s="1"/>
    </row>
    <row r="504" spans="1:15" ht="12.75" customHeight="1">
      <c r="A504" s="31">
        <v>494</v>
      </c>
      <c r="B504" s="31" t="s">
        <v>283</v>
      </c>
      <c r="C504" s="31">
        <v>1998.9</v>
      </c>
      <c r="D504" s="40">
        <v>2013.75</v>
      </c>
      <c r="E504" s="40">
        <v>1980.5</v>
      </c>
      <c r="F504" s="40">
        <v>1962.1</v>
      </c>
      <c r="G504" s="40">
        <v>1928.85</v>
      </c>
      <c r="H504" s="40">
        <v>2032.15</v>
      </c>
      <c r="I504" s="40">
        <v>2065.4</v>
      </c>
      <c r="J504" s="40">
        <v>2083.8000000000002</v>
      </c>
      <c r="K504" s="31">
        <v>2047</v>
      </c>
      <c r="L504" s="31">
        <v>1995.35</v>
      </c>
      <c r="M504" s="31">
        <v>1.0212300000000001</v>
      </c>
      <c r="N504" s="1"/>
      <c r="O504" s="1"/>
    </row>
    <row r="505" spans="1:15" ht="12.75" customHeight="1">
      <c r="A505" s="31">
        <v>495</v>
      </c>
      <c r="B505" s="31" t="s">
        <v>215</v>
      </c>
      <c r="C505" s="31">
        <v>614.04999999999995</v>
      </c>
      <c r="D505" s="40">
        <v>615.15</v>
      </c>
      <c r="E505" s="40">
        <v>609.4</v>
      </c>
      <c r="F505" s="40">
        <v>604.75</v>
      </c>
      <c r="G505" s="40">
        <v>599</v>
      </c>
      <c r="H505" s="40">
        <v>619.79999999999995</v>
      </c>
      <c r="I505" s="40">
        <v>625.54999999999995</v>
      </c>
      <c r="J505" s="40">
        <v>630.19999999999993</v>
      </c>
      <c r="K505" s="31">
        <v>620.9</v>
      </c>
      <c r="L505" s="31">
        <v>610.5</v>
      </c>
      <c r="M505" s="31">
        <v>35.724260000000001</v>
      </c>
      <c r="N505" s="1"/>
      <c r="O505" s="1"/>
    </row>
    <row r="506" spans="1:15" ht="12.75" customHeight="1">
      <c r="A506" s="31">
        <v>496</v>
      </c>
      <c r="B506" s="31" t="s">
        <v>583</v>
      </c>
      <c r="C506" s="31">
        <v>499.3</v>
      </c>
      <c r="D506" s="40">
        <v>504.09999999999997</v>
      </c>
      <c r="E506" s="40">
        <v>493.19999999999993</v>
      </c>
      <c r="F506" s="40">
        <v>487.09999999999997</v>
      </c>
      <c r="G506" s="40">
        <v>476.19999999999993</v>
      </c>
      <c r="H506" s="40">
        <v>510.19999999999993</v>
      </c>
      <c r="I506" s="40">
        <v>521.09999999999991</v>
      </c>
      <c r="J506" s="40">
        <v>527.19999999999993</v>
      </c>
      <c r="K506" s="31">
        <v>515</v>
      </c>
      <c r="L506" s="31">
        <v>498</v>
      </c>
      <c r="M506" s="31">
        <v>2.87419</v>
      </c>
      <c r="N506" s="1"/>
      <c r="O506" s="1"/>
    </row>
    <row r="507" spans="1:15" ht="12.75" customHeight="1">
      <c r="A507" s="31">
        <v>497</v>
      </c>
      <c r="B507" s="31" t="s">
        <v>284</v>
      </c>
      <c r="C507" s="31">
        <v>11.7</v>
      </c>
      <c r="D507" s="40">
        <v>11.75</v>
      </c>
      <c r="E507" s="40">
        <v>11.55</v>
      </c>
      <c r="F507" s="40">
        <v>11.4</v>
      </c>
      <c r="G507" s="40">
        <v>11.200000000000001</v>
      </c>
      <c r="H507" s="40">
        <v>11.9</v>
      </c>
      <c r="I507" s="40">
        <v>12.1</v>
      </c>
      <c r="J507" s="40">
        <v>12.25</v>
      </c>
      <c r="K507" s="31">
        <v>11.95</v>
      </c>
      <c r="L507" s="31">
        <v>11.6</v>
      </c>
      <c r="M507" s="31">
        <v>633.01331000000005</v>
      </c>
      <c r="N507" s="1"/>
      <c r="O507" s="1"/>
    </row>
    <row r="508" spans="1:15" ht="12.75" customHeight="1">
      <c r="A508" s="31">
        <v>498</v>
      </c>
      <c r="B508" s="31" t="s">
        <v>216</v>
      </c>
      <c r="C508" s="31">
        <v>181.1</v>
      </c>
      <c r="D508" s="40">
        <v>182.06666666666669</v>
      </c>
      <c r="E508" s="40">
        <v>179.63333333333338</v>
      </c>
      <c r="F508" s="40">
        <v>178.16666666666669</v>
      </c>
      <c r="G508" s="40">
        <v>175.73333333333338</v>
      </c>
      <c r="H508" s="40">
        <v>183.53333333333339</v>
      </c>
      <c r="I508" s="40">
        <v>185.96666666666673</v>
      </c>
      <c r="J508" s="40">
        <v>187.43333333333339</v>
      </c>
      <c r="K508" s="31">
        <v>184.5</v>
      </c>
      <c r="L508" s="31">
        <v>180.6</v>
      </c>
      <c r="M508" s="31">
        <v>41.392879999999998</v>
      </c>
      <c r="N508" s="1"/>
      <c r="O508" s="1"/>
    </row>
    <row r="509" spans="1:15" ht="12.75" customHeight="1">
      <c r="A509" s="31">
        <v>499</v>
      </c>
      <c r="B509" s="31" t="s">
        <v>584</v>
      </c>
      <c r="C509" s="31">
        <v>437.1</v>
      </c>
      <c r="D509" s="40">
        <v>431.48333333333335</v>
      </c>
      <c r="E509" s="40">
        <v>421.4666666666667</v>
      </c>
      <c r="F509" s="40">
        <v>405.83333333333337</v>
      </c>
      <c r="G509" s="40">
        <v>395.81666666666672</v>
      </c>
      <c r="H509" s="40">
        <v>447.11666666666667</v>
      </c>
      <c r="I509" s="40">
        <v>457.13333333333333</v>
      </c>
      <c r="J509" s="40">
        <v>472.76666666666665</v>
      </c>
      <c r="K509" s="31">
        <v>441.5</v>
      </c>
      <c r="L509" s="31">
        <v>415.85</v>
      </c>
      <c r="M509" s="31">
        <v>27.349139999999998</v>
      </c>
      <c r="N509" s="1"/>
      <c r="O509" s="1"/>
    </row>
    <row r="510" spans="1:15" ht="12.75" customHeight="1">
      <c r="A510" s="31">
        <v>500</v>
      </c>
      <c r="B510" s="31" t="s">
        <v>585</v>
      </c>
      <c r="C510" s="31">
        <v>2246.5</v>
      </c>
      <c r="D510" s="40">
        <v>2235.9833333333331</v>
      </c>
      <c r="E510" s="40">
        <v>2212.0166666666664</v>
      </c>
      <c r="F510" s="40">
        <v>2177.5333333333333</v>
      </c>
      <c r="G510" s="40">
        <v>2153.5666666666666</v>
      </c>
      <c r="H510" s="40">
        <v>2270.4666666666662</v>
      </c>
      <c r="I510" s="40">
        <v>2294.4333333333325</v>
      </c>
      <c r="J510" s="40">
        <v>2328.9166666666661</v>
      </c>
      <c r="K510" s="31">
        <v>2259.9499999999998</v>
      </c>
      <c r="L510" s="31">
        <v>2201.5</v>
      </c>
      <c r="M510" s="31">
        <v>0.44089</v>
      </c>
      <c r="N510" s="1"/>
      <c r="O510" s="1"/>
    </row>
    <row r="511" spans="1:15" ht="12.75" customHeight="1">
      <c r="A511" s="31">
        <v>501</v>
      </c>
      <c r="B511" s="31" t="s">
        <v>586</v>
      </c>
      <c r="C511" s="31">
        <v>2278.9</v>
      </c>
      <c r="D511" s="40">
        <v>2278.9</v>
      </c>
      <c r="E511" s="40">
        <v>2278.9</v>
      </c>
      <c r="F511" s="40">
        <v>2278.9</v>
      </c>
      <c r="G511" s="40">
        <v>2278.9</v>
      </c>
      <c r="H511" s="40">
        <v>2278.9</v>
      </c>
      <c r="I511" s="40">
        <v>2278.9</v>
      </c>
      <c r="J511" s="40">
        <v>2278.9</v>
      </c>
      <c r="K511" s="31">
        <v>2278.9</v>
      </c>
      <c r="L511" s="31">
        <v>2278.9</v>
      </c>
      <c r="M511" s="31">
        <v>0.67737000000000003</v>
      </c>
      <c r="N511" s="1"/>
      <c r="O511" s="1"/>
    </row>
    <row r="512" spans="1:15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A513" s="7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A514" s="7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A515" s="7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A516" s="7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8" t="s">
        <v>587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51" t="s">
        <v>217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51" t="s">
        <v>218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51" t="s">
        <v>219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51" t="s">
        <v>220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51" t="s">
        <v>221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0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1" t="s">
        <v>222</v>
      </c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</row>
    <row r="529" spans="1:15" ht="12.75" customHeight="1">
      <c r="A529" s="72" t="s">
        <v>223</v>
      </c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</row>
    <row r="530" spans="1:15" ht="12.75" customHeight="1">
      <c r="A530" s="72" t="s">
        <v>224</v>
      </c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</row>
    <row r="531" spans="1:15" ht="12.75" customHeight="1">
      <c r="A531" s="72" t="s">
        <v>225</v>
      </c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</row>
    <row r="532" spans="1:15" ht="12.75" customHeight="1">
      <c r="A532" s="72" t="s">
        <v>226</v>
      </c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</row>
    <row r="533" spans="1:15" ht="12.75" customHeight="1">
      <c r="A533" s="72" t="s">
        <v>227</v>
      </c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</row>
    <row r="534" spans="1:15" ht="12.75" customHeight="1">
      <c r="A534" s="72" t="s">
        <v>228</v>
      </c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</row>
    <row r="535" spans="1:15" ht="12.75" customHeight="1">
      <c r="A535" s="72" t="s">
        <v>229</v>
      </c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</row>
    <row r="536" spans="1:15" ht="12.75" customHeight="1">
      <c r="A536" s="72" t="s">
        <v>230</v>
      </c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</row>
    <row r="537" spans="1:15" ht="12.75" customHeight="1">
      <c r="A537" s="72" t="s">
        <v>231</v>
      </c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500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17.285156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35" width="9.28515625" customWidth="1"/>
  </cols>
  <sheetData>
    <row r="1" spans="1:35" ht="12" customHeight="1">
      <c r="A1" s="76" t="s">
        <v>289</v>
      </c>
      <c r="B1" s="77"/>
      <c r="C1" s="78"/>
      <c r="D1" s="79"/>
      <c r="E1" s="77"/>
      <c r="F1" s="77"/>
      <c r="G1" s="77"/>
      <c r="H1" s="80"/>
      <c r="I1" s="80"/>
      <c r="J1" s="80"/>
      <c r="K1" s="80"/>
      <c r="L1" s="80"/>
      <c r="M1" s="80"/>
      <c r="N1" s="80"/>
      <c r="O1" s="80"/>
      <c r="P1" s="80"/>
      <c r="Q1" s="80"/>
      <c r="R1" s="80"/>
      <c r="S1" s="80"/>
      <c r="T1" s="80"/>
      <c r="U1" s="80"/>
      <c r="V1" s="80"/>
      <c r="W1" s="80"/>
      <c r="X1" s="80"/>
      <c r="Y1" s="80"/>
      <c r="Z1" s="80"/>
      <c r="AA1" s="80"/>
      <c r="AB1" s="80"/>
      <c r="AC1" s="80"/>
      <c r="AD1" s="80"/>
      <c r="AE1" s="80"/>
      <c r="AF1" s="80"/>
      <c r="AG1" s="80"/>
      <c r="AH1" s="80"/>
      <c r="AI1" s="80"/>
    </row>
    <row r="2" spans="1:35" ht="12.75" customHeight="1">
      <c r="A2" s="81"/>
      <c r="B2" s="82"/>
      <c r="C2" s="83"/>
      <c r="D2" s="84"/>
      <c r="E2" s="82"/>
      <c r="F2" s="82"/>
      <c r="G2" s="82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</row>
    <row r="3" spans="1:35" ht="12.75" customHeight="1">
      <c r="A3" s="81"/>
      <c r="B3" s="82"/>
      <c r="C3" s="83"/>
      <c r="D3" s="84"/>
      <c r="E3" s="82"/>
      <c r="F3" s="82"/>
      <c r="G3" s="82"/>
      <c r="H3" s="80"/>
      <c r="I3" s="80"/>
      <c r="J3" s="80"/>
      <c r="K3" s="80"/>
      <c r="L3" s="80"/>
      <c r="M3" s="80"/>
      <c r="N3" s="80"/>
      <c r="O3" s="80"/>
      <c r="P3" s="80"/>
      <c r="Q3" s="80"/>
      <c r="R3" s="80"/>
      <c r="S3" s="80"/>
      <c r="T3" s="80"/>
      <c r="U3" s="80"/>
      <c r="V3" s="80"/>
      <c r="W3" s="80"/>
      <c r="X3" s="80"/>
      <c r="Y3" s="80"/>
      <c r="Z3" s="80"/>
      <c r="AA3" s="80"/>
      <c r="AB3" s="80"/>
      <c r="AC3" s="80"/>
      <c r="AD3" s="80"/>
      <c r="AE3" s="80"/>
      <c r="AF3" s="80"/>
      <c r="AG3" s="80"/>
      <c r="AH3" s="80"/>
      <c r="AI3" s="80"/>
    </row>
    <row r="4" spans="1:35" ht="12.75" customHeight="1">
      <c r="A4" s="81"/>
      <c r="B4" s="82"/>
      <c r="C4" s="83"/>
      <c r="D4" s="84"/>
      <c r="E4" s="82"/>
      <c r="F4" s="82"/>
      <c r="G4" s="82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</row>
    <row r="5" spans="1:35" ht="6" customHeight="1">
      <c r="A5" s="459"/>
      <c r="B5" s="460"/>
      <c r="C5" s="459"/>
      <c r="D5" s="460"/>
      <c r="E5" s="77"/>
      <c r="F5" s="77"/>
      <c r="G5" s="77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</row>
    <row r="6" spans="1:35" ht="26.25" customHeight="1">
      <c r="A6" s="80"/>
      <c r="B6" s="85"/>
      <c r="C6" s="73"/>
      <c r="D6" s="73"/>
      <c r="E6" s="23" t="s">
        <v>288</v>
      </c>
      <c r="F6" s="77"/>
      <c r="G6" s="77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  <c r="AD6" s="80"/>
      <c r="AE6" s="80"/>
      <c r="AF6" s="80"/>
      <c r="AG6" s="80"/>
      <c r="AH6" s="80"/>
      <c r="AI6" s="80"/>
    </row>
    <row r="7" spans="1:35" ht="16.5" customHeight="1">
      <c r="A7" s="86" t="s">
        <v>588</v>
      </c>
      <c r="B7" s="461" t="s">
        <v>589</v>
      </c>
      <c r="C7" s="460"/>
      <c r="D7" s="7">
        <f>Main!B10</f>
        <v>44425</v>
      </c>
      <c r="E7" s="87"/>
      <c r="F7" s="77"/>
      <c r="G7" s="88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</row>
    <row r="8" spans="1:35" ht="12.75" customHeight="1">
      <c r="A8" s="76"/>
      <c r="B8" s="77"/>
      <c r="C8" s="78"/>
      <c r="D8" s="79"/>
      <c r="E8" s="87"/>
      <c r="F8" s="87"/>
      <c r="G8" s="87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</row>
    <row r="9" spans="1:35" ht="15.75" customHeight="1">
      <c r="A9" s="89" t="s">
        <v>590</v>
      </c>
      <c r="B9" s="90" t="s">
        <v>591</v>
      </c>
      <c r="C9" s="90" t="s">
        <v>592</v>
      </c>
      <c r="D9" s="90" t="s">
        <v>593</v>
      </c>
      <c r="E9" s="90" t="s">
        <v>594</v>
      </c>
      <c r="F9" s="90" t="s">
        <v>595</v>
      </c>
      <c r="G9" s="90" t="s">
        <v>596</v>
      </c>
      <c r="H9" s="90" t="s">
        <v>597</v>
      </c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</row>
    <row r="10" spans="1:35" ht="12.75" customHeight="1">
      <c r="A10" s="91">
        <v>44424</v>
      </c>
      <c r="B10" s="32">
        <v>539570</v>
      </c>
      <c r="C10" s="31" t="s">
        <v>935</v>
      </c>
      <c r="D10" s="31" t="s">
        <v>936</v>
      </c>
      <c r="E10" s="31" t="s">
        <v>599</v>
      </c>
      <c r="F10" s="92">
        <v>172800</v>
      </c>
      <c r="G10" s="32">
        <v>3.83</v>
      </c>
      <c r="H10" s="32" t="s">
        <v>315</v>
      </c>
      <c r="I10" s="80"/>
      <c r="J10" s="80"/>
      <c r="K10" s="80"/>
      <c r="L10" s="80"/>
      <c r="M10" s="80"/>
      <c r="N10" s="80"/>
      <c r="O10" s="80"/>
      <c r="P10" s="80"/>
      <c r="Q10" s="80"/>
      <c r="R10" s="80"/>
      <c r="S10" s="80"/>
      <c r="T10" s="80"/>
      <c r="U10" s="80"/>
      <c r="V10" s="80"/>
      <c r="W10" s="80"/>
      <c r="X10" s="80"/>
      <c r="Y10" s="80"/>
      <c r="Z10" s="80"/>
      <c r="AA10" s="80"/>
      <c r="AB10" s="80"/>
      <c r="AC10" s="80"/>
      <c r="AD10" s="80"/>
      <c r="AE10" s="80"/>
      <c r="AF10" s="80"/>
      <c r="AG10" s="80"/>
      <c r="AH10" s="80"/>
      <c r="AI10" s="80"/>
    </row>
    <row r="11" spans="1:35" ht="12.75" customHeight="1">
      <c r="A11" s="91">
        <v>44424</v>
      </c>
      <c r="B11" s="32">
        <v>538351</v>
      </c>
      <c r="C11" s="31" t="s">
        <v>1034</v>
      </c>
      <c r="D11" s="31" t="s">
        <v>1035</v>
      </c>
      <c r="E11" s="31" t="s">
        <v>598</v>
      </c>
      <c r="F11" s="92">
        <v>50000</v>
      </c>
      <c r="G11" s="32">
        <v>26.6</v>
      </c>
      <c r="H11" s="32" t="s">
        <v>315</v>
      </c>
      <c r="I11" s="80"/>
      <c r="J11" s="80"/>
      <c r="K11" s="80"/>
      <c r="L11" s="80"/>
      <c r="M11" s="80"/>
      <c r="N11" s="80"/>
      <c r="O11" s="80"/>
      <c r="P11" s="80"/>
      <c r="Q11" s="80"/>
      <c r="R11" s="80"/>
      <c r="S11" s="80"/>
      <c r="T11" s="80"/>
      <c r="U11" s="80"/>
      <c r="V11" s="80"/>
      <c r="W11" s="80"/>
      <c r="X11" s="80"/>
      <c r="Y11" s="80"/>
      <c r="Z11" s="80"/>
      <c r="AA11" s="80"/>
      <c r="AB11" s="80"/>
      <c r="AC11" s="80"/>
      <c r="AD11" s="80"/>
      <c r="AE11" s="80"/>
      <c r="AF11" s="80"/>
      <c r="AG11" s="80"/>
      <c r="AH11" s="80"/>
      <c r="AI11" s="80"/>
    </row>
    <row r="12" spans="1:35" ht="12.75" customHeight="1">
      <c r="A12" s="91">
        <v>44424</v>
      </c>
      <c r="B12" s="32">
        <v>531591</v>
      </c>
      <c r="C12" s="31" t="s">
        <v>1036</v>
      </c>
      <c r="D12" s="31" t="s">
        <v>1037</v>
      </c>
      <c r="E12" s="31" t="s">
        <v>598</v>
      </c>
      <c r="F12" s="92">
        <v>1094005</v>
      </c>
      <c r="G12" s="32">
        <v>2.2000000000000002</v>
      </c>
      <c r="H12" s="32" t="s">
        <v>315</v>
      </c>
      <c r="I12" s="80"/>
      <c r="J12" s="80"/>
      <c r="K12" s="80"/>
      <c r="L12" s="80"/>
      <c r="M12" s="80"/>
      <c r="N12" s="80"/>
      <c r="O12" s="80"/>
      <c r="P12" s="80"/>
      <c r="Q12" s="80"/>
      <c r="R12" s="80"/>
      <c r="S12" s="80"/>
      <c r="T12" s="80"/>
      <c r="U12" s="80"/>
      <c r="V12" s="80"/>
      <c r="W12" s="80"/>
      <c r="X12" s="80"/>
      <c r="Y12" s="80"/>
      <c r="Z12" s="80"/>
      <c r="AA12" s="80"/>
      <c r="AB12" s="80"/>
      <c r="AC12" s="80"/>
      <c r="AD12" s="80"/>
      <c r="AE12" s="80"/>
      <c r="AF12" s="80"/>
      <c r="AG12" s="80"/>
      <c r="AH12" s="80"/>
      <c r="AI12" s="80"/>
    </row>
    <row r="13" spans="1:35" ht="12.75" customHeight="1">
      <c r="A13" s="91">
        <v>44424</v>
      </c>
      <c r="B13" s="32">
        <v>531591</v>
      </c>
      <c r="C13" s="31" t="s">
        <v>1036</v>
      </c>
      <c r="D13" s="31" t="s">
        <v>1038</v>
      </c>
      <c r="E13" s="31" t="s">
        <v>599</v>
      </c>
      <c r="F13" s="92">
        <v>1094005</v>
      </c>
      <c r="G13" s="32">
        <v>2.2000000000000002</v>
      </c>
      <c r="H13" s="32" t="s">
        <v>315</v>
      </c>
      <c r="I13" s="80"/>
      <c r="J13" s="80"/>
      <c r="K13" s="80"/>
      <c r="L13" s="80"/>
      <c r="M13" s="80"/>
      <c r="N13" s="80"/>
      <c r="O13" s="80"/>
      <c r="P13" s="80"/>
      <c r="Q13" s="80"/>
      <c r="R13" s="80"/>
      <c r="S13" s="80"/>
      <c r="T13" s="80"/>
      <c r="U13" s="80"/>
      <c r="V13" s="80"/>
      <c r="W13" s="80"/>
      <c r="X13" s="80"/>
      <c r="Y13" s="80"/>
      <c r="Z13" s="80"/>
      <c r="AA13" s="80"/>
      <c r="AB13" s="80"/>
      <c r="AC13" s="80"/>
      <c r="AD13" s="80"/>
      <c r="AE13" s="80"/>
      <c r="AF13" s="80"/>
      <c r="AG13" s="80"/>
      <c r="AH13" s="80"/>
      <c r="AI13" s="80"/>
    </row>
    <row r="14" spans="1:35" ht="12.75" customHeight="1">
      <c r="A14" s="91">
        <v>44424</v>
      </c>
      <c r="B14" s="32">
        <v>523186</v>
      </c>
      <c r="C14" s="31" t="s">
        <v>1039</v>
      </c>
      <c r="D14" s="31" t="s">
        <v>1040</v>
      </c>
      <c r="E14" s="31" t="s">
        <v>599</v>
      </c>
      <c r="F14" s="92">
        <v>22277</v>
      </c>
      <c r="G14" s="32">
        <v>219.1</v>
      </c>
      <c r="H14" s="32" t="s">
        <v>315</v>
      </c>
      <c r="I14" s="80"/>
      <c r="J14" s="80"/>
      <c r="K14" s="80"/>
      <c r="L14" s="80"/>
      <c r="M14" s="80"/>
      <c r="N14" s="80"/>
      <c r="O14" s="80"/>
      <c r="P14" s="80"/>
      <c r="Q14" s="80"/>
      <c r="R14" s="80"/>
      <c r="S14" s="80"/>
      <c r="T14" s="80"/>
      <c r="U14" s="80"/>
      <c r="V14" s="80"/>
      <c r="W14" s="80"/>
      <c r="X14" s="80"/>
      <c r="Y14" s="80"/>
      <c r="Z14" s="80"/>
      <c r="AA14" s="80"/>
      <c r="AB14" s="80"/>
      <c r="AC14" s="80"/>
      <c r="AD14" s="80"/>
      <c r="AE14" s="80"/>
      <c r="AF14" s="80"/>
      <c r="AG14" s="80"/>
      <c r="AH14" s="80"/>
      <c r="AI14" s="80"/>
    </row>
    <row r="15" spans="1:35" ht="12.75" customHeight="1">
      <c r="A15" s="91">
        <v>44424</v>
      </c>
      <c r="B15" s="32">
        <v>523186</v>
      </c>
      <c r="C15" s="31" t="s">
        <v>1039</v>
      </c>
      <c r="D15" s="31" t="s">
        <v>1041</v>
      </c>
      <c r="E15" s="31" t="s">
        <v>599</v>
      </c>
      <c r="F15" s="92">
        <v>25000</v>
      </c>
      <c r="G15" s="32">
        <v>219.1</v>
      </c>
      <c r="H15" s="32" t="s">
        <v>315</v>
      </c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0"/>
      <c r="AD15" s="80"/>
      <c r="AE15" s="80"/>
      <c r="AF15" s="80"/>
      <c r="AG15" s="80"/>
      <c r="AH15" s="80"/>
      <c r="AI15" s="80"/>
    </row>
    <row r="16" spans="1:35" ht="12.75" customHeight="1">
      <c r="A16" s="91">
        <v>44424</v>
      </c>
      <c r="B16" s="32">
        <v>530309</v>
      </c>
      <c r="C16" s="31" t="s">
        <v>1042</v>
      </c>
      <c r="D16" s="31" t="s">
        <v>1043</v>
      </c>
      <c r="E16" s="31" t="s">
        <v>598</v>
      </c>
      <c r="F16" s="92">
        <v>19499</v>
      </c>
      <c r="G16" s="32">
        <v>163.05000000000001</v>
      </c>
      <c r="H16" s="32" t="s">
        <v>315</v>
      </c>
      <c r="I16" s="80"/>
      <c r="J16" s="80"/>
      <c r="K16" s="80"/>
      <c r="L16" s="80"/>
      <c r="M16" s="80"/>
      <c r="N16" s="80"/>
      <c r="O16" s="80"/>
      <c r="P16" s="80"/>
      <c r="Q16" s="80"/>
      <c r="R16" s="80"/>
      <c r="S16" s="80"/>
      <c r="T16" s="80"/>
      <c r="U16" s="80"/>
      <c r="V16" s="80"/>
      <c r="W16" s="80"/>
      <c r="X16" s="80"/>
      <c r="Y16" s="80"/>
      <c r="Z16" s="80"/>
      <c r="AA16" s="80"/>
      <c r="AB16" s="80"/>
      <c r="AC16" s="80"/>
      <c r="AD16" s="80"/>
      <c r="AE16" s="80"/>
      <c r="AF16" s="80"/>
      <c r="AG16" s="80"/>
      <c r="AH16" s="80"/>
      <c r="AI16" s="80"/>
    </row>
    <row r="17" spans="1:35" ht="12.75" customHeight="1">
      <c r="A17" s="91">
        <v>44424</v>
      </c>
      <c r="B17" s="32">
        <v>530309</v>
      </c>
      <c r="C17" s="31" t="s">
        <v>1042</v>
      </c>
      <c r="D17" s="31" t="s">
        <v>1044</v>
      </c>
      <c r="E17" s="31" t="s">
        <v>599</v>
      </c>
      <c r="F17" s="92">
        <v>26423</v>
      </c>
      <c r="G17" s="32">
        <v>163.05000000000001</v>
      </c>
      <c r="H17" s="32" t="s">
        <v>315</v>
      </c>
      <c r="I17" s="80"/>
      <c r="J17" s="80"/>
      <c r="K17" s="80"/>
      <c r="L17" s="80"/>
      <c r="M17" s="80"/>
      <c r="N17" s="80"/>
      <c r="O17" s="80"/>
      <c r="P17" s="80"/>
      <c r="Q17" s="80"/>
      <c r="R17" s="80"/>
      <c r="S17" s="80"/>
      <c r="T17" s="80"/>
      <c r="U17" s="80"/>
      <c r="V17" s="80"/>
      <c r="W17" s="80"/>
      <c r="X17" s="80"/>
      <c r="Y17" s="80"/>
      <c r="Z17" s="80"/>
      <c r="AA17" s="80"/>
      <c r="AB17" s="80"/>
      <c r="AC17" s="80"/>
      <c r="AD17" s="80"/>
      <c r="AE17" s="80"/>
      <c r="AF17" s="80"/>
      <c r="AG17" s="80"/>
      <c r="AH17" s="80"/>
      <c r="AI17" s="80"/>
    </row>
    <row r="18" spans="1:35" ht="12.75" customHeight="1">
      <c r="A18" s="91">
        <v>44424</v>
      </c>
      <c r="B18" s="32">
        <v>533407</v>
      </c>
      <c r="C18" s="31" t="s">
        <v>1045</v>
      </c>
      <c r="D18" s="31" t="s">
        <v>1046</v>
      </c>
      <c r="E18" s="31" t="s">
        <v>598</v>
      </c>
      <c r="F18" s="92">
        <v>944117</v>
      </c>
      <c r="G18" s="32">
        <v>24.6</v>
      </c>
      <c r="H18" s="32" t="s">
        <v>315</v>
      </c>
      <c r="I18" s="80"/>
      <c r="J18" s="80"/>
      <c r="K18" s="80"/>
      <c r="L18" s="80"/>
      <c r="M18" s="80"/>
      <c r="N18" s="80"/>
      <c r="O18" s="80"/>
      <c r="P18" s="80"/>
      <c r="Q18" s="80"/>
      <c r="R18" s="80"/>
      <c r="S18" s="80"/>
      <c r="T18" s="80"/>
      <c r="U18" s="80"/>
      <c r="V18" s="80"/>
      <c r="W18" s="80"/>
      <c r="X18" s="80"/>
      <c r="Y18" s="80"/>
      <c r="Z18" s="80"/>
      <c r="AA18" s="80"/>
      <c r="AB18" s="80"/>
      <c r="AC18" s="80"/>
      <c r="AD18" s="80"/>
      <c r="AE18" s="80"/>
      <c r="AF18" s="80"/>
      <c r="AG18" s="80"/>
      <c r="AH18" s="80"/>
      <c r="AI18" s="80"/>
    </row>
    <row r="19" spans="1:35" ht="12.75" customHeight="1">
      <c r="A19" s="91">
        <v>44424</v>
      </c>
      <c r="B19" s="32">
        <v>533407</v>
      </c>
      <c r="C19" s="31" t="s">
        <v>1045</v>
      </c>
      <c r="D19" s="31" t="s">
        <v>1047</v>
      </c>
      <c r="E19" s="31" t="s">
        <v>599</v>
      </c>
      <c r="F19" s="92">
        <v>935405</v>
      </c>
      <c r="G19" s="32">
        <v>24.6</v>
      </c>
      <c r="H19" s="32" t="s">
        <v>315</v>
      </c>
      <c r="I19" s="80"/>
      <c r="J19" s="80"/>
      <c r="K19" s="80"/>
      <c r="L19" s="80"/>
      <c r="M19" s="80"/>
      <c r="N19" s="80"/>
      <c r="O19" s="80"/>
      <c r="P19" s="80"/>
      <c r="Q19" s="80"/>
      <c r="R19" s="80"/>
      <c r="S19" s="80"/>
      <c r="T19" s="80"/>
      <c r="U19" s="80"/>
      <c r="V19" s="80"/>
      <c r="W19" s="80"/>
      <c r="X19" s="80"/>
      <c r="Y19" s="80"/>
      <c r="Z19" s="80"/>
      <c r="AA19" s="80"/>
      <c r="AB19" s="80"/>
      <c r="AC19" s="80"/>
      <c r="AD19" s="80"/>
      <c r="AE19" s="80"/>
      <c r="AF19" s="80"/>
      <c r="AG19" s="80"/>
      <c r="AH19" s="80"/>
      <c r="AI19" s="80"/>
    </row>
    <row r="20" spans="1:35" ht="12.75" customHeight="1">
      <c r="A20" s="91">
        <v>44424</v>
      </c>
      <c r="B20" s="32">
        <v>541778</v>
      </c>
      <c r="C20" s="31" t="s">
        <v>1013</v>
      </c>
      <c r="D20" s="31" t="s">
        <v>1014</v>
      </c>
      <c r="E20" s="31" t="s">
        <v>598</v>
      </c>
      <c r="F20" s="92">
        <v>374651</v>
      </c>
      <c r="G20" s="32">
        <v>149.08000000000001</v>
      </c>
      <c r="H20" s="32" t="s">
        <v>315</v>
      </c>
      <c r="I20" s="80"/>
      <c r="J20" s="80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0"/>
      <c r="X20" s="80"/>
      <c r="Y20" s="80"/>
      <c r="Z20" s="80"/>
      <c r="AA20" s="80"/>
      <c r="AB20" s="80"/>
      <c r="AC20" s="80"/>
      <c r="AD20" s="80"/>
      <c r="AE20" s="80"/>
      <c r="AF20" s="80"/>
      <c r="AG20" s="80"/>
      <c r="AH20" s="80"/>
      <c r="AI20" s="80"/>
    </row>
    <row r="21" spans="1:35" ht="12.75" customHeight="1">
      <c r="A21" s="91">
        <v>44424</v>
      </c>
      <c r="B21" s="32">
        <v>541778</v>
      </c>
      <c r="C21" s="31" t="s">
        <v>1013</v>
      </c>
      <c r="D21" s="31" t="s">
        <v>1014</v>
      </c>
      <c r="E21" s="31" t="s">
        <v>599</v>
      </c>
      <c r="F21" s="92">
        <v>309050</v>
      </c>
      <c r="G21" s="32">
        <v>147.54</v>
      </c>
      <c r="H21" s="32" t="s">
        <v>315</v>
      </c>
      <c r="I21" s="80"/>
      <c r="J21" s="80"/>
      <c r="K21" s="80"/>
      <c r="L21" s="80"/>
      <c r="M21" s="8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80"/>
      <c r="Z21" s="80"/>
      <c r="AA21" s="80"/>
      <c r="AB21" s="80"/>
      <c r="AC21" s="80"/>
      <c r="AD21" s="80"/>
      <c r="AE21" s="80"/>
      <c r="AF21" s="80"/>
      <c r="AG21" s="80"/>
      <c r="AH21" s="80"/>
      <c r="AI21" s="80"/>
    </row>
    <row r="22" spans="1:35" ht="12.75" customHeight="1">
      <c r="A22" s="91">
        <v>44424</v>
      </c>
      <c r="B22" s="32">
        <v>541778</v>
      </c>
      <c r="C22" s="31" t="s">
        <v>1013</v>
      </c>
      <c r="D22" s="31" t="s">
        <v>1048</v>
      </c>
      <c r="E22" s="31" t="s">
        <v>598</v>
      </c>
      <c r="F22" s="92">
        <v>73141</v>
      </c>
      <c r="G22" s="32">
        <v>153.69999999999999</v>
      </c>
      <c r="H22" s="32" t="s">
        <v>315</v>
      </c>
      <c r="I22" s="80"/>
      <c r="J22" s="80"/>
      <c r="K22" s="80"/>
      <c r="L22" s="80"/>
      <c r="M22" s="80"/>
      <c r="N22" s="80"/>
      <c r="O22" s="80"/>
      <c r="P22" s="80"/>
      <c r="Q22" s="80"/>
      <c r="R22" s="80"/>
      <c r="S22" s="80"/>
      <c r="T22" s="80"/>
      <c r="U22" s="80"/>
      <c r="V22" s="80"/>
      <c r="W22" s="80"/>
      <c r="X22" s="80"/>
      <c r="Y22" s="80"/>
      <c r="Z22" s="80"/>
      <c r="AA22" s="80"/>
      <c r="AB22" s="80"/>
      <c r="AC22" s="80"/>
      <c r="AD22" s="80"/>
      <c r="AE22" s="80"/>
      <c r="AF22" s="80"/>
      <c r="AG22" s="80"/>
      <c r="AH22" s="80"/>
      <c r="AI22" s="80"/>
    </row>
    <row r="23" spans="1:35" ht="12.75" customHeight="1">
      <c r="A23" s="91">
        <v>44424</v>
      </c>
      <c r="B23" s="32">
        <v>541778</v>
      </c>
      <c r="C23" s="31" t="s">
        <v>1013</v>
      </c>
      <c r="D23" s="31" t="s">
        <v>1048</v>
      </c>
      <c r="E23" s="31" t="s">
        <v>599</v>
      </c>
      <c r="F23" s="92">
        <v>60141</v>
      </c>
      <c r="G23" s="32">
        <v>153.27000000000001</v>
      </c>
      <c r="H23" s="32" t="s">
        <v>315</v>
      </c>
      <c r="I23" s="80"/>
      <c r="J23" s="80"/>
      <c r="K23" s="80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</row>
    <row r="24" spans="1:35" ht="12.75" customHeight="1">
      <c r="A24" s="91">
        <v>44424</v>
      </c>
      <c r="B24" s="32">
        <v>539405</v>
      </c>
      <c r="C24" s="31" t="s">
        <v>1049</v>
      </c>
      <c r="D24" s="31" t="s">
        <v>1050</v>
      </c>
      <c r="E24" s="31" t="s">
        <v>599</v>
      </c>
      <c r="F24" s="92">
        <v>19500</v>
      </c>
      <c r="G24" s="32">
        <v>16.87</v>
      </c>
      <c r="H24" s="32" t="s">
        <v>315</v>
      </c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</row>
    <row r="25" spans="1:35" ht="12.75" customHeight="1">
      <c r="A25" s="91">
        <v>44424</v>
      </c>
      <c r="B25" s="32">
        <v>531744</v>
      </c>
      <c r="C25" s="31" t="s">
        <v>1051</v>
      </c>
      <c r="D25" s="31" t="s">
        <v>1052</v>
      </c>
      <c r="E25" s="31" t="s">
        <v>598</v>
      </c>
      <c r="F25" s="92">
        <v>43000</v>
      </c>
      <c r="G25" s="32">
        <v>58</v>
      </c>
      <c r="H25" s="32" t="s">
        <v>315</v>
      </c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</row>
    <row r="26" spans="1:35" ht="12.75" customHeight="1">
      <c r="A26" s="91">
        <v>44424</v>
      </c>
      <c r="B26" s="32">
        <v>531744</v>
      </c>
      <c r="C26" s="31" t="s">
        <v>1051</v>
      </c>
      <c r="D26" s="31" t="s">
        <v>1053</v>
      </c>
      <c r="E26" s="31" t="s">
        <v>599</v>
      </c>
      <c r="F26" s="92">
        <v>50000</v>
      </c>
      <c r="G26" s="32">
        <v>57.54</v>
      </c>
      <c r="H26" s="32" t="s">
        <v>315</v>
      </c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0"/>
      <c r="AD26" s="80"/>
      <c r="AE26" s="80"/>
      <c r="AF26" s="80"/>
      <c r="AG26" s="80"/>
      <c r="AH26" s="80"/>
      <c r="AI26" s="80"/>
    </row>
    <row r="27" spans="1:35" ht="12.75" customHeight="1">
      <c r="A27" s="91">
        <v>44424</v>
      </c>
      <c r="B27" s="32">
        <v>538564</v>
      </c>
      <c r="C27" s="31" t="s">
        <v>1054</v>
      </c>
      <c r="D27" s="31" t="s">
        <v>1055</v>
      </c>
      <c r="E27" s="31" t="s">
        <v>599</v>
      </c>
      <c r="F27" s="92">
        <v>52000</v>
      </c>
      <c r="G27" s="32">
        <v>218.45</v>
      </c>
      <c r="H27" s="32" t="s">
        <v>315</v>
      </c>
      <c r="I27" s="80"/>
      <c r="J27" s="80"/>
      <c r="K27" s="80"/>
      <c r="L27" s="80"/>
      <c r="M27" s="80"/>
      <c r="N27" s="80"/>
      <c r="O27" s="80"/>
      <c r="P27" s="80"/>
      <c r="Q27" s="80"/>
      <c r="R27" s="80"/>
      <c r="S27" s="80"/>
      <c r="T27" s="80"/>
      <c r="U27" s="80"/>
      <c r="V27" s="80"/>
      <c r="W27" s="80"/>
      <c r="X27" s="80"/>
      <c r="Y27" s="80"/>
      <c r="Z27" s="80"/>
      <c r="AA27" s="80"/>
      <c r="AB27" s="80"/>
      <c r="AC27" s="80"/>
      <c r="AD27" s="80"/>
      <c r="AE27" s="80"/>
      <c r="AF27" s="80"/>
      <c r="AG27" s="80"/>
      <c r="AH27" s="80"/>
      <c r="AI27" s="80"/>
    </row>
    <row r="28" spans="1:35" ht="12.75" customHeight="1">
      <c r="A28" s="91">
        <v>44424</v>
      </c>
      <c r="B28" s="32">
        <v>514360</v>
      </c>
      <c r="C28" s="31" t="s">
        <v>1056</v>
      </c>
      <c r="D28" s="31" t="s">
        <v>1057</v>
      </c>
      <c r="E28" s="31" t="s">
        <v>598</v>
      </c>
      <c r="F28" s="92">
        <v>100000</v>
      </c>
      <c r="G28" s="32">
        <v>25.15</v>
      </c>
      <c r="H28" s="32" t="s">
        <v>315</v>
      </c>
      <c r="I28" s="80"/>
      <c r="J28" s="80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80"/>
      <c r="X28" s="80"/>
      <c r="Y28" s="80"/>
      <c r="Z28" s="80"/>
      <c r="AA28" s="80"/>
      <c r="AB28" s="80"/>
      <c r="AC28" s="80"/>
      <c r="AD28" s="80"/>
      <c r="AE28" s="80"/>
      <c r="AF28" s="80"/>
      <c r="AG28" s="80"/>
      <c r="AH28" s="80"/>
      <c r="AI28" s="80"/>
    </row>
    <row r="29" spans="1:35" ht="12.75" customHeight="1">
      <c r="A29" s="91">
        <v>44424</v>
      </c>
      <c r="B29" s="32">
        <v>526622</v>
      </c>
      <c r="C29" s="31" t="s">
        <v>1015</v>
      </c>
      <c r="D29" s="31" t="s">
        <v>600</v>
      </c>
      <c r="E29" s="31" t="s">
        <v>599</v>
      </c>
      <c r="F29" s="92">
        <v>3687770</v>
      </c>
      <c r="G29" s="32">
        <v>0.45</v>
      </c>
      <c r="H29" s="32" t="s">
        <v>315</v>
      </c>
      <c r="I29" s="80"/>
      <c r="J29" s="80"/>
      <c r="K29" s="80"/>
      <c r="L29" s="80"/>
      <c r="M29" s="80"/>
      <c r="N29" s="80"/>
      <c r="O29" s="80"/>
      <c r="P29" s="80"/>
      <c r="Q29" s="80"/>
      <c r="R29" s="80"/>
      <c r="S29" s="80"/>
      <c r="T29" s="80"/>
      <c r="U29" s="80"/>
      <c r="V29" s="80"/>
      <c r="W29" s="80"/>
      <c r="X29" s="80"/>
      <c r="Y29" s="80"/>
      <c r="Z29" s="80"/>
      <c r="AA29" s="80"/>
      <c r="AB29" s="80"/>
      <c r="AC29" s="80"/>
      <c r="AD29" s="80"/>
      <c r="AE29" s="80"/>
      <c r="AF29" s="80"/>
      <c r="AG29" s="80"/>
      <c r="AH29" s="80"/>
      <c r="AI29" s="80"/>
    </row>
    <row r="30" spans="1:35" ht="12.75" customHeight="1">
      <c r="A30" s="91">
        <v>44424</v>
      </c>
      <c r="B30" s="32">
        <v>539767</v>
      </c>
      <c r="C30" s="31" t="s">
        <v>1058</v>
      </c>
      <c r="D30" s="31" t="s">
        <v>1059</v>
      </c>
      <c r="E30" s="31" t="s">
        <v>599</v>
      </c>
      <c r="F30" s="92">
        <v>34000</v>
      </c>
      <c r="G30" s="32">
        <v>15.5</v>
      </c>
      <c r="H30" s="32" t="s">
        <v>315</v>
      </c>
      <c r="I30" s="80"/>
      <c r="J30" s="80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80"/>
      <c r="X30" s="80"/>
      <c r="Y30" s="80"/>
      <c r="Z30" s="80"/>
      <c r="AA30" s="80"/>
      <c r="AB30" s="80"/>
      <c r="AC30" s="80"/>
      <c r="AD30" s="80"/>
      <c r="AE30" s="80"/>
      <c r="AF30" s="80"/>
      <c r="AG30" s="80"/>
      <c r="AH30" s="80"/>
      <c r="AI30" s="80"/>
    </row>
    <row r="31" spans="1:35" ht="12.75" customHeight="1">
      <c r="A31" s="91">
        <v>44424</v>
      </c>
      <c r="B31" s="32">
        <v>539767</v>
      </c>
      <c r="C31" s="31" t="s">
        <v>1058</v>
      </c>
      <c r="D31" s="31" t="s">
        <v>1060</v>
      </c>
      <c r="E31" s="31" t="s">
        <v>598</v>
      </c>
      <c r="F31" s="92">
        <v>16952</v>
      </c>
      <c r="G31" s="32">
        <v>15.5</v>
      </c>
      <c r="H31" s="32" t="s">
        <v>315</v>
      </c>
      <c r="I31" s="80"/>
      <c r="J31" s="80"/>
      <c r="K31" s="80"/>
      <c r="L31" s="80"/>
      <c r="M31" s="80"/>
      <c r="N31" s="80"/>
      <c r="O31" s="80"/>
      <c r="P31" s="80"/>
      <c r="Q31" s="80"/>
      <c r="R31" s="80"/>
      <c r="S31" s="80"/>
      <c r="T31" s="80"/>
      <c r="U31" s="80"/>
      <c r="V31" s="80"/>
      <c r="W31" s="80"/>
      <c r="X31" s="80"/>
      <c r="Y31" s="80"/>
      <c r="Z31" s="80"/>
      <c r="AA31" s="80"/>
      <c r="AB31" s="80"/>
      <c r="AC31" s="80"/>
      <c r="AD31" s="80"/>
      <c r="AE31" s="80"/>
      <c r="AF31" s="80"/>
      <c r="AG31" s="80"/>
      <c r="AH31" s="80"/>
      <c r="AI31" s="80"/>
    </row>
    <row r="32" spans="1:35" ht="12.75" customHeight="1">
      <c r="A32" s="91">
        <v>44424</v>
      </c>
      <c r="B32" s="32">
        <v>539767</v>
      </c>
      <c r="C32" s="31" t="s">
        <v>1058</v>
      </c>
      <c r="D32" s="31" t="s">
        <v>1061</v>
      </c>
      <c r="E32" s="31" t="s">
        <v>598</v>
      </c>
      <c r="F32" s="92">
        <v>22237</v>
      </c>
      <c r="G32" s="32">
        <v>15.43</v>
      </c>
      <c r="H32" s="32" t="s">
        <v>315</v>
      </c>
      <c r="I32" s="80"/>
      <c r="J32" s="80"/>
      <c r="K32" s="80"/>
      <c r="L32" s="80"/>
      <c r="M32" s="80"/>
      <c r="N32" s="80"/>
      <c r="O32" s="80"/>
      <c r="P32" s="80"/>
      <c r="Q32" s="80"/>
      <c r="R32" s="80"/>
      <c r="S32" s="80"/>
      <c r="T32" s="80"/>
      <c r="U32" s="80"/>
      <c r="V32" s="80"/>
      <c r="W32" s="80"/>
      <c r="X32" s="80"/>
      <c r="Y32" s="80"/>
      <c r="Z32" s="80"/>
      <c r="AA32" s="80"/>
      <c r="AB32" s="80"/>
      <c r="AC32" s="80"/>
      <c r="AD32" s="80"/>
      <c r="AE32" s="80"/>
      <c r="AF32" s="80"/>
      <c r="AG32" s="80"/>
      <c r="AH32" s="80"/>
      <c r="AI32" s="80"/>
    </row>
    <row r="33" spans="1:35" ht="12.75" customHeight="1">
      <c r="A33" s="91">
        <v>44424</v>
      </c>
      <c r="B33" s="32">
        <v>539767</v>
      </c>
      <c r="C33" s="31" t="s">
        <v>1058</v>
      </c>
      <c r="D33" s="31" t="s">
        <v>1061</v>
      </c>
      <c r="E33" s="31" t="s">
        <v>599</v>
      </c>
      <c r="F33" s="92">
        <v>140</v>
      </c>
      <c r="G33" s="32">
        <v>16</v>
      </c>
      <c r="H33" s="32" t="s">
        <v>315</v>
      </c>
      <c r="I33" s="80"/>
      <c r="J33" s="80"/>
      <c r="K33" s="80"/>
      <c r="L33" s="80"/>
      <c r="M33" s="80"/>
      <c r="N33" s="80"/>
      <c r="O33" s="80"/>
      <c r="P33" s="80"/>
      <c r="Q33" s="80"/>
      <c r="R33" s="80"/>
      <c r="S33" s="80"/>
      <c r="T33" s="80"/>
      <c r="U33" s="80"/>
      <c r="V33" s="80"/>
      <c r="W33" s="80"/>
      <c r="X33" s="80"/>
      <c r="Y33" s="80"/>
      <c r="Z33" s="80"/>
      <c r="AA33" s="80"/>
      <c r="AB33" s="80"/>
      <c r="AC33" s="80"/>
      <c r="AD33" s="80"/>
      <c r="AE33" s="80"/>
      <c r="AF33" s="80"/>
      <c r="AG33" s="80"/>
      <c r="AH33" s="80"/>
      <c r="AI33" s="80"/>
    </row>
    <row r="34" spans="1:35" ht="12.75" customHeight="1">
      <c r="A34" s="91">
        <v>44424</v>
      </c>
      <c r="B34" s="32">
        <v>540727</v>
      </c>
      <c r="C34" s="31" t="s">
        <v>1062</v>
      </c>
      <c r="D34" s="31" t="s">
        <v>1063</v>
      </c>
      <c r="E34" s="31" t="s">
        <v>599</v>
      </c>
      <c r="F34" s="92">
        <v>60000</v>
      </c>
      <c r="G34" s="32">
        <v>25.03</v>
      </c>
      <c r="H34" s="32" t="s">
        <v>315</v>
      </c>
      <c r="I34" s="80"/>
      <c r="J34" s="80"/>
      <c r="K34" s="80"/>
      <c r="L34" s="80"/>
      <c r="M34" s="80"/>
      <c r="N34" s="80"/>
      <c r="O34" s="80"/>
      <c r="P34" s="80"/>
      <c r="Q34" s="80"/>
      <c r="R34" s="80"/>
      <c r="S34" s="80"/>
      <c r="T34" s="80"/>
      <c r="U34" s="80"/>
      <c r="V34" s="80"/>
      <c r="W34" s="80"/>
      <c r="X34" s="80"/>
      <c r="Y34" s="80"/>
      <c r="Z34" s="80"/>
      <c r="AA34" s="80"/>
      <c r="AB34" s="80"/>
      <c r="AC34" s="80"/>
      <c r="AD34" s="80"/>
      <c r="AE34" s="80"/>
      <c r="AF34" s="80"/>
      <c r="AG34" s="80"/>
      <c r="AH34" s="80"/>
      <c r="AI34" s="80"/>
    </row>
    <row r="35" spans="1:35" ht="12.75" customHeight="1">
      <c r="A35" s="91">
        <v>44424</v>
      </c>
      <c r="B35" s="32">
        <v>540727</v>
      </c>
      <c r="C35" s="31" t="s">
        <v>1062</v>
      </c>
      <c r="D35" s="31" t="s">
        <v>1064</v>
      </c>
      <c r="E35" s="31" t="s">
        <v>598</v>
      </c>
      <c r="F35" s="92">
        <v>60000</v>
      </c>
      <c r="G35" s="32">
        <v>25.04</v>
      </c>
      <c r="H35" s="32" t="s">
        <v>315</v>
      </c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0"/>
      <c r="AF35" s="80"/>
      <c r="AG35" s="80"/>
      <c r="AH35" s="80"/>
      <c r="AI35" s="80"/>
    </row>
    <row r="36" spans="1:35" ht="12.75" customHeight="1">
      <c r="A36" s="91">
        <v>44424</v>
      </c>
      <c r="B36" s="32">
        <v>539584</v>
      </c>
      <c r="C36" s="31" t="s">
        <v>974</v>
      </c>
      <c r="D36" s="31" t="s">
        <v>1065</v>
      </c>
      <c r="E36" s="31" t="s">
        <v>598</v>
      </c>
      <c r="F36" s="92">
        <v>300000</v>
      </c>
      <c r="G36" s="32">
        <v>1.58</v>
      </c>
      <c r="H36" s="32" t="s">
        <v>315</v>
      </c>
      <c r="I36" s="80"/>
      <c r="J36" s="80"/>
      <c r="K36" s="80"/>
      <c r="L36" s="80"/>
      <c r="M36" s="80"/>
      <c r="N36" s="80"/>
      <c r="O36" s="80"/>
      <c r="P36" s="80"/>
      <c r="Q36" s="80"/>
      <c r="R36" s="80"/>
      <c r="S36" s="80"/>
      <c r="T36" s="80"/>
      <c r="U36" s="80"/>
      <c r="V36" s="80"/>
      <c r="W36" s="80"/>
      <c r="X36" s="80"/>
      <c r="Y36" s="80"/>
      <c r="Z36" s="80"/>
      <c r="AA36" s="80"/>
      <c r="AB36" s="80"/>
      <c r="AC36" s="80"/>
      <c r="AD36" s="80"/>
      <c r="AE36" s="80"/>
      <c r="AF36" s="80"/>
      <c r="AG36" s="80"/>
      <c r="AH36" s="80"/>
      <c r="AI36" s="80"/>
    </row>
    <row r="37" spans="1:35" ht="12.75" customHeight="1">
      <c r="A37" s="91">
        <v>44424</v>
      </c>
      <c r="B37" s="32">
        <v>539584</v>
      </c>
      <c r="C37" s="31" t="s">
        <v>974</v>
      </c>
      <c r="D37" s="31" t="s">
        <v>1066</v>
      </c>
      <c r="E37" s="31" t="s">
        <v>599</v>
      </c>
      <c r="F37" s="92">
        <v>300000</v>
      </c>
      <c r="G37" s="32">
        <v>1.58</v>
      </c>
      <c r="H37" s="32" t="s">
        <v>315</v>
      </c>
      <c r="I37" s="80"/>
      <c r="J37" s="80"/>
      <c r="K37" s="80"/>
      <c r="L37" s="80"/>
      <c r="M37" s="80"/>
      <c r="N37" s="80"/>
      <c r="O37" s="80"/>
      <c r="P37" s="80"/>
      <c r="Q37" s="80"/>
      <c r="R37" s="80"/>
      <c r="S37" s="80"/>
      <c r="T37" s="80"/>
      <c r="U37" s="80"/>
      <c r="V37" s="80"/>
      <c r="W37" s="80"/>
      <c r="X37" s="80"/>
      <c r="Y37" s="80"/>
      <c r="Z37" s="80"/>
      <c r="AA37" s="80"/>
      <c r="AB37" s="80"/>
      <c r="AC37" s="80"/>
      <c r="AD37" s="80"/>
      <c r="AE37" s="80"/>
      <c r="AF37" s="80"/>
      <c r="AG37" s="80"/>
      <c r="AH37" s="80"/>
      <c r="AI37" s="80"/>
    </row>
    <row r="38" spans="1:35" ht="12.75" customHeight="1">
      <c r="A38" s="91">
        <v>44424</v>
      </c>
      <c r="B38" s="32">
        <v>539584</v>
      </c>
      <c r="C38" s="31" t="s">
        <v>974</v>
      </c>
      <c r="D38" s="31" t="s">
        <v>1067</v>
      </c>
      <c r="E38" s="31" t="s">
        <v>598</v>
      </c>
      <c r="F38" s="92">
        <v>295030</v>
      </c>
      <c r="G38" s="32">
        <v>1.58</v>
      </c>
      <c r="H38" s="32" t="s">
        <v>315</v>
      </c>
      <c r="I38" s="80"/>
      <c r="J38" s="80"/>
      <c r="K38" s="80"/>
      <c r="L38" s="80"/>
      <c r="M38" s="80"/>
      <c r="N38" s="80"/>
      <c r="O38" s="80"/>
      <c r="P38" s="80"/>
      <c r="Q38" s="80"/>
      <c r="R38" s="80"/>
      <c r="S38" s="80"/>
      <c r="T38" s="80"/>
      <c r="U38" s="80"/>
      <c r="V38" s="80"/>
      <c r="W38" s="80"/>
      <c r="X38" s="80"/>
      <c r="Y38" s="80"/>
      <c r="Z38" s="80"/>
      <c r="AA38" s="80"/>
      <c r="AB38" s="80"/>
      <c r="AC38" s="80"/>
      <c r="AD38" s="80"/>
      <c r="AE38" s="80"/>
      <c r="AF38" s="80"/>
      <c r="AG38" s="80"/>
      <c r="AH38" s="80"/>
      <c r="AI38" s="80"/>
    </row>
    <row r="39" spans="1:35" ht="12.75" customHeight="1">
      <c r="A39" s="91">
        <v>44424</v>
      </c>
      <c r="B39" s="32">
        <v>539584</v>
      </c>
      <c r="C39" s="31" t="s">
        <v>974</v>
      </c>
      <c r="D39" s="31" t="s">
        <v>1068</v>
      </c>
      <c r="E39" s="31" t="s">
        <v>599</v>
      </c>
      <c r="F39" s="92">
        <v>253936</v>
      </c>
      <c r="G39" s="32">
        <v>1.58</v>
      </c>
      <c r="H39" s="32" t="s">
        <v>315</v>
      </c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0"/>
    </row>
    <row r="40" spans="1:35" ht="12.75" customHeight="1">
      <c r="A40" s="91">
        <v>44424</v>
      </c>
      <c r="B40" s="32">
        <v>539584</v>
      </c>
      <c r="C40" s="31" t="s">
        <v>974</v>
      </c>
      <c r="D40" s="31" t="s">
        <v>1016</v>
      </c>
      <c r="E40" s="31" t="s">
        <v>599</v>
      </c>
      <c r="F40" s="92">
        <v>300000</v>
      </c>
      <c r="G40" s="32">
        <v>1.58</v>
      </c>
      <c r="H40" s="32" t="s">
        <v>315</v>
      </c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0"/>
    </row>
    <row r="41" spans="1:35" ht="12.75" customHeight="1">
      <c r="A41" s="91">
        <v>44424</v>
      </c>
      <c r="B41" s="32">
        <v>539584</v>
      </c>
      <c r="C41" s="31" t="s">
        <v>974</v>
      </c>
      <c r="D41" s="31" t="s">
        <v>1069</v>
      </c>
      <c r="E41" s="31" t="s">
        <v>599</v>
      </c>
      <c r="F41" s="92">
        <v>399000</v>
      </c>
      <c r="G41" s="32">
        <v>1.58</v>
      </c>
      <c r="H41" s="32" t="s">
        <v>315</v>
      </c>
      <c r="I41" s="80"/>
      <c r="J41" s="80"/>
      <c r="K41" s="80"/>
      <c r="L41" s="80"/>
      <c r="M41" s="80"/>
      <c r="N41" s="80"/>
      <c r="O41" s="80"/>
      <c r="P41" s="80"/>
      <c r="Q41" s="80"/>
      <c r="R41" s="80"/>
      <c r="S41" s="80"/>
      <c r="T41" s="80"/>
      <c r="U41" s="80"/>
      <c r="V41" s="80"/>
      <c r="W41" s="80"/>
      <c r="X41" s="80"/>
      <c r="Y41" s="80"/>
      <c r="Z41" s="80"/>
      <c r="AA41" s="80"/>
      <c r="AB41" s="80"/>
      <c r="AC41" s="80"/>
      <c r="AD41" s="80"/>
      <c r="AE41" s="80"/>
      <c r="AF41" s="80"/>
      <c r="AG41" s="80"/>
      <c r="AH41" s="80"/>
      <c r="AI41" s="80"/>
    </row>
    <row r="42" spans="1:35" ht="12.75" customHeight="1">
      <c r="A42" s="91">
        <v>44424</v>
      </c>
      <c r="B42" s="32">
        <v>539584</v>
      </c>
      <c r="C42" s="31" t="s">
        <v>974</v>
      </c>
      <c r="D42" s="31" t="s">
        <v>1070</v>
      </c>
      <c r="E42" s="31" t="s">
        <v>599</v>
      </c>
      <c r="F42" s="92">
        <v>485436</v>
      </c>
      <c r="G42" s="32">
        <v>1.58</v>
      </c>
      <c r="H42" s="32" t="s">
        <v>315</v>
      </c>
      <c r="I42" s="80"/>
      <c r="J42" s="80"/>
      <c r="K42" s="80"/>
      <c r="L42" s="80"/>
      <c r="M42" s="80"/>
      <c r="N42" s="80"/>
      <c r="O42" s="80"/>
      <c r="P42" s="80"/>
      <c r="Q42" s="80"/>
      <c r="R42" s="80"/>
      <c r="S42" s="80"/>
      <c r="T42" s="80"/>
      <c r="U42" s="80"/>
      <c r="V42" s="80"/>
      <c r="W42" s="80"/>
      <c r="X42" s="80"/>
      <c r="Y42" s="80"/>
      <c r="Z42" s="80"/>
      <c r="AA42" s="80"/>
      <c r="AB42" s="80"/>
      <c r="AC42" s="80"/>
      <c r="AD42" s="80"/>
      <c r="AE42" s="80"/>
      <c r="AF42" s="80"/>
      <c r="AG42" s="80"/>
      <c r="AH42" s="80"/>
      <c r="AI42" s="80"/>
    </row>
    <row r="43" spans="1:35" ht="12.75" customHeight="1">
      <c r="A43" s="91">
        <v>44424</v>
      </c>
      <c r="B43" s="32">
        <v>539584</v>
      </c>
      <c r="C43" s="31" t="s">
        <v>974</v>
      </c>
      <c r="D43" s="31" t="s">
        <v>1071</v>
      </c>
      <c r="E43" s="31" t="s">
        <v>599</v>
      </c>
      <c r="F43" s="92">
        <v>492570</v>
      </c>
      <c r="G43" s="32">
        <v>1.58</v>
      </c>
      <c r="H43" s="32" t="s">
        <v>315</v>
      </c>
      <c r="I43" s="80"/>
      <c r="J43" s="80"/>
      <c r="K43" s="80"/>
      <c r="L43" s="80"/>
      <c r="M43" s="80"/>
      <c r="N43" s="80"/>
      <c r="O43" s="80"/>
      <c r="P43" s="80"/>
      <c r="Q43" s="80"/>
      <c r="R43" s="80"/>
      <c r="S43" s="80"/>
      <c r="T43" s="80"/>
      <c r="U43" s="80"/>
      <c r="V43" s="80"/>
      <c r="W43" s="80"/>
      <c r="X43" s="80"/>
      <c r="Y43" s="80"/>
      <c r="Z43" s="80"/>
      <c r="AA43" s="80"/>
      <c r="AB43" s="80"/>
      <c r="AC43" s="80"/>
      <c r="AD43" s="80"/>
      <c r="AE43" s="80"/>
      <c r="AF43" s="80"/>
      <c r="AG43" s="80"/>
      <c r="AH43" s="80"/>
      <c r="AI43" s="80"/>
    </row>
    <row r="44" spans="1:35" ht="12.75" customHeight="1">
      <c r="A44" s="91">
        <v>44424</v>
      </c>
      <c r="B44" s="32">
        <v>539584</v>
      </c>
      <c r="C44" s="31" t="s">
        <v>974</v>
      </c>
      <c r="D44" s="31" t="s">
        <v>1072</v>
      </c>
      <c r="E44" s="31" t="s">
        <v>599</v>
      </c>
      <c r="F44" s="92">
        <v>685000</v>
      </c>
      <c r="G44" s="32">
        <v>1.58</v>
      </c>
      <c r="H44" s="32" t="s">
        <v>315</v>
      </c>
      <c r="I44" s="80"/>
      <c r="J44" s="80"/>
      <c r="K44" s="80"/>
      <c r="L44" s="80"/>
      <c r="M44" s="80"/>
      <c r="N44" s="80"/>
      <c r="O44" s="80"/>
      <c r="P44" s="80"/>
      <c r="Q44" s="80"/>
      <c r="R44" s="80"/>
      <c r="S44" s="80"/>
      <c r="T44" s="80"/>
      <c r="U44" s="80"/>
      <c r="V44" s="80"/>
      <c r="W44" s="80"/>
      <c r="X44" s="80"/>
      <c r="Y44" s="80"/>
      <c r="Z44" s="80"/>
      <c r="AA44" s="80"/>
      <c r="AB44" s="80"/>
      <c r="AC44" s="80"/>
      <c r="AD44" s="80"/>
      <c r="AE44" s="80"/>
      <c r="AF44" s="80"/>
      <c r="AG44" s="80"/>
      <c r="AH44" s="80"/>
      <c r="AI44" s="80"/>
    </row>
    <row r="45" spans="1:35" ht="12.75" customHeight="1">
      <c r="A45" s="91">
        <v>44424</v>
      </c>
      <c r="B45" s="32">
        <v>539584</v>
      </c>
      <c r="C45" s="31" t="s">
        <v>974</v>
      </c>
      <c r="D45" s="31" t="s">
        <v>1073</v>
      </c>
      <c r="E45" s="31" t="s">
        <v>599</v>
      </c>
      <c r="F45" s="92">
        <v>2730000</v>
      </c>
      <c r="G45" s="32">
        <v>1.58</v>
      </c>
      <c r="H45" s="32" t="s">
        <v>315</v>
      </c>
      <c r="I45" s="80"/>
      <c r="J45" s="80"/>
      <c r="K45" s="80"/>
      <c r="L45" s="80"/>
      <c r="M45" s="80"/>
      <c r="N45" s="80"/>
      <c r="O45" s="80"/>
      <c r="P45" s="80"/>
      <c r="Q45" s="80"/>
      <c r="R45" s="80"/>
      <c r="S45" s="80"/>
      <c r="T45" s="80"/>
      <c r="U45" s="80"/>
      <c r="V45" s="80"/>
      <c r="W45" s="80"/>
      <c r="X45" s="80"/>
      <c r="Y45" s="80"/>
      <c r="Z45" s="80"/>
      <c r="AA45" s="80"/>
      <c r="AB45" s="80"/>
      <c r="AC45" s="80"/>
      <c r="AD45" s="80"/>
      <c r="AE45" s="80"/>
      <c r="AF45" s="80"/>
      <c r="AG45" s="80"/>
      <c r="AH45" s="80"/>
      <c r="AI45" s="80"/>
    </row>
    <row r="46" spans="1:35" ht="12.75" customHeight="1">
      <c r="A46" s="91">
        <v>44424</v>
      </c>
      <c r="B46" s="32">
        <v>539584</v>
      </c>
      <c r="C46" s="31" t="s">
        <v>974</v>
      </c>
      <c r="D46" s="31" t="s">
        <v>990</v>
      </c>
      <c r="E46" s="31" t="s">
        <v>599</v>
      </c>
      <c r="F46" s="92">
        <v>3844890</v>
      </c>
      <c r="G46" s="32">
        <v>1.58</v>
      </c>
      <c r="H46" s="32" t="s">
        <v>315</v>
      </c>
      <c r="I46" s="80"/>
      <c r="J46" s="80"/>
      <c r="K46" s="80"/>
      <c r="L46" s="80"/>
      <c r="M46" s="80"/>
      <c r="N46" s="80"/>
      <c r="O46" s="80"/>
      <c r="P46" s="80"/>
      <c r="Q46" s="80"/>
      <c r="R46" s="80"/>
      <c r="S46" s="80"/>
      <c r="T46" s="80"/>
      <c r="U46" s="80"/>
      <c r="V46" s="80"/>
      <c r="W46" s="80"/>
      <c r="X46" s="80"/>
      <c r="Y46" s="80"/>
      <c r="Z46" s="80"/>
      <c r="AA46" s="80"/>
      <c r="AB46" s="80"/>
      <c r="AC46" s="80"/>
      <c r="AD46" s="80"/>
      <c r="AE46" s="80"/>
      <c r="AF46" s="80"/>
      <c r="AG46" s="80"/>
      <c r="AH46" s="80"/>
      <c r="AI46" s="80"/>
    </row>
    <row r="47" spans="1:35" ht="12.75" customHeight="1">
      <c r="A47" s="91">
        <v>44424</v>
      </c>
      <c r="B47" s="32">
        <v>539584</v>
      </c>
      <c r="C47" s="31" t="s">
        <v>974</v>
      </c>
      <c r="D47" s="31" t="s">
        <v>1074</v>
      </c>
      <c r="E47" s="31" t="s">
        <v>598</v>
      </c>
      <c r="F47" s="92">
        <v>600000</v>
      </c>
      <c r="G47" s="32">
        <v>1.58</v>
      </c>
      <c r="H47" s="32" t="s">
        <v>315</v>
      </c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0"/>
      <c r="AF47" s="80"/>
      <c r="AG47" s="80"/>
      <c r="AH47" s="80"/>
      <c r="AI47" s="80"/>
    </row>
    <row r="48" spans="1:35" ht="12.75" customHeight="1">
      <c r="A48" s="91">
        <v>44424</v>
      </c>
      <c r="B48" s="32">
        <v>540269</v>
      </c>
      <c r="C48" s="31" t="s">
        <v>1075</v>
      </c>
      <c r="D48" s="31" t="s">
        <v>1076</v>
      </c>
      <c r="E48" s="31" t="s">
        <v>599</v>
      </c>
      <c r="F48" s="92">
        <v>140000</v>
      </c>
      <c r="G48" s="32">
        <v>6.98</v>
      </c>
      <c r="H48" s="32" t="s">
        <v>315</v>
      </c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0"/>
      <c r="AF48" s="80"/>
      <c r="AG48" s="80"/>
      <c r="AH48" s="80"/>
      <c r="AI48" s="80"/>
    </row>
    <row r="49" spans="1:35" ht="12.75" customHeight="1">
      <c r="A49" s="91">
        <v>44424</v>
      </c>
      <c r="B49" s="32">
        <v>539217</v>
      </c>
      <c r="C49" s="31" t="s">
        <v>1077</v>
      </c>
      <c r="D49" s="31" t="s">
        <v>1078</v>
      </c>
      <c r="E49" s="31" t="s">
        <v>599</v>
      </c>
      <c r="F49" s="92">
        <v>466797</v>
      </c>
      <c r="G49" s="32">
        <v>2.4</v>
      </c>
      <c r="H49" s="32" t="s">
        <v>315</v>
      </c>
      <c r="I49" s="80"/>
      <c r="J49" s="80"/>
      <c r="K49" s="80"/>
      <c r="L49" s="80"/>
      <c r="M49" s="80"/>
      <c r="N49" s="80"/>
      <c r="O49" s="80"/>
      <c r="P49" s="80"/>
      <c r="Q49" s="80"/>
      <c r="R49" s="80"/>
      <c r="S49" s="80"/>
      <c r="T49" s="80"/>
      <c r="U49" s="80"/>
      <c r="V49" s="80"/>
      <c r="W49" s="80"/>
      <c r="X49" s="80"/>
      <c r="Y49" s="80"/>
      <c r="Z49" s="80"/>
      <c r="AA49" s="80"/>
      <c r="AB49" s="80"/>
      <c r="AC49" s="80"/>
      <c r="AD49" s="80"/>
      <c r="AE49" s="80"/>
      <c r="AF49" s="80"/>
      <c r="AG49" s="80"/>
      <c r="AH49" s="80"/>
      <c r="AI49" s="80"/>
    </row>
    <row r="50" spans="1:35" ht="12.75" customHeight="1">
      <c r="A50" s="91">
        <v>44424</v>
      </c>
      <c r="B50" s="32">
        <v>542025</v>
      </c>
      <c r="C50" s="31" t="s">
        <v>1079</v>
      </c>
      <c r="D50" s="31" t="s">
        <v>991</v>
      </c>
      <c r="E50" s="31" t="s">
        <v>598</v>
      </c>
      <c r="F50" s="92">
        <v>432000</v>
      </c>
      <c r="G50" s="32">
        <v>2.1800000000000002</v>
      </c>
      <c r="H50" s="32" t="s">
        <v>315</v>
      </c>
      <c r="I50" s="80"/>
      <c r="J50" s="80"/>
      <c r="K50" s="80"/>
      <c r="L50" s="80"/>
      <c r="M50" s="80"/>
      <c r="N50" s="80"/>
      <c r="O50" s="80"/>
      <c r="P50" s="80"/>
      <c r="Q50" s="80"/>
      <c r="R50" s="80"/>
      <c r="S50" s="80"/>
      <c r="T50" s="80"/>
      <c r="U50" s="80"/>
      <c r="V50" s="80"/>
      <c r="W50" s="80"/>
      <c r="X50" s="80"/>
      <c r="Y50" s="80"/>
      <c r="Z50" s="80"/>
      <c r="AA50" s="80"/>
      <c r="AB50" s="80"/>
      <c r="AC50" s="80"/>
      <c r="AD50" s="80"/>
      <c r="AE50" s="80"/>
      <c r="AF50" s="80"/>
      <c r="AG50" s="80"/>
      <c r="AH50" s="80"/>
      <c r="AI50" s="80"/>
    </row>
    <row r="51" spans="1:35" ht="12.75" customHeight="1">
      <c r="A51" s="91">
        <v>44424</v>
      </c>
      <c r="B51" s="32">
        <v>542025</v>
      </c>
      <c r="C51" s="31" t="s">
        <v>1079</v>
      </c>
      <c r="D51" s="31" t="s">
        <v>991</v>
      </c>
      <c r="E51" s="31" t="s">
        <v>599</v>
      </c>
      <c r="F51" s="92">
        <v>528000</v>
      </c>
      <c r="G51" s="32">
        <v>2.25</v>
      </c>
      <c r="H51" s="32" t="s">
        <v>315</v>
      </c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0"/>
      <c r="AF51" s="80"/>
      <c r="AG51" s="80"/>
      <c r="AH51" s="80"/>
      <c r="AI51" s="80"/>
    </row>
    <row r="52" spans="1:35" ht="12.75" customHeight="1">
      <c r="A52" s="91">
        <v>44424</v>
      </c>
      <c r="B52" s="32">
        <v>542025</v>
      </c>
      <c r="C52" s="31" t="s">
        <v>1079</v>
      </c>
      <c r="D52" s="31" t="s">
        <v>1014</v>
      </c>
      <c r="E52" s="31" t="s">
        <v>598</v>
      </c>
      <c r="F52" s="92">
        <v>768000</v>
      </c>
      <c r="G52" s="32">
        <v>2.25</v>
      </c>
      <c r="H52" s="32" t="s">
        <v>315</v>
      </c>
      <c r="I52" s="80"/>
      <c r="J52" s="80"/>
      <c r="K52" s="80"/>
      <c r="L52" s="80"/>
      <c r="M52" s="80"/>
      <c r="N52" s="80"/>
      <c r="O52" s="80"/>
      <c r="P52" s="80"/>
      <c r="Q52" s="80"/>
      <c r="R52" s="80"/>
      <c r="S52" s="80"/>
      <c r="T52" s="80"/>
      <c r="U52" s="80"/>
      <c r="V52" s="80"/>
      <c r="W52" s="80"/>
      <c r="X52" s="80"/>
      <c r="Y52" s="80"/>
      <c r="Z52" s="80"/>
      <c r="AA52" s="80"/>
      <c r="AB52" s="80"/>
      <c r="AC52" s="80"/>
      <c r="AD52" s="80"/>
      <c r="AE52" s="80"/>
      <c r="AF52" s="80"/>
      <c r="AG52" s="80"/>
      <c r="AH52" s="80"/>
      <c r="AI52" s="80"/>
    </row>
    <row r="53" spans="1:35" ht="12.75" customHeight="1">
      <c r="A53" s="91">
        <v>44424</v>
      </c>
      <c r="B53" s="32">
        <v>542025</v>
      </c>
      <c r="C53" s="31" t="s">
        <v>1079</v>
      </c>
      <c r="D53" s="31" t="s">
        <v>1014</v>
      </c>
      <c r="E53" s="31" t="s">
        <v>599</v>
      </c>
      <c r="F53" s="92">
        <v>864000</v>
      </c>
      <c r="G53" s="32">
        <v>2.23</v>
      </c>
      <c r="H53" s="32" t="s">
        <v>315</v>
      </c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80"/>
      <c r="AI53" s="80"/>
    </row>
    <row r="54" spans="1:35" ht="12.75" customHeight="1">
      <c r="A54" s="91">
        <v>44424</v>
      </c>
      <c r="B54" s="32">
        <v>530023</v>
      </c>
      <c r="C54" s="31" t="s">
        <v>1080</v>
      </c>
      <c r="D54" s="31" t="s">
        <v>1081</v>
      </c>
      <c r="E54" s="31" t="s">
        <v>598</v>
      </c>
      <c r="F54" s="92">
        <v>884556</v>
      </c>
      <c r="G54" s="32">
        <v>135</v>
      </c>
      <c r="H54" s="32" t="s">
        <v>315</v>
      </c>
      <c r="I54" s="80"/>
      <c r="J54" s="80"/>
      <c r="K54" s="80"/>
      <c r="L54" s="80"/>
      <c r="M54" s="80"/>
      <c r="N54" s="80"/>
      <c r="O54" s="80"/>
      <c r="P54" s="80"/>
      <c r="Q54" s="80"/>
      <c r="R54" s="80"/>
      <c r="S54" s="80"/>
      <c r="T54" s="80"/>
      <c r="U54" s="80"/>
      <c r="V54" s="80"/>
      <c r="W54" s="80"/>
      <c r="X54" s="80"/>
      <c r="Y54" s="80"/>
      <c r="Z54" s="80"/>
      <c r="AA54" s="80"/>
      <c r="AB54" s="80"/>
      <c r="AC54" s="80"/>
      <c r="AD54" s="80"/>
      <c r="AE54" s="80"/>
      <c r="AF54" s="80"/>
      <c r="AG54" s="80"/>
      <c r="AH54" s="80"/>
      <c r="AI54" s="80"/>
    </row>
    <row r="55" spans="1:35" ht="12.75" customHeight="1">
      <c r="A55" s="91">
        <v>44424</v>
      </c>
      <c r="B55" s="32">
        <v>530023</v>
      </c>
      <c r="C55" s="31" t="s">
        <v>1080</v>
      </c>
      <c r="D55" s="31" t="s">
        <v>1082</v>
      </c>
      <c r="E55" s="31" t="s">
        <v>599</v>
      </c>
      <c r="F55" s="92">
        <v>264528</v>
      </c>
      <c r="G55" s="32">
        <v>135</v>
      </c>
      <c r="H55" s="32" t="s">
        <v>315</v>
      </c>
      <c r="I55" s="80"/>
      <c r="J55" s="80"/>
      <c r="K55" s="80"/>
      <c r="L55" s="80"/>
      <c r="M55" s="80"/>
      <c r="N55" s="80"/>
      <c r="O55" s="80"/>
      <c r="P55" s="80"/>
      <c r="Q55" s="80"/>
      <c r="R55" s="80"/>
      <c r="S55" s="80"/>
      <c r="T55" s="80"/>
      <c r="U55" s="80"/>
      <c r="V55" s="80"/>
      <c r="W55" s="80"/>
      <c r="X55" s="80"/>
      <c r="Y55" s="80"/>
      <c r="Z55" s="80"/>
      <c r="AA55" s="80"/>
      <c r="AB55" s="80"/>
      <c r="AC55" s="80"/>
      <c r="AD55" s="80"/>
      <c r="AE55" s="80"/>
      <c r="AF55" s="80"/>
      <c r="AG55" s="80"/>
      <c r="AH55" s="80"/>
      <c r="AI55" s="80"/>
    </row>
    <row r="56" spans="1:35" ht="12.75" customHeight="1">
      <c r="A56" s="91">
        <v>44424</v>
      </c>
      <c r="B56" s="32">
        <v>530023</v>
      </c>
      <c r="C56" s="31" t="s">
        <v>1080</v>
      </c>
      <c r="D56" s="31" t="s">
        <v>1083</v>
      </c>
      <c r="E56" s="31" t="s">
        <v>599</v>
      </c>
      <c r="F56" s="92">
        <v>620028</v>
      </c>
      <c r="G56" s="32">
        <v>135</v>
      </c>
      <c r="H56" s="32" t="s">
        <v>315</v>
      </c>
      <c r="I56" s="80"/>
      <c r="J56" s="80"/>
      <c r="K56" s="80"/>
      <c r="L56" s="80"/>
      <c r="M56" s="80"/>
      <c r="N56" s="80"/>
      <c r="O56" s="80"/>
      <c r="P56" s="80"/>
      <c r="Q56" s="80"/>
      <c r="R56" s="80"/>
      <c r="S56" s="80"/>
      <c r="T56" s="80"/>
      <c r="U56" s="80"/>
      <c r="V56" s="80"/>
      <c r="W56" s="80"/>
      <c r="X56" s="80"/>
      <c r="Y56" s="80"/>
      <c r="Z56" s="80"/>
      <c r="AA56" s="80"/>
      <c r="AB56" s="80"/>
      <c r="AC56" s="80"/>
      <c r="AD56" s="80"/>
      <c r="AE56" s="80"/>
      <c r="AF56" s="80"/>
      <c r="AG56" s="80"/>
      <c r="AH56" s="80"/>
      <c r="AI56" s="80"/>
    </row>
    <row r="57" spans="1:35" ht="12.75" customHeight="1">
      <c r="A57" s="91">
        <v>44424</v>
      </c>
      <c r="B57" s="32" t="s">
        <v>1084</v>
      </c>
      <c r="C57" s="31" t="s">
        <v>1085</v>
      </c>
      <c r="D57" s="31" t="s">
        <v>1086</v>
      </c>
      <c r="E57" s="31" t="s">
        <v>598</v>
      </c>
      <c r="F57" s="92">
        <v>42000</v>
      </c>
      <c r="G57" s="32">
        <v>27.07</v>
      </c>
      <c r="H57" s="32" t="s">
        <v>601</v>
      </c>
      <c r="I57" s="80"/>
      <c r="J57" s="80"/>
      <c r="K57" s="80"/>
      <c r="L57" s="80"/>
      <c r="M57" s="80"/>
      <c r="N57" s="80"/>
      <c r="O57" s="80"/>
      <c r="P57" s="80"/>
      <c r="Q57" s="80"/>
      <c r="R57" s="80"/>
      <c r="S57" s="80"/>
      <c r="T57" s="80"/>
      <c r="U57" s="80"/>
      <c r="V57" s="80"/>
      <c r="W57" s="80"/>
      <c r="X57" s="80"/>
      <c r="Y57" s="80"/>
      <c r="Z57" s="80"/>
      <c r="AA57" s="80"/>
      <c r="AB57" s="80"/>
      <c r="AC57" s="80"/>
      <c r="AD57" s="80"/>
      <c r="AE57" s="80"/>
      <c r="AF57" s="80"/>
      <c r="AG57" s="80"/>
      <c r="AH57" s="80"/>
      <c r="AI57" s="80"/>
    </row>
    <row r="58" spans="1:35" ht="12.75" customHeight="1">
      <c r="A58" s="91">
        <v>44424</v>
      </c>
      <c r="B58" s="32" t="s">
        <v>1087</v>
      </c>
      <c r="C58" s="31" t="s">
        <v>1088</v>
      </c>
      <c r="D58" s="31" t="s">
        <v>600</v>
      </c>
      <c r="E58" s="31" t="s">
        <v>598</v>
      </c>
      <c r="F58" s="92">
        <v>331460</v>
      </c>
      <c r="G58" s="32">
        <v>264.45999999999998</v>
      </c>
      <c r="H58" s="32" t="s">
        <v>601</v>
      </c>
      <c r="I58" s="80"/>
      <c r="J58" s="80"/>
      <c r="K58" s="80"/>
      <c r="L58" s="80"/>
      <c r="M58" s="80"/>
      <c r="N58" s="80"/>
      <c r="O58" s="80"/>
      <c r="P58" s="80"/>
      <c r="Q58" s="80"/>
      <c r="R58" s="80"/>
      <c r="S58" s="80"/>
      <c r="T58" s="80"/>
      <c r="U58" s="80"/>
      <c r="V58" s="80"/>
      <c r="W58" s="80"/>
      <c r="X58" s="80"/>
      <c r="Y58" s="80"/>
      <c r="Z58" s="80"/>
      <c r="AA58" s="80"/>
      <c r="AB58" s="80"/>
      <c r="AC58" s="80"/>
      <c r="AD58" s="80"/>
      <c r="AE58" s="80"/>
      <c r="AF58" s="80"/>
      <c r="AG58" s="80"/>
      <c r="AH58" s="80"/>
      <c r="AI58" s="80"/>
    </row>
    <row r="59" spans="1:35" ht="12.75" customHeight="1">
      <c r="A59" s="91">
        <v>44424</v>
      </c>
      <c r="B59" s="32" t="s">
        <v>1089</v>
      </c>
      <c r="C59" s="31" t="s">
        <v>1090</v>
      </c>
      <c r="D59" s="31" t="s">
        <v>1091</v>
      </c>
      <c r="E59" s="31" t="s">
        <v>598</v>
      </c>
      <c r="F59" s="92">
        <v>204000</v>
      </c>
      <c r="G59" s="32">
        <v>84.25</v>
      </c>
      <c r="H59" s="32" t="s">
        <v>601</v>
      </c>
      <c r="I59" s="80"/>
      <c r="J59" s="80"/>
      <c r="K59" s="80"/>
      <c r="L59" s="80"/>
      <c r="M59" s="80"/>
      <c r="N59" s="80"/>
      <c r="O59" s="80"/>
      <c r="P59" s="80"/>
      <c r="Q59" s="80"/>
      <c r="R59" s="80"/>
      <c r="S59" s="80"/>
      <c r="T59" s="80"/>
      <c r="U59" s="80"/>
      <c r="V59" s="80"/>
      <c r="W59" s="80"/>
      <c r="X59" s="80"/>
      <c r="Y59" s="80"/>
      <c r="Z59" s="80"/>
      <c r="AA59" s="80"/>
      <c r="AB59" s="80"/>
      <c r="AC59" s="80"/>
      <c r="AD59" s="80"/>
      <c r="AE59" s="80"/>
      <c r="AF59" s="80"/>
      <c r="AG59" s="80"/>
      <c r="AH59" s="80"/>
      <c r="AI59" s="80"/>
    </row>
    <row r="60" spans="1:35" ht="12.75" customHeight="1">
      <c r="A60" s="91">
        <v>44424</v>
      </c>
      <c r="B60" s="32" t="s">
        <v>1092</v>
      </c>
      <c r="C60" s="31" t="s">
        <v>1093</v>
      </c>
      <c r="D60" s="31" t="s">
        <v>1017</v>
      </c>
      <c r="E60" s="31" t="s">
        <v>598</v>
      </c>
      <c r="F60" s="92">
        <v>225023</v>
      </c>
      <c r="G60" s="32">
        <v>132.30000000000001</v>
      </c>
      <c r="H60" s="32" t="s">
        <v>601</v>
      </c>
      <c r="I60" s="80"/>
      <c r="J60" s="80"/>
      <c r="K60" s="80"/>
      <c r="L60" s="80"/>
      <c r="M60" s="80"/>
      <c r="N60" s="80"/>
      <c r="O60" s="80"/>
      <c r="P60" s="80"/>
      <c r="Q60" s="80"/>
      <c r="R60" s="80"/>
      <c r="S60" s="80"/>
      <c r="T60" s="80"/>
      <c r="U60" s="80"/>
      <c r="V60" s="80"/>
      <c r="W60" s="80"/>
      <c r="X60" s="80"/>
      <c r="Y60" s="80"/>
      <c r="Z60" s="80"/>
      <c r="AA60" s="80"/>
      <c r="AB60" s="80"/>
      <c r="AC60" s="80"/>
      <c r="AD60" s="80"/>
      <c r="AE60" s="80"/>
      <c r="AF60" s="80"/>
      <c r="AG60" s="80"/>
      <c r="AH60" s="80"/>
      <c r="AI60" s="80"/>
    </row>
    <row r="61" spans="1:35" ht="12.75" customHeight="1">
      <c r="A61" s="91">
        <v>44424</v>
      </c>
      <c r="B61" s="32" t="s">
        <v>1092</v>
      </c>
      <c r="C61" s="31" t="s">
        <v>1093</v>
      </c>
      <c r="D61" s="31" t="s">
        <v>1094</v>
      </c>
      <c r="E61" s="31" t="s">
        <v>598</v>
      </c>
      <c r="F61" s="92">
        <v>304698</v>
      </c>
      <c r="G61" s="32">
        <v>128.74</v>
      </c>
      <c r="H61" s="32" t="s">
        <v>601</v>
      </c>
      <c r="I61" s="80"/>
      <c r="J61" s="80"/>
      <c r="K61" s="80"/>
      <c r="L61" s="80"/>
      <c r="M61" s="80"/>
      <c r="N61" s="80"/>
      <c r="O61" s="80"/>
      <c r="P61" s="80"/>
      <c r="Q61" s="80"/>
      <c r="R61" s="80"/>
      <c r="S61" s="80"/>
      <c r="T61" s="80"/>
      <c r="U61" s="80"/>
      <c r="V61" s="80"/>
      <c r="W61" s="80"/>
      <c r="X61" s="80"/>
      <c r="Y61" s="80"/>
      <c r="Z61" s="80"/>
      <c r="AA61" s="80"/>
      <c r="AB61" s="80"/>
      <c r="AC61" s="80"/>
      <c r="AD61" s="80"/>
      <c r="AE61" s="80"/>
      <c r="AF61" s="80"/>
      <c r="AG61" s="80"/>
      <c r="AH61" s="80"/>
      <c r="AI61" s="80"/>
    </row>
    <row r="62" spans="1:35" ht="12.75" customHeight="1">
      <c r="A62" s="91">
        <v>44424</v>
      </c>
      <c r="B62" s="32" t="s">
        <v>1095</v>
      </c>
      <c r="C62" s="20" t="s">
        <v>1096</v>
      </c>
      <c r="D62" s="20" t="s">
        <v>1097</v>
      </c>
      <c r="E62" s="31" t="s">
        <v>598</v>
      </c>
      <c r="F62" s="92">
        <v>221026</v>
      </c>
      <c r="G62" s="32">
        <v>1033.01</v>
      </c>
      <c r="H62" s="32" t="s">
        <v>601</v>
      </c>
      <c r="I62" s="80"/>
      <c r="J62" s="80"/>
      <c r="K62" s="80"/>
      <c r="L62" s="80"/>
      <c r="M62" s="80"/>
      <c r="N62" s="80"/>
      <c r="O62" s="80"/>
      <c r="P62" s="80"/>
      <c r="Q62" s="80"/>
      <c r="R62" s="80"/>
      <c r="S62" s="80"/>
      <c r="T62" s="80"/>
      <c r="U62" s="80"/>
      <c r="V62" s="80"/>
      <c r="W62" s="80"/>
      <c r="X62" s="80"/>
      <c r="Y62" s="80"/>
      <c r="Z62" s="80"/>
      <c r="AA62" s="80"/>
      <c r="AB62" s="80"/>
      <c r="AC62" s="80"/>
      <c r="AD62" s="80"/>
      <c r="AE62" s="80"/>
      <c r="AF62" s="80"/>
      <c r="AG62" s="80"/>
      <c r="AH62" s="80"/>
      <c r="AI62" s="80"/>
    </row>
    <row r="63" spans="1:35" ht="12.75" customHeight="1">
      <c r="A63" s="91">
        <v>44424</v>
      </c>
      <c r="B63" s="32" t="s">
        <v>1095</v>
      </c>
      <c r="C63" s="31" t="s">
        <v>1096</v>
      </c>
      <c r="D63" s="31" t="s">
        <v>1098</v>
      </c>
      <c r="E63" s="31" t="s">
        <v>598</v>
      </c>
      <c r="F63" s="92">
        <v>203072</v>
      </c>
      <c r="G63" s="32">
        <v>1031.31</v>
      </c>
      <c r="H63" s="32" t="s">
        <v>601</v>
      </c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</row>
    <row r="64" spans="1:35" ht="12.75" customHeight="1">
      <c r="A64" s="91">
        <v>44424</v>
      </c>
      <c r="B64" s="32" t="s">
        <v>1095</v>
      </c>
      <c r="C64" s="31" t="s">
        <v>1096</v>
      </c>
      <c r="D64" s="31" t="s">
        <v>1099</v>
      </c>
      <c r="E64" s="31" t="s">
        <v>598</v>
      </c>
      <c r="F64" s="92">
        <v>230000</v>
      </c>
      <c r="G64" s="32">
        <v>1023.34</v>
      </c>
      <c r="H64" s="32" t="s">
        <v>601</v>
      </c>
      <c r="I64" s="80"/>
      <c r="J64" s="80"/>
      <c r="K64" s="80"/>
      <c r="L64" s="80"/>
      <c r="M64" s="80"/>
      <c r="N64" s="80"/>
      <c r="O64" s="80"/>
      <c r="P64" s="80"/>
      <c r="Q64" s="80"/>
      <c r="R64" s="80"/>
      <c r="S64" s="80"/>
      <c r="T64" s="80"/>
      <c r="U64" s="80"/>
      <c r="V64" s="80"/>
      <c r="W64" s="80"/>
      <c r="X64" s="80"/>
      <c r="Y64" s="80"/>
      <c r="Z64" s="80"/>
      <c r="AA64" s="80"/>
      <c r="AB64" s="80"/>
      <c r="AC64" s="80"/>
      <c r="AD64" s="80"/>
      <c r="AE64" s="80"/>
      <c r="AF64" s="80"/>
      <c r="AG64" s="80"/>
      <c r="AH64" s="80"/>
      <c r="AI64" s="80"/>
    </row>
    <row r="65" spans="1:35" ht="12.75" customHeight="1">
      <c r="A65" s="91">
        <v>44424</v>
      </c>
      <c r="B65" s="32" t="s">
        <v>1100</v>
      </c>
      <c r="C65" s="31" t="s">
        <v>1101</v>
      </c>
      <c r="D65" s="31" t="s">
        <v>602</v>
      </c>
      <c r="E65" s="31" t="s">
        <v>598</v>
      </c>
      <c r="F65" s="92">
        <v>1364460</v>
      </c>
      <c r="G65" s="32">
        <v>370.25</v>
      </c>
      <c r="H65" s="32" t="s">
        <v>601</v>
      </c>
      <c r="I65" s="80"/>
      <c r="J65" s="80"/>
      <c r="K65" s="80"/>
      <c r="L65" s="80"/>
      <c r="M65" s="80"/>
      <c r="N65" s="80"/>
      <c r="O65" s="80"/>
      <c r="P65" s="80"/>
      <c r="Q65" s="80"/>
      <c r="R65" s="80"/>
      <c r="S65" s="80"/>
      <c r="T65" s="80"/>
      <c r="U65" s="80"/>
      <c r="V65" s="80"/>
      <c r="W65" s="80"/>
      <c r="X65" s="80"/>
      <c r="Y65" s="80"/>
      <c r="Z65" s="80"/>
      <c r="AA65" s="80"/>
      <c r="AB65" s="80"/>
      <c r="AC65" s="80"/>
      <c r="AD65" s="80"/>
      <c r="AE65" s="80"/>
      <c r="AF65" s="80"/>
      <c r="AG65" s="80"/>
      <c r="AH65" s="80"/>
      <c r="AI65" s="80"/>
    </row>
    <row r="66" spans="1:35" ht="12.75" customHeight="1">
      <c r="A66" s="91">
        <v>44424</v>
      </c>
      <c r="B66" s="32" t="s">
        <v>1102</v>
      </c>
      <c r="C66" s="31" t="s">
        <v>1103</v>
      </c>
      <c r="D66" s="31" t="s">
        <v>1104</v>
      </c>
      <c r="E66" s="31" t="s">
        <v>598</v>
      </c>
      <c r="F66" s="92">
        <v>91252</v>
      </c>
      <c r="G66" s="32">
        <v>27.83</v>
      </c>
      <c r="H66" s="32" t="s">
        <v>601</v>
      </c>
      <c r="I66" s="80"/>
      <c r="J66" s="80"/>
      <c r="K66" s="80"/>
      <c r="L66" s="80"/>
      <c r="M66" s="80"/>
      <c r="N66" s="80"/>
      <c r="O66" s="80"/>
      <c r="P66" s="80"/>
      <c r="Q66" s="80"/>
      <c r="R66" s="80"/>
      <c r="S66" s="80"/>
      <c r="T66" s="80"/>
      <c r="U66" s="80"/>
      <c r="V66" s="80"/>
      <c r="W66" s="80"/>
      <c r="X66" s="80"/>
      <c r="Y66" s="80"/>
      <c r="Z66" s="80"/>
      <c r="AA66" s="80"/>
      <c r="AB66" s="80"/>
      <c r="AC66" s="80"/>
      <c r="AD66" s="80"/>
      <c r="AE66" s="80"/>
      <c r="AF66" s="80"/>
      <c r="AG66" s="80"/>
      <c r="AH66" s="80"/>
      <c r="AI66" s="80"/>
    </row>
    <row r="67" spans="1:35" ht="12.75" customHeight="1">
      <c r="A67" s="91">
        <v>44424</v>
      </c>
      <c r="B67" s="32" t="s">
        <v>1105</v>
      </c>
      <c r="C67" s="31" t="s">
        <v>1106</v>
      </c>
      <c r="D67" s="31" t="s">
        <v>1107</v>
      </c>
      <c r="E67" s="31" t="s">
        <v>598</v>
      </c>
      <c r="F67" s="92">
        <v>521565</v>
      </c>
      <c r="G67" s="32">
        <v>104.5</v>
      </c>
      <c r="H67" s="32" t="s">
        <v>601</v>
      </c>
      <c r="I67" s="80"/>
      <c r="J67" s="80"/>
      <c r="K67" s="80"/>
      <c r="L67" s="80"/>
      <c r="M67" s="80"/>
      <c r="N67" s="80"/>
      <c r="O67" s="80"/>
      <c r="P67" s="80"/>
      <c r="Q67" s="80"/>
      <c r="R67" s="80"/>
      <c r="S67" s="80"/>
      <c r="T67" s="80"/>
      <c r="U67" s="80"/>
      <c r="V67" s="80"/>
      <c r="W67" s="80"/>
      <c r="X67" s="80"/>
      <c r="Y67" s="80"/>
      <c r="Z67" s="80"/>
      <c r="AA67" s="80"/>
      <c r="AB67" s="80"/>
      <c r="AC67" s="80"/>
      <c r="AD67" s="80"/>
      <c r="AE67" s="80"/>
      <c r="AF67" s="80"/>
      <c r="AG67" s="80"/>
      <c r="AH67" s="80"/>
      <c r="AI67" s="80"/>
    </row>
    <row r="68" spans="1:35" ht="12.75" customHeight="1">
      <c r="A68" s="91">
        <v>44424</v>
      </c>
      <c r="B68" s="32" t="s">
        <v>1018</v>
      </c>
      <c r="C68" s="31" t="s">
        <v>1019</v>
      </c>
      <c r="D68" s="31" t="s">
        <v>1108</v>
      </c>
      <c r="E68" s="31" t="s">
        <v>598</v>
      </c>
      <c r="F68" s="92">
        <v>70000</v>
      </c>
      <c r="G68" s="32">
        <v>132</v>
      </c>
      <c r="H68" s="32" t="s">
        <v>601</v>
      </c>
      <c r="I68" s="80"/>
      <c r="J68" s="80"/>
      <c r="K68" s="80"/>
      <c r="L68" s="80"/>
      <c r="M68" s="80"/>
      <c r="N68" s="80"/>
      <c r="O68" s="80"/>
      <c r="P68" s="80"/>
      <c r="Q68" s="80"/>
      <c r="R68" s="80"/>
      <c r="S68" s="80"/>
      <c r="T68" s="80"/>
      <c r="U68" s="80"/>
      <c r="V68" s="80"/>
      <c r="W68" s="80"/>
      <c r="X68" s="80"/>
      <c r="Y68" s="80"/>
      <c r="Z68" s="80"/>
      <c r="AA68" s="80"/>
      <c r="AB68" s="80"/>
      <c r="AC68" s="80"/>
      <c r="AD68" s="80"/>
      <c r="AE68" s="80"/>
      <c r="AF68" s="80"/>
      <c r="AG68" s="80"/>
      <c r="AH68" s="80"/>
      <c r="AI68" s="80"/>
    </row>
    <row r="69" spans="1:35" ht="12.75" customHeight="1">
      <c r="A69" s="91">
        <v>44424</v>
      </c>
      <c r="B69" s="32" t="s">
        <v>1018</v>
      </c>
      <c r="C69" s="31" t="s">
        <v>1019</v>
      </c>
      <c r="D69" s="31" t="s">
        <v>1109</v>
      </c>
      <c r="E69" s="31" t="s">
        <v>598</v>
      </c>
      <c r="F69" s="92">
        <v>70000</v>
      </c>
      <c r="G69" s="32">
        <v>132</v>
      </c>
      <c r="H69" s="32" t="s">
        <v>601</v>
      </c>
      <c r="I69" s="80"/>
      <c r="J69" s="80"/>
      <c r="K69" s="80"/>
      <c r="L69" s="80"/>
      <c r="M69" s="80"/>
      <c r="N69" s="80"/>
      <c r="O69" s="80"/>
      <c r="P69" s="80"/>
      <c r="Q69" s="80"/>
      <c r="R69" s="80"/>
      <c r="S69" s="80"/>
      <c r="T69" s="80"/>
      <c r="U69" s="80"/>
      <c r="V69" s="80"/>
      <c r="W69" s="80"/>
      <c r="X69" s="80"/>
      <c r="Y69" s="80"/>
      <c r="Z69" s="80"/>
      <c r="AA69" s="80"/>
      <c r="AB69" s="80"/>
      <c r="AC69" s="80"/>
      <c r="AD69" s="80"/>
      <c r="AE69" s="80"/>
      <c r="AF69" s="80"/>
      <c r="AG69" s="80"/>
      <c r="AH69" s="80"/>
      <c r="AI69" s="80"/>
    </row>
    <row r="70" spans="1:35" ht="12.75" customHeight="1">
      <c r="A70" s="91">
        <v>44424</v>
      </c>
      <c r="B70" s="32" t="s">
        <v>1110</v>
      </c>
      <c r="C70" s="31" t="s">
        <v>1111</v>
      </c>
      <c r="D70" s="31" t="s">
        <v>1112</v>
      </c>
      <c r="E70" s="31" t="s">
        <v>598</v>
      </c>
      <c r="F70" s="92">
        <v>20000000</v>
      </c>
      <c r="G70" s="32">
        <v>0.25</v>
      </c>
      <c r="H70" s="32" t="s">
        <v>601</v>
      </c>
      <c r="I70" s="80"/>
      <c r="J70" s="80"/>
      <c r="K70" s="80"/>
      <c r="L70" s="80"/>
      <c r="M70" s="80"/>
      <c r="N70" s="80"/>
      <c r="O70" s="80"/>
      <c r="P70" s="80"/>
      <c r="Q70" s="80"/>
      <c r="R70" s="80"/>
      <c r="S70" s="80"/>
      <c r="T70" s="80"/>
      <c r="U70" s="80"/>
      <c r="V70" s="80"/>
      <c r="W70" s="80"/>
      <c r="X70" s="80"/>
      <c r="Y70" s="80"/>
      <c r="Z70" s="80"/>
      <c r="AA70" s="80"/>
      <c r="AB70" s="80"/>
      <c r="AC70" s="80"/>
      <c r="AD70" s="80"/>
      <c r="AE70" s="80"/>
      <c r="AF70" s="80"/>
      <c r="AG70" s="80"/>
      <c r="AH70" s="80"/>
      <c r="AI70" s="80"/>
    </row>
    <row r="71" spans="1:35" ht="12.75" customHeight="1">
      <c r="A71" s="91">
        <v>44424</v>
      </c>
      <c r="B71" s="32" t="s">
        <v>1110</v>
      </c>
      <c r="C71" s="31" t="s">
        <v>1111</v>
      </c>
      <c r="D71" s="31" t="s">
        <v>989</v>
      </c>
      <c r="E71" s="31" t="s">
        <v>598</v>
      </c>
      <c r="F71" s="92">
        <v>70611558</v>
      </c>
      <c r="G71" s="32">
        <v>0.25</v>
      </c>
      <c r="H71" s="32" t="s">
        <v>601</v>
      </c>
      <c r="I71" s="80"/>
      <c r="J71" s="80"/>
      <c r="K71" s="80"/>
      <c r="L71" s="80"/>
      <c r="M71" s="80"/>
      <c r="N71" s="80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0"/>
      <c r="AF71" s="80"/>
      <c r="AG71" s="80"/>
      <c r="AH71" s="80"/>
      <c r="AI71" s="80"/>
    </row>
    <row r="72" spans="1:35" ht="12.75" customHeight="1">
      <c r="A72" s="91">
        <v>44424</v>
      </c>
      <c r="B72" s="32" t="s">
        <v>1110</v>
      </c>
      <c r="C72" s="31" t="s">
        <v>1111</v>
      </c>
      <c r="D72" s="31" t="s">
        <v>1113</v>
      </c>
      <c r="E72" s="31" t="s">
        <v>598</v>
      </c>
      <c r="F72" s="92">
        <v>50000000</v>
      </c>
      <c r="G72" s="32">
        <v>0.25</v>
      </c>
      <c r="H72" s="32" t="s">
        <v>601</v>
      </c>
      <c r="I72" s="80"/>
      <c r="J72" s="80"/>
      <c r="K72" s="80"/>
      <c r="L72" s="80"/>
      <c r="M72" s="80"/>
      <c r="N72" s="80"/>
      <c r="O72" s="80"/>
      <c r="P72" s="80"/>
      <c r="Q72" s="80"/>
      <c r="R72" s="80"/>
      <c r="S72" s="80"/>
      <c r="T72" s="80"/>
      <c r="U72" s="80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</row>
    <row r="73" spans="1:35" ht="12.75" customHeight="1">
      <c r="A73" s="91">
        <v>44424</v>
      </c>
      <c r="B73" s="32" t="s">
        <v>1110</v>
      </c>
      <c r="C73" s="31" t="s">
        <v>1111</v>
      </c>
      <c r="D73" s="31" t="s">
        <v>600</v>
      </c>
      <c r="E73" s="31" t="s">
        <v>598</v>
      </c>
      <c r="F73" s="92">
        <v>4501000</v>
      </c>
      <c r="G73" s="32">
        <v>0.25</v>
      </c>
      <c r="H73" s="32" t="s">
        <v>601</v>
      </c>
      <c r="I73" s="80"/>
      <c r="J73" s="80"/>
      <c r="K73" s="80"/>
      <c r="L73" s="80"/>
      <c r="M73" s="80"/>
      <c r="N73" s="80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0"/>
      <c r="AF73" s="80"/>
      <c r="AG73" s="80"/>
      <c r="AH73" s="80"/>
      <c r="AI73" s="80"/>
    </row>
    <row r="74" spans="1:35" ht="12.75" customHeight="1">
      <c r="A74" s="91">
        <v>44424</v>
      </c>
      <c r="B74" s="32" t="s">
        <v>1114</v>
      </c>
      <c r="C74" s="31" t="s">
        <v>1115</v>
      </c>
      <c r="D74" s="31" t="s">
        <v>1097</v>
      </c>
      <c r="E74" s="31" t="s">
        <v>598</v>
      </c>
      <c r="F74" s="92">
        <v>116009</v>
      </c>
      <c r="G74" s="32">
        <v>425.28</v>
      </c>
      <c r="H74" s="32" t="s">
        <v>601</v>
      </c>
      <c r="I74" s="80"/>
      <c r="J74" s="80"/>
      <c r="K74" s="80"/>
      <c r="L74" s="80"/>
      <c r="M74" s="80"/>
      <c r="N74" s="80"/>
      <c r="O74" s="80"/>
      <c r="P74" s="80"/>
      <c r="Q74" s="80"/>
      <c r="R74" s="80"/>
      <c r="S74" s="80"/>
      <c r="T74" s="80"/>
      <c r="U74" s="80"/>
      <c r="V74" s="80"/>
      <c r="W74" s="80"/>
      <c r="X74" s="80"/>
      <c r="Y74" s="80"/>
      <c r="Z74" s="80"/>
      <c r="AA74" s="80"/>
      <c r="AB74" s="80"/>
      <c r="AC74" s="80"/>
      <c r="AD74" s="80"/>
      <c r="AE74" s="80"/>
      <c r="AF74" s="80"/>
      <c r="AG74" s="80"/>
      <c r="AH74" s="80"/>
      <c r="AI74" s="80"/>
    </row>
    <row r="75" spans="1:35" ht="12.75" customHeight="1">
      <c r="A75" s="91">
        <v>44424</v>
      </c>
      <c r="B75" s="32" t="s">
        <v>1084</v>
      </c>
      <c r="C75" s="31" t="s">
        <v>1085</v>
      </c>
      <c r="D75" s="31" t="s">
        <v>1116</v>
      </c>
      <c r="E75" s="31" t="s">
        <v>599</v>
      </c>
      <c r="F75" s="92">
        <v>42000</v>
      </c>
      <c r="G75" s="32">
        <v>27.07</v>
      </c>
      <c r="H75" s="32" t="s">
        <v>601</v>
      </c>
      <c r="I75" s="80"/>
      <c r="J75" s="80"/>
      <c r="K75" s="80"/>
      <c r="L75" s="80"/>
      <c r="M75" s="80"/>
      <c r="N75" s="80"/>
      <c r="O75" s="80"/>
      <c r="P75" s="80"/>
      <c r="Q75" s="80"/>
      <c r="R75" s="80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0"/>
      <c r="AF75" s="80"/>
      <c r="AG75" s="80"/>
      <c r="AH75" s="80"/>
      <c r="AI75" s="80"/>
    </row>
    <row r="76" spans="1:35" ht="12.75" customHeight="1">
      <c r="A76" s="91">
        <v>44424</v>
      </c>
      <c r="B76" s="32" t="s">
        <v>1087</v>
      </c>
      <c r="C76" s="31" t="s">
        <v>1088</v>
      </c>
      <c r="D76" s="31" t="s">
        <v>1117</v>
      </c>
      <c r="E76" s="31" t="s">
        <v>599</v>
      </c>
      <c r="F76" s="92">
        <v>446842</v>
      </c>
      <c r="G76" s="32">
        <v>265.63</v>
      </c>
      <c r="H76" s="32" t="s">
        <v>601</v>
      </c>
      <c r="I76" s="80"/>
      <c r="J76" s="80"/>
      <c r="K76" s="80"/>
      <c r="L76" s="80"/>
      <c r="M76" s="80"/>
      <c r="N76" s="80"/>
      <c r="O76" s="80"/>
      <c r="P76" s="80"/>
      <c r="Q76" s="80"/>
      <c r="R76" s="80"/>
      <c r="S76" s="80"/>
      <c r="T76" s="80"/>
      <c r="U76" s="80"/>
      <c r="V76" s="80"/>
      <c r="W76" s="80"/>
      <c r="X76" s="80"/>
      <c r="Y76" s="80"/>
      <c r="Z76" s="80"/>
      <c r="AA76" s="80"/>
      <c r="AB76" s="80"/>
      <c r="AC76" s="80"/>
      <c r="AD76" s="80"/>
      <c r="AE76" s="80"/>
      <c r="AF76" s="80"/>
      <c r="AG76" s="80"/>
      <c r="AH76" s="80"/>
      <c r="AI76" s="80"/>
    </row>
    <row r="77" spans="1:35" ht="12.75" customHeight="1">
      <c r="A77" s="91">
        <v>44424</v>
      </c>
      <c r="B77" s="32" t="s">
        <v>1087</v>
      </c>
      <c r="C77" s="31" t="s">
        <v>1088</v>
      </c>
      <c r="D77" s="31" t="s">
        <v>600</v>
      </c>
      <c r="E77" s="31" t="s">
        <v>599</v>
      </c>
      <c r="F77" s="92">
        <v>323455</v>
      </c>
      <c r="G77" s="32">
        <v>272.17</v>
      </c>
      <c r="H77" s="32" t="s">
        <v>601</v>
      </c>
      <c r="I77" s="80"/>
      <c r="J77" s="80"/>
      <c r="K77" s="80"/>
      <c r="L77" s="80"/>
      <c r="M77" s="80"/>
      <c r="N77" s="80"/>
      <c r="O77" s="80"/>
      <c r="P77" s="80"/>
      <c r="Q77" s="80"/>
      <c r="R77" s="80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0"/>
      <c r="AF77" s="80"/>
      <c r="AG77" s="80"/>
      <c r="AH77" s="80"/>
      <c r="AI77" s="80"/>
    </row>
    <row r="78" spans="1:35" ht="12.75" customHeight="1">
      <c r="A78" s="91">
        <v>44424</v>
      </c>
      <c r="B78" s="32" t="s">
        <v>1087</v>
      </c>
      <c r="C78" s="31" t="s">
        <v>1088</v>
      </c>
      <c r="D78" s="31" t="s">
        <v>1118</v>
      </c>
      <c r="E78" s="31" t="s">
        <v>599</v>
      </c>
      <c r="F78" s="92">
        <v>400000</v>
      </c>
      <c r="G78" s="32">
        <v>269.79000000000002</v>
      </c>
      <c r="H78" s="32" t="s">
        <v>601</v>
      </c>
      <c r="I78" s="80"/>
      <c r="J78" s="80"/>
      <c r="K78" s="80"/>
      <c r="L78" s="80"/>
      <c r="M78" s="80"/>
      <c r="N78" s="80"/>
      <c r="O78" s="80"/>
      <c r="P78" s="80"/>
      <c r="Q78" s="80"/>
      <c r="R78" s="80"/>
      <c r="S78" s="80"/>
      <c r="T78" s="80"/>
      <c r="U78" s="80"/>
      <c r="V78" s="80"/>
      <c r="W78" s="80"/>
      <c r="X78" s="80"/>
      <c r="Y78" s="80"/>
      <c r="Z78" s="80"/>
      <c r="AA78" s="80"/>
      <c r="AB78" s="80"/>
      <c r="AC78" s="80"/>
      <c r="AD78" s="80"/>
      <c r="AE78" s="80"/>
      <c r="AF78" s="80"/>
      <c r="AG78" s="80"/>
      <c r="AH78" s="80"/>
      <c r="AI78" s="80"/>
    </row>
    <row r="79" spans="1:35" ht="12.75" customHeight="1">
      <c r="A79" s="91">
        <v>44424</v>
      </c>
      <c r="B79" s="32" t="s">
        <v>1089</v>
      </c>
      <c r="C79" s="31" t="s">
        <v>1090</v>
      </c>
      <c r="D79" s="31" t="s">
        <v>1014</v>
      </c>
      <c r="E79" s="31" t="s">
        <v>599</v>
      </c>
      <c r="F79" s="92">
        <v>216000</v>
      </c>
      <c r="G79" s="32">
        <v>84.28</v>
      </c>
      <c r="H79" s="32" t="s">
        <v>601</v>
      </c>
      <c r="I79" s="80"/>
      <c r="J79" s="80"/>
      <c r="K79" s="80"/>
      <c r="L79" s="80"/>
      <c r="M79" s="80"/>
      <c r="N79" s="80"/>
      <c r="O79" s="80"/>
      <c r="P79" s="80"/>
      <c r="Q79" s="80"/>
      <c r="R79" s="80"/>
      <c r="S79" s="80"/>
      <c r="T79" s="80"/>
      <c r="U79" s="80"/>
      <c r="V79" s="80"/>
      <c r="W79" s="80"/>
      <c r="X79" s="80"/>
      <c r="Y79" s="80"/>
      <c r="Z79" s="80"/>
      <c r="AA79" s="80"/>
      <c r="AB79" s="80"/>
      <c r="AC79" s="80"/>
      <c r="AD79" s="80"/>
      <c r="AE79" s="80"/>
      <c r="AF79" s="80"/>
      <c r="AG79" s="80"/>
      <c r="AH79" s="80"/>
      <c r="AI79" s="80"/>
    </row>
    <row r="80" spans="1:35" ht="12.75" customHeight="1">
      <c r="A80" s="91">
        <v>44424</v>
      </c>
      <c r="B80" s="32" t="s">
        <v>1119</v>
      </c>
      <c r="C80" s="31" t="s">
        <v>1120</v>
      </c>
      <c r="D80" s="31" t="s">
        <v>1121</v>
      </c>
      <c r="E80" s="31" t="s">
        <v>599</v>
      </c>
      <c r="F80" s="92">
        <v>132000</v>
      </c>
      <c r="G80" s="32">
        <v>5</v>
      </c>
      <c r="H80" s="32" t="s">
        <v>601</v>
      </c>
      <c r="I80" s="80"/>
      <c r="J80" s="80"/>
      <c r="K80" s="80"/>
      <c r="L80" s="80"/>
      <c r="M80" s="80"/>
      <c r="N80" s="80"/>
      <c r="O80" s="80"/>
      <c r="P80" s="80"/>
      <c r="Q80" s="80"/>
      <c r="R80" s="80"/>
      <c r="S80" s="80"/>
      <c r="T80" s="80"/>
      <c r="U80" s="80"/>
      <c r="V80" s="80"/>
      <c r="W80" s="80"/>
      <c r="X80" s="80"/>
      <c r="Y80" s="80"/>
      <c r="Z80" s="80"/>
      <c r="AA80" s="80"/>
      <c r="AB80" s="80"/>
      <c r="AC80" s="80"/>
      <c r="AD80" s="80"/>
      <c r="AE80" s="80"/>
      <c r="AF80" s="80"/>
      <c r="AG80" s="80"/>
      <c r="AH80" s="80"/>
      <c r="AI80" s="80"/>
    </row>
    <row r="81" spans="1:35" ht="12.75" customHeight="1">
      <c r="A81" s="91">
        <v>44424</v>
      </c>
      <c r="B81" s="32" t="s">
        <v>1092</v>
      </c>
      <c r="C81" s="31" t="s">
        <v>1093</v>
      </c>
      <c r="D81" s="31" t="s">
        <v>1122</v>
      </c>
      <c r="E81" s="31" t="s">
        <v>599</v>
      </c>
      <c r="F81" s="92">
        <v>257235</v>
      </c>
      <c r="G81" s="32">
        <v>127.67</v>
      </c>
      <c r="H81" s="32" t="s">
        <v>601</v>
      </c>
      <c r="I81" s="80"/>
      <c r="J81" s="80"/>
      <c r="K81" s="80"/>
      <c r="L81" s="80"/>
      <c r="M81" s="80"/>
      <c r="N81" s="80"/>
      <c r="O81" s="80"/>
      <c r="P81" s="80"/>
      <c r="Q81" s="80"/>
      <c r="R81" s="80"/>
      <c r="S81" s="80"/>
      <c r="T81" s="80"/>
      <c r="U81" s="80"/>
      <c r="V81" s="80"/>
      <c r="W81" s="80"/>
      <c r="X81" s="80"/>
      <c r="Y81" s="80"/>
      <c r="Z81" s="80"/>
      <c r="AA81" s="80"/>
      <c r="AB81" s="80"/>
      <c r="AC81" s="80"/>
      <c r="AD81" s="80"/>
      <c r="AE81" s="80"/>
      <c r="AF81" s="80"/>
      <c r="AG81" s="80"/>
      <c r="AH81" s="80"/>
      <c r="AI81" s="80"/>
    </row>
    <row r="82" spans="1:35" ht="12.75" customHeight="1">
      <c r="A82" s="91">
        <v>44424</v>
      </c>
      <c r="B82" s="32" t="s">
        <v>1092</v>
      </c>
      <c r="C82" s="31" t="s">
        <v>1093</v>
      </c>
      <c r="D82" s="31" t="s">
        <v>1123</v>
      </c>
      <c r="E82" s="31" t="s">
        <v>599</v>
      </c>
      <c r="F82" s="92">
        <v>254380</v>
      </c>
      <c r="G82" s="32">
        <v>127.07</v>
      </c>
      <c r="H82" s="32" t="s">
        <v>601</v>
      </c>
      <c r="I82" s="80"/>
      <c r="J82" s="80"/>
      <c r="K82" s="80"/>
      <c r="L82" s="80"/>
      <c r="M82" s="80"/>
      <c r="N82" s="80"/>
      <c r="O82" s="80"/>
      <c r="P82" s="80"/>
      <c r="Q82" s="80"/>
      <c r="R82" s="80"/>
      <c r="S82" s="80"/>
      <c r="T82" s="80"/>
      <c r="U82" s="80"/>
      <c r="V82" s="80"/>
      <c r="W82" s="80"/>
      <c r="X82" s="80"/>
      <c r="Y82" s="80"/>
      <c r="Z82" s="80"/>
      <c r="AA82" s="80"/>
      <c r="AB82" s="80"/>
      <c r="AC82" s="80"/>
      <c r="AD82" s="80"/>
      <c r="AE82" s="80"/>
      <c r="AF82" s="80"/>
      <c r="AG82" s="80"/>
      <c r="AH82" s="80"/>
      <c r="AI82" s="80"/>
    </row>
    <row r="83" spans="1:35" ht="12.75" customHeight="1">
      <c r="A83" s="91">
        <v>44424</v>
      </c>
      <c r="B83" s="32" t="s">
        <v>441</v>
      </c>
      <c r="C83" s="31" t="s">
        <v>1124</v>
      </c>
      <c r="D83" s="31" t="s">
        <v>1125</v>
      </c>
      <c r="E83" s="31" t="s">
        <v>599</v>
      </c>
      <c r="F83" s="92">
        <v>2000000</v>
      </c>
      <c r="G83" s="32">
        <v>286.76</v>
      </c>
      <c r="H83" s="32" t="s">
        <v>601</v>
      </c>
      <c r="I83" s="80"/>
      <c r="J83" s="80"/>
      <c r="K83" s="80"/>
      <c r="L83" s="80"/>
      <c r="M83" s="80"/>
      <c r="N83" s="80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0"/>
      <c r="AF83" s="80"/>
      <c r="AG83" s="80"/>
      <c r="AH83" s="80"/>
      <c r="AI83" s="80"/>
    </row>
    <row r="84" spans="1:35" ht="12.75" customHeight="1">
      <c r="A84" s="91">
        <v>44424</v>
      </c>
      <c r="B84" s="32" t="s">
        <v>1095</v>
      </c>
      <c r="C84" s="31" t="s">
        <v>1096</v>
      </c>
      <c r="D84" s="31" t="s">
        <v>1098</v>
      </c>
      <c r="E84" s="31" t="s">
        <v>599</v>
      </c>
      <c r="F84" s="92">
        <v>203072</v>
      </c>
      <c r="G84" s="32">
        <v>1031.77</v>
      </c>
      <c r="H84" s="32" t="s">
        <v>601</v>
      </c>
      <c r="I84" s="80"/>
      <c r="J84" s="80"/>
      <c r="K84" s="80"/>
      <c r="L84" s="80"/>
      <c r="M84" s="80"/>
      <c r="N84" s="80"/>
      <c r="O84" s="80"/>
      <c r="P84" s="80"/>
      <c r="Q84" s="80"/>
      <c r="R84" s="80"/>
      <c r="S84" s="80"/>
      <c r="T84" s="80"/>
      <c r="U84" s="80"/>
      <c r="V84" s="80"/>
      <c r="W84" s="80"/>
      <c r="X84" s="80"/>
      <c r="Y84" s="80"/>
      <c r="Z84" s="80"/>
      <c r="AA84" s="80"/>
      <c r="AB84" s="80"/>
      <c r="AC84" s="80"/>
      <c r="AD84" s="80"/>
      <c r="AE84" s="80"/>
      <c r="AF84" s="80"/>
      <c r="AG84" s="80"/>
      <c r="AH84" s="80"/>
      <c r="AI84" s="80"/>
    </row>
    <row r="85" spans="1:35" ht="12.75" customHeight="1">
      <c r="A85" s="91">
        <v>44424</v>
      </c>
      <c r="B85" s="32" t="s">
        <v>1095</v>
      </c>
      <c r="C85" s="31" t="s">
        <v>1096</v>
      </c>
      <c r="D85" s="31" t="s">
        <v>1097</v>
      </c>
      <c r="E85" s="31" t="s">
        <v>599</v>
      </c>
      <c r="F85" s="92">
        <v>221026</v>
      </c>
      <c r="G85" s="32">
        <v>1033.0899999999999</v>
      </c>
      <c r="H85" s="32" t="s">
        <v>601</v>
      </c>
      <c r="I85" s="80"/>
      <c r="J85" s="80"/>
      <c r="K85" s="80"/>
      <c r="L85" s="80"/>
      <c r="M85" s="80"/>
      <c r="N85" s="80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0"/>
      <c r="AF85" s="80"/>
      <c r="AG85" s="80"/>
      <c r="AH85" s="80"/>
      <c r="AI85" s="80"/>
    </row>
    <row r="86" spans="1:35" ht="12.75" customHeight="1">
      <c r="A86" s="91">
        <v>44424</v>
      </c>
      <c r="B86" s="32" t="s">
        <v>1100</v>
      </c>
      <c r="C86" s="31" t="s">
        <v>1101</v>
      </c>
      <c r="D86" s="31" t="s">
        <v>602</v>
      </c>
      <c r="E86" s="31" t="s">
        <v>599</v>
      </c>
      <c r="F86" s="92">
        <v>1364460</v>
      </c>
      <c r="G86" s="32">
        <v>370.61</v>
      </c>
      <c r="H86" s="32" t="s">
        <v>601</v>
      </c>
      <c r="I86" s="80"/>
      <c r="J86" s="80"/>
      <c r="K86" s="80"/>
      <c r="L86" s="80"/>
      <c r="M86" s="80"/>
      <c r="N86" s="80"/>
      <c r="O86" s="80"/>
      <c r="P86" s="80"/>
      <c r="Q86" s="80"/>
      <c r="R86" s="80"/>
      <c r="S86" s="80"/>
      <c r="T86" s="80"/>
      <c r="U86" s="80"/>
      <c r="V86" s="80"/>
      <c r="W86" s="80"/>
      <c r="X86" s="80"/>
      <c r="Y86" s="80"/>
      <c r="Z86" s="80"/>
      <c r="AA86" s="80"/>
      <c r="AB86" s="80"/>
      <c r="AC86" s="80"/>
      <c r="AD86" s="80"/>
      <c r="AE86" s="80"/>
      <c r="AF86" s="80"/>
      <c r="AG86" s="80"/>
      <c r="AH86" s="80"/>
      <c r="AI86" s="80"/>
    </row>
    <row r="87" spans="1:35" ht="12.75" customHeight="1">
      <c r="A87" s="91">
        <v>44424</v>
      </c>
      <c r="B87" s="32" t="s">
        <v>1020</v>
      </c>
      <c r="C87" s="31" t="s">
        <v>1021</v>
      </c>
      <c r="D87" s="31" t="s">
        <v>1126</v>
      </c>
      <c r="E87" s="31" t="s">
        <v>599</v>
      </c>
      <c r="F87" s="92">
        <v>28800</v>
      </c>
      <c r="G87" s="32">
        <v>187.95</v>
      </c>
      <c r="H87" s="32" t="s">
        <v>601</v>
      </c>
      <c r="I87" s="80"/>
      <c r="J87" s="80"/>
      <c r="K87" s="80"/>
      <c r="L87" s="80"/>
      <c r="M87" s="80"/>
      <c r="N87" s="80"/>
      <c r="O87" s="80"/>
      <c r="P87" s="80"/>
      <c r="Q87" s="80"/>
      <c r="R87" s="80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0"/>
      <c r="AF87" s="80"/>
      <c r="AG87" s="80"/>
      <c r="AH87" s="80"/>
      <c r="AI87" s="80"/>
    </row>
    <row r="88" spans="1:35" ht="12.75" customHeight="1">
      <c r="A88" s="91">
        <v>44424</v>
      </c>
      <c r="B88" s="32" t="s">
        <v>1102</v>
      </c>
      <c r="C88" s="31" t="s">
        <v>1103</v>
      </c>
      <c r="D88" s="31" t="s">
        <v>1104</v>
      </c>
      <c r="E88" s="31" t="s">
        <v>599</v>
      </c>
      <c r="F88" s="92">
        <v>91252</v>
      </c>
      <c r="G88" s="32">
        <v>28.01</v>
      </c>
      <c r="H88" s="32" t="s">
        <v>601</v>
      </c>
      <c r="I88" s="80"/>
      <c r="J88" s="80"/>
      <c r="K88" s="80"/>
      <c r="L88" s="80"/>
      <c r="M88" s="80"/>
      <c r="N88" s="80"/>
      <c r="O88" s="80"/>
      <c r="P88" s="80"/>
      <c r="Q88" s="80"/>
      <c r="R88" s="80"/>
      <c r="S88" s="80"/>
      <c r="T88" s="80"/>
      <c r="U88" s="80"/>
      <c r="V88" s="80"/>
      <c r="W88" s="80"/>
      <c r="X88" s="80"/>
      <c r="Y88" s="80"/>
      <c r="Z88" s="80"/>
      <c r="AA88" s="80"/>
      <c r="AB88" s="80"/>
      <c r="AC88" s="80"/>
      <c r="AD88" s="80"/>
      <c r="AE88" s="80"/>
      <c r="AF88" s="80"/>
      <c r="AG88" s="80"/>
      <c r="AH88" s="80"/>
      <c r="AI88" s="80"/>
    </row>
    <row r="89" spans="1:35" ht="12.75" customHeight="1">
      <c r="A89" s="91">
        <v>44424</v>
      </c>
      <c r="B89" s="32" t="s">
        <v>1018</v>
      </c>
      <c r="C89" s="31" t="s">
        <v>1019</v>
      </c>
      <c r="D89" s="31" t="s">
        <v>1127</v>
      </c>
      <c r="E89" s="31" t="s">
        <v>599</v>
      </c>
      <c r="F89" s="92">
        <v>85660</v>
      </c>
      <c r="G89" s="32">
        <v>132</v>
      </c>
      <c r="H89" s="32" t="s">
        <v>601</v>
      </c>
      <c r="I89" s="80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0"/>
      <c r="AF89" s="80"/>
      <c r="AG89" s="80"/>
      <c r="AH89" s="80"/>
      <c r="AI89" s="80"/>
    </row>
    <row r="90" spans="1:35" ht="12.75" customHeight="1">
      <c r="A90" s="91">
        <v>44424</v>
      </c>
      <c r="B90" s="32" t="s">
        <v>1110</v>
      </c>
      <c r="C90" s="31" t="s">
        <v>1111</v>
      </c>
      <c r="D90" s="31" t="s">
        <v>1112</v>
      </c>
      <c r="E90" s="31" t="s">
        <v>599</v>
      </c>
      <c r="F90" s="92">
        <v>7500000</v>
      </c>
      <c r="G90" s="32">
        <v>0.25</v>
      </c>
      <c r="H90" s="32" t="s">
        <v>601</v>
      </c>
      <c r="I90" s="80"/>
      <c r="J90" s="80"/>
      <c r="K90" s="80"/>
      <c r="L90" s="80"/>
      <c r="M90" s="80"/>
      <c r="N90" s="80"/>
      <c r="O90" s="80"/>
      <c r="P90" s="80"/>
      <c r="Q90" s="80"/>
      <c r="R90" s="80"/>
      <c r="S90" s="80"/>
      <c r="T90" s="80"/>
      <c r="U90" s="80"/>
      <c r="V90" s="80"/>
      <c r="W90" s="80"/>
      <c r="X90" s="80"/>
      <c r="Y90" s="80"/>
      <c r="Z90" s="80"/>
      <c r="AA90" s="80"/>
      <c r="AB90" s="80"/>
      <c r="AC90" s="80"/>
      <c r="AD90" s="80"/>
      <c r="AE90" s="80"/>
      <c r="AF90" s="80"/>
      <c r="AG90" s="80"/>
      <c r="AH90" s="80"/>
      <c r="AI90" s="80"/>
    </row>
    <row r="91" spans="1:35" ht="12.75" customHeight="1">
      <c r="A91" s="91">
        <v>44424</v>
      </c>
      <c r="B91" s="32" t="s">
        <v>1110</v>
      </c>
      <c r="C91" s="31" t="s">
        <v>1111</v>
      </c>
      <c r="D91" s="31" t="s">
        <v>600</v>
      </c>
      <c r="E91" s="31" t="s">
        <v>599</v>
      </c>
      <c r="F91" s="92">
        <v>19733702</v>
      </c>
      <c r="G91" s="32">
        <v>0.25</v>
      </c>
      <c r="H91" s="32" t="s">
        <v>601</v>
      </c>
      <c r="I91" s="80"/>
      <c r="J91" s="80"/>
      <c r="K91" s="80"/>
      <c r="L91" s="80"/>
      <c r="M91" s="80"/>
      <c r="N91" s="80"/>
      <c r="O91" s="80"/>
      <c r="P91" s="80"/>
      <c r="Q91" s="80"/>
      <c r="R91" s="80"/>
      <c r="S91" s="80"/>
      <c r="T91" s="80"/>
      <c r="U91" s="80"/>
      <c r="V91" s="80"/>
      <c r="W91" s="80"/>
      <c r="X91" s="80"/>
      <c r="Y91" s="80"/>
      <c r="Z91" s="80"/>
      <c r="AA91" s="80"/>
      <c r="AB91" s="80"/>
      <c r="AC91" s="80"/>
      <c r="AD91" s="80"/>
      <c r="AE91" s="80"/>
      <c r="AF91" s="80"/>
      <c r="AG91" s="80"/>
      <c r="AH91" s="80"/>
      <c r="AI91" s="80"/>
    </row>
    <row r="92" spans="1:35" ht="12.75" customHeight="1">
      <c r="A92" s="91">
        <v>44424</v>
      </c>
      <c r="B92" s="32" t="s">
        <v>1110</v>
      </c>
      <c r="C92" s="31" t="s">
        <v>1111</v>
      </c>
      <c r="D92" s="31" t="s">
        <v>989</v>
      </c>
      <c r="E92" s="31" t="s">
        <v>599</v>
      </c>
      <c r="F92" s="92">
        <v>16800000</v>
      </c>
      <c r="G92" s="32">
        <v>0.25</v>
      </c>
      <c r="H92" s="32" t="s">
        <v>601</v>
      </c>
      <c r="I92" s="80"/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0"/>
      <c r="AH92" s="80"/>
      <c r="AI92" s="80"/>
    </row>
    <row r="93" spans="1:35" ht="12.75" customHeight="1">
      <c r="A93" s="91">
        <v>44424</v>
      </c>
      <c r="B93" s="32" t="s">
        <v>1110</v>
      </c>
      <c r="C93" s="31" t="s">
        <v>1111</v>
      </c>
      <c r="D93" s="31" t="s">
        <v>1128</v>
      </c>
      <c r="E93" s="31" t="s">
        <v>599</v>
      </c>
      <c r="F93" s="92">
        <v>60000000</v>
      </c>
      <c r="G93" s="32">
        <v>0.25</v>
      </c>
      <c r="H93" s="32" t="s">
        <v>601</v>
      </c>
      <c r="I93" s="80"/>
      <c r="J93" s="80"/>
      <c r="K93" s="80"/>
      <c r="L93" s="80"/>
      <c r="M93" s="80"/>
      <c r="N93" s="80"/>
      <c r="O93" s="80"/>
      <c r="P93" s="80"/>
      <c r="Q93" s="80"/>
      <c r="R93" s="80"/>
      <c r="S93" s="80"/>
      <c r="T93" s="80"/>
      <c r="U93" s="80"/>
      <c r="V93" s="80"/>
      <c r="W93" s="80"/>
      <c r="X93" s="80"/>
      <c r="Y93" s="80"/>
      <c r="Z93" s="80"/>
      <c r="AA93" s="80"/>
      <c r="AB93" s="80"/>
      <c r="AC93" s="80"/>
      <c r="AD93" s="80"/>
      <c r="AE93" s="80"/>
      <c r="AF93" s="80"/>
      <c r="AG93" s="80"/>
      <c r="AH93" s="80"/>
      <c r="AI93" s="80"/>
    </row>
    <row r="94" spans="1:35" ht="12.75" customHeight="1">
      <c r="A94" s="91">
        <v>44424</v>
      </c>
      <c r="B94" s="32" t="s">
        <v>1114</v>
      </c>
      <c r="C94" s="31" t="s">
        <v>1115</v>
      </c>
      <c r="D94" s="31" t="s">
        <v>1097</v>
      </c>
      <c r="E94" s="31" t="s">
        <v>599</v>
      </c>
      <c r="F94" s="92">
        <v>116009</v>
      </c>
      <c r="G94" s="32">
        <v>425.42</v>
      </c>
      <c r="H94" s="32" t="s">
        <v>601</v>
      </c>
      <c r="I94" s="80"/>
      <c r="J94" s="80"/>
      <c r="K94" s="80"/>
      <c r="L94" s="80"/>
      <c r="M94" s="80"/>
      <c r="N94" s="80"/>
      <c r="O94" s="80"/>
      <c r="P94" s="80"/>
      <c r="Q94" s="80"/>
      <c r="R94" s="80"/>
      <c r="S94" s="80"/>
      <c r="T94" s="80"/>
      <c r="U94" s="80"/>
      <c r="V94" s="80"/>
      <c r="W94" s="80"/>
      <c r="X94" s="80"/>
      <c r="Y94" s="80"/>
      <c r="Z94" s="80"/>
      <c r="AA94" s="80"/>
      <c r="AB94" s="80"/>
      <c r="AC94" s="80"/>
      <c r="AD94" s="80"/>
      <c r="AE94" s="80"/>
      <c r="AF94" s="80"/>
      <c r="AG94" s="80"/>
      <c r="AH94" s="80"/>
      <c r="AI94" s="80"/>
    </row>
    <row r="95" spans="1:35" ht="12.75" customHeight="1">
      <c r="A95" s="91">
        <v>44424</v>
      </c>
      <c r="B95" s="32" t="s">
        <v>1114</v>
      </c>
      <c r="C95" s="31" t="s">
        <v>1115</v>
      </c>
      <c r="D95" s="31" t="s">
        <v>1129</v>
      </c>
      <c r="E95" s="31" t="s">
        <v>599</v>
      </c>
      <c r="F95" s="92">
        <v>122350</v>
      </c>
      <c r="G95" s="32">
        <v>417.62</v>
      </c>
      <c r="H95" s="32" t="s">
        <v>601</v>
      </c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0"/>
      <c r="AF95" s="80"/>
      <c r="AG95" s="80"/>
      <c r="AH95" s="80"/>
      <c r="AI95" s="80"/>
    </row>
    <row r="96" spans="1:35" ht="12.75" customHeight="1">
      <c r="A96" s="91"/>
      <c r="B96" s="32"/>
      <c r="C96" s="31"/>
      <c r="D96" s="31"/>
      <c r="E96" s="31"/>
      <c r="F96" s="92"/>
      <c r="G96" s="32"/>
      <c r="H96" s="32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0"/>
      <c r="AF96" s="80"/>
      <c r="AG96" s="80"/>
      <c r="AH96" s="80"/>
      <c r="AI96" s="80"/>
    </row>
    <row r="97" spans="1:35" ht="12.75" customHeight="1">
      <c r="A97" s="91"/>
      <c r="B97" s="32"/>
      <c r="C97" s="31"/>
      <c r="D97" s="31"/>
      <c r="E97" s="31"/>
      <c r="F97" s="92"/>
      <c r="G97" s="32"/>
      <c r="H97" s="32"/>
      <c r="I97" s="80"/>
      <c r="J97" s="80"/>
      <c r="K97" s="80"/>
      <c r="L97" s="80"/>
      <c r="M97" s="80"/>
      <c r="N97" s="80"/>
      <c r="O97" s="80"/>
      <c r="P97" s="80"/>
      <c r="Q97" s="80"/>
      <c r="R97" s="80"/>
      <c r="S97" s="80"/>
      <c r="T97" s="80"/>
      <c r="U97" s="80"/>
      <c r="V97" s="80"/>
      <c r="W97" s="80"/>
      <c r="X97" s="80"/>
      <c r="Y97" s="80"/>
      <c r="Z97" s="80"/>
      <c r="AA97" s="80"/>
      <c r="AB97" s="80"/>
      <c r="AC97" s="80"/>
      <c r="AD97" s="80"/>
      <c r="AE97" s="80"/>
      <c r="AF97" s="80"/>
      <c r="AG97" s="80"/>
      <c r="AH97" s="80"/>
      <c r="AI97" s="80"/>
    </row>
    <row r="98" spans="1:35" ht="12.75" customHeight="1">
      <c r="A98" s="91"/>
      <c r="B98" s="32"/>
      <c r="C98" s="31"/>
      <c r="D98" s="31"/>
      <c r="E98" s="31"/>
      <c r="F98" s="92"/>
      <c r="G98" s="32"/>
      <c r="H98" s="32"/>
      <c r="I98" s="80"/>
      <c r="J98" s="80"/>
      <c r="K98" s="80"/>
      <c r="L98" s="80"/>
      <c r="M98" s="80"/>
      <c r="N98" s="80"/>
      <c r="O98" s="80"/>
      <c r="P98" s="80"/>
      <c r="Q98" s="80"/>
      <c r="R98" s="80"/>
      <c r="S98" s="80"/>
      <c r="T98" s="80"/>
      <c r="U98" s="80"/>
      <c r="V98" s="80"/>
      <c r="W98" s="80"/>
      <c r="X98" s="80"/>
      <c r="Y98" s="80"/>
      <c r="Z98" s="80"/>
      <c r="AA98" s="80"/>
      <c r="AB98" s="80"/>
      <c r="AC98" s="80"/>
      <c r="AD98" s="80"/>
      <c r="AE98" s="80"/>
      <c r="AF98" s="80"/>
      <c r="AG98" s="80"/>
      <c r="AH98" s="80"/>
      <c r="AI98" s="80"/>
    </row>
    <row r="99" spans="1:35" ht="12.75" customHeight="1">
      <c r="A99" s="91"/>
      <c r="B99" s="32"/>
      <c r="C99" s="31"/>
      <c r="D99" s="31"/>
      <c r="E99" s="31"/>
      <c r="F99" s="92"/>
      <c r="G99" s="32"/>
      <c r="H99" s="32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0"/>
      <c r="AF99" s="80"/>
      <c r="AG99" s="80"/>
      <c r="AH99" s="80"/>
      <c r="AI99" s="80"/>
    </row>
    <row r="100" spans="1:35" ht="12.75" customHeight="1">
      <c r="A100" s="91"/>
      <c r="B100" s="32"/>
      <c r="C100" s="31"/>
      <c r="D100" s="31"/>
      <c r="E100" s="31"/>
      <c r="F100" s="92"/>
      <c r="G100" s="32"/>
      <c r="H100" s="32"/>
      <c r="I100" s="80"/>
      <c r="J100" s="80"/>
      <c r="K100" s="80"/>
      <c r="L100" s="80"/>
      <c r="M100" s="80"/>
      <c r="N100" s="80"/>
      <c r="O100" s="80"/>
      <c r="P100" s="80"/>
      <c r="Q100" s="80"/>
      <c r="R100" s="80"/>
      <c r="S100" s="80"/>
      <c r="T100" s="80"/>
      <c r="U100" s="80"/>
      <c r="V100" s="80"/>
      <c r="W100" s="80"/>
      <c r="X100" s="80"/>
      <c r="Y100" s="80"/>
      <c r="Z100" s="80"/>
      <c r="AA100" s="80"/>
      <c r="AB100" s="80"/>
      <c r="AC100" s="80"/>
      <c r="AD100" s="80"/>
      <c r="AE100" s="80"/>
      <c r="AF100" s="80"/>
      <c r="AG100" s="80"/>
      <c r="AH100" s="80"/>
      <c r="AI100" s="80"/>
    </row>
    <row r="101" spans="1:35" ht="12.75" customHeight="1">
      <c r="A101" s="91"/>
      <c r="B101" s="32"/>
      <c r="C101" s="31"/>
      <c r="D101" s="31"/>
      <c r="E101" s="31"/>
      <c r="F101" s="92"/>
      <c r="G101" s="32"/>
      <c r="H101" s="32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0"/>
      <c r="AF101" s="80"/>
      <c r="AG101" s="80"/>
      <c r="AH101" s="80"/>
      <c r="AI101" s="80"/>
    </row>
    <row r="102" spans="1:35" ht="12.75" customHeight="1">
      <c r="A102" s="91"/>
      <c r="B102" s="32"/>
      <c r="C102" s="31"/>
      <c r="D102" s="31"/>
      <c r="E102" s="31"/>
      <c r="F102" s="92"/>
      <c r="G102" s="32"/>
      <c r="H102" s="32"/>
      <c r="I102" s="80"/>
      <c r="J102" s="80"/>
      <c r="K102" s="80"/>
      <c r="L102" s="80"/>
      <c r="M102" s="80"/>
      <c r="N102" s="80"/>
      <c r="O102" s="80"/>
      <c r="P102" s="80"/>
      <c r="Q102" s="80"/>
      <c r="R102" s="80"/>
      <c r="S102" s="80"/>
      <c r="T102" s="80"/>
      <c r="U102" s="80"/>
      <c r="V102" s="80"/>
      <c r="W102" s="80"/>
      <c r="X102" s="80"/>
      <c r="Y102" s="80"/>
      <c r="Z102" s="80"/>
      <c r="AA102" s="80"/>
      <c r="AB102" s="80"/>
      <c r="AC102" s="80"/>
      <c r="AD102" s="80"/>
      <c r="AE102" s="80"/>
      <c r="AF102" s="80"/>
      <c r="AG102" s="80"/>
      <c r="AH102" s="80"/>
      <c r="AI102" s="80"/>
    </row>
    <row r="103" spans="1:35" ht="12.75" customHeight="1">
      <c r="A103" s="91"/>
      <c r="B103" s="32"/>
      <c r="C103" s="31"/>
      <c r="D103" s="31"/>
      <c r="E103" s="31"/>
      <c r="F103" s="92"/>
      <c r="G103" s="32"/>
      <c r="H103" s="32"/>
      <c r="I103" s="80"/>
      <c r="J103" s="80"/>
      <c r="K103" s="80"/>
      <c r="L103" s="80"/>
      <c r="M103" s="80"/>
      <c r="N103" s="80"/>
      <c r="O103" s="80"/>
      <c r="P103" s="80"/>
      <c r="Q103" s="80"/>
      <c r="R103" s="80"/>
      <c r="S103" s="80"/>
      <c r="T103" s="80"/>
      <c r="U103" s="80"/>
      <c r="V103" s="80"/>
      <c r="W103" s="80"/>
      <c r="X103" s="80"/>
      <c r="Y103" s="80"/>
      <c r="Z103" s="80"/>
      <c r="AA103" s="80"/>
      <c r="AB103" s="80"/>
      <c r="AC103" s="80"/>
      <c r="AD103" s="80"/>
      <c r="AE103" s="80"/>
      <c r="AF103" s="80"/>
      <c r="AG103" s="80"/>
      <c r="AH103" s="80"/>
      <c r="AI103" s="80"/>
    </row>
    <row r="104" spans="1:35" ht="12.75" customHeight="1">
      <c r="A104" s="91"/>
      <c r="B104" s="32"/>
      <c r="C104" s="31"/>
      <c r="D104" s="31"/>
      <c r="E104" s="31"/>
      <c r="F104" s="92"/>
      <c r="G104" s="32"/>
      <c r="H104" s="32"/>
      <c r="I104" s="80"/>
      <c r="J104" s="80"/>
      <c r="K104" s="80"/>
      <c r="L104" s="80"/>
      <c r="M104" s="80"/>
      <c r="N104" s="80"/>
      <c r="O104" s="80"/>
      <c r="P104" s="80"/>
      <c r="Q104" s="80"/>
      <c r="R104" s="80"/>
      <c r="S104" s="80"/>
      <c r="T104" s="80"/>
      <c r="U104" s="80"/>
      <c r="V104" s="80"/>
      <c r="W104" s="80"/>
      <c r="X104" s="80"/>
      <c r="Y104" s="80"/>
      <c r="Z104" s="80"/>
      <c r="AA104" s="80"/>
      <c r="AB104" s="80"/>
      <c r="AC104" s="80"/>
      <c r="AD104" s="80"/>
      <c r="AE104" s="80"/>
      <c r="AF104" s="80"/>
      <c r="AG104" s="80"/>
      <c r="AH104" s="80"/>
      <c r="AI104" s="80"/>
    </row>
    <row r="105" spans="1:35" ht="12.75" customHeight="1">
      <c r="A105" s="91"/>
      <c r="B105" s="32"/>
      <c r="C105" s="31"/>
      <c r="D105" s="31"/>
      <c r="E105" s="31"/>
      <c r="F105" s="92"/>
      <c r="G105" s="32"/>
      <c r="H105" s="32"/>
      <c r="I105" s="80"/>
      <c r="J105" s="80"/>
      <c r="K105" s="80"/>
      <c r="L105" s="80"/>
      <c r="M105" s="80"/>
      <c r="N105" s="80"/>
      <c r="O105" s="80"/>
      <c r="P105" s="80"/>
      <c r="Q105" s="80"/>
      <c r="R105" s="80"/>
      <c r="S105" s="80"/>
      <c r="T105" s="80"/>
      <c r="U105" s="80"/>
      <c r="V105" s="80"/>
      <c r="W105" s="80"/>
      <c r="X105" s="80"/>
      <c r="Y105" s="80"/>
      <c r="Z105" s="80"/>
      <c r="AA105" s="80"/>
      <c r="AB105" s="80"/>
      <c r="AC105" s="80"/>
      <c r="AD105" s="80"/>
      <c r="AE105" s="80"/>
      <c r="AF105" s="80"/>
      <c r="AG105" s="80"/>
      <c r="AH105" s="80"/>
      <c r="AI105" s="80"/>
    </row>
    <row r="106" spans="1:35" ht="12.75" customHeight="1">
      <c r="A106" s="91"/>
      <c r="B106" s="32"/>
      <c r="C106" s="31"/>
      <c r="D106" s="31"/>
      <c r="E106" s="31"/>
      <c r="F106" s="92"/>
      <c r="G106" s="32"/>
      <c r="H106" s="32"/>
      <c r="I106" s="80"/>
      <c r="J106" s="80"/>
      <c r="K106" s="80"/>
      <c r="L106" s="80"/>
      <c r="M106" s="80"/>
      <c r="N106" s="80"/>
      <c r="O106" s="80"/>
      <c r="P106" s="80"/>
      <c r="Q106" s="80"/>
      <c r="R106" s="80"/>
      <c r="S106" s="80"/>
      <c r="T106" s="80"/>
      <c r="U106" s="80"/>
      <c r="V106" s="80"/>
      <c r="W106" s="80"/>
      <c r="X106" s="80"/>
      <c r="Y106" s="80"/>
      <c r="Z106" s="80"/>
      <c r="AA106" s="80"/>
      <c r="AB106" s="80"/>
      <c r="AC106" s="80"/>
      <c r="AD106" s="80"/>
      <c r="AE106" s="80"/>
      <c r="AF106" s="80"/>
      <c r="AG106" s="80"/>
      <c r="AH106" s="80"/>
      <c r="AI106" s="80"/>
    </row>
    <row r="107" spans="1:35" ht="12.75" customHeight="1">
      <c r="A107" s="91"/>
      <c r="B107" s="32"/>
      <c r="C107" s="31"/>
      <c r="D107" s="31"/>
      <c r="E107" s="31"/>
      <c r="F107" s="92"/>
      <c r="G107" s="32"/>
      <c r="H107" s="32"/>
      <c r="I107" s="80"/>
      <c r="J107" s="80"/>
      <c r="K107" s="80"/>
      <c r="L107" s="80"/>
      <c r="M107" s="80"/>
      <c r="N107" s="80"/>
      <c r="O107" s="80"/>
      <c r="P107" s="80"/>
      <c r="Q107" s="80"/>
      <c r="R107" s="80"/>
      <c r="S107" s="80"/>
      <c r="T107" s="80"/>
      <c r="U107" s="80"/>
      <c r="V107" s="80"/>
      <c r="W107" s="80"/>
      <c r="X107" s="80"/>
      <c r="Y107" s="80"/>
      <c r="Z107" s="80"/>
      <c r="AA107" s="80"/>
      <c r="AB107" s="80"/>
      <c r="AC107" s="80"/>
      <c r="AD107" s="80"/>
      <c r="AE107" s="80"/>
      <c r="AF107" s="80"/>
      <c r="AG107" s="80"/>
      <c r="AH107" s="80"/>
      <c r="AI107" s="80"/>
    </row>
    <row r="108" spans="1:35" ht="12.75" customHeight="1">
      <c r="A108" s="91"/>
      <c r="B108" s="32"/>
      <c r="C108" s="31"/>
      <c r="D108" s="31"/>
      <c r="E108" s="31"/>
      <c r="F108" s="92"/>
      <c r="G108" s="32"/>
      <c r="H108" s="32"/>
      <c r="I108" s="80"/>
      <c r="J108" s="80"/>
      <c r="K108" s="80"/>
      <c r="L108" s="80"/>
      <c r="M108" s="80"/>
      <c r="N108" s="80"/>
      <c r="O108" s="80"/>
      <c r="P108" s="80"/>
      <c r="Q108" s="80"/>
      <c r="R108" s="80"/>
      <c r="S108" s="80"/>
      <c r="T108" s="80"/>
      <c r="U108" s="80"/>
      <c r="V108" s="80"/>
      <c r="W108" s="80"/>
      <c r="X108" s="80"/>
      <c r="Y108" s="80"/>
      <c r="Z108" s="80"/>
      <c r="AA108" s="80"/>
      <c r="AB108" s="80"/>
      <c r="AC108" s="80"/>
      <c r="AD108" s="80"/>
      <c r="AE108" s="80"/>
      <c r="AF108" s="80"/>
      <c r="AG108" s="80"/>
      <c r="AH108" s="80"/>
      <c r="AI108" s="80"/>
    </row>
    <row r="109" spans="1:35" ht="12.75" customHeight="1">
      <c r="A109" s="91"/>
      <c r="B109" s="32"/>
      <c r="C109" s="31"/>
      <c r="D109" s="31"/>
      <c r="E109" s="31"/>
      <c r="F109" s="92"/>
      <c r="G109" s="32"/>
      <c r="H109" s="32"/>
      <c r="I109" s="80"/>
      <c r="J109" s="80"/>
      <c r="K109" s="80"/>
      <c r="L109" s="80"/>
      <c r="M109" s="80"/>
      <c r="N109" s="80"/>
      <c r="O109" s="80"/>
      <c r="P109" s="80"/>
      <c r="Q109" s="80"/>
      <c r="R109" s="80"/>
      <c r="S109" s="80"/>
      <c r="T109" s="80"/>
      <c r="U109" s="80"/>
      <c r="V109" s="80"/>
      <c r="W109" s="80"/>
      <c r="X109" s="80"/>
      <c r="Y109" s="80"/>
      <c r="Z109" s="80"/>
      <c r="AA109" s="80"/>
      <c r="AB109" s="80"/>
      <c r="AC109" s="80"/>
      <c r="AD109" s="80"/>
      <c r="AE109" s="80"/>
      <c r="AF109" s="80"/>
      <c r="AG109" s="80"/>
      <c r="AH109" s="80"/>
      <c r="AI109" s="80"/>
    </row>
    <row r="110" spans="1:35" ht="12.75" customHeight="1">
      <c r="A110" s="91"/>
      <c r="B110" s="32"/>
      <c r="C110" s="31"/>
      <c r="D110" s="31"/>
      <c r="E110" s="31"/>
      <c r="F110" s="92"/>
      <c r="G110" s="32"/>
      <c r="H110" s="32"/>
      <c r="I110" s="80"/>
      <c r="J110" s="80"/>
      <c r="K110" s="80"/>
      <c r="L110" s="80"/>
      <c r="M110" s="80"/>
      <c r="N110" s="80"/>
      <c r="O110" s="80"/>
      <c r="P110" s="80"/>
      <c r="Q110" s="80"/>
      <c r="R110" s="80"/>
      <c r="S110" s="80"/>
      <c r="T110" s="80"/>
      <c r="U110" s="80"/>
      <c r="V110" s="80"/>
      <c r="W110" s="80"/>
      <c r="X110" s="80"/>
      <c r="Y110" s="80"/>
      <c r="Z110" s="80"/>
      <c r="AA110" s="80"/>
      <c r="AB110" s="80"/>
      <c r="AC110" s="80"/>
      <c r="AD110" s="80"/>
      <c r="AE110" s="80"/>
      <c r="AF110" s="80"/>
      <c r="AG110" s="80"/>
      <c r="AH110" s="80"/>
      <c r="AI110" s="80"/>
    </row>
    <row r="111" spans="1:35" ht="12.75" customHeight="1">
      <c r="A111" s="91"/>
      <c r="B111" s="32"/>
      <c r="C111" s="31"/>
      <c r="D111" s="31"/>
      <c r="E111" s="31"/>
      <c r="F111" s="92"/>
      <c r="G111" s="32"/>
      <c r="H111" s="32"/>
      <c r="I111" s="80"/>
      <c r="J111" s="80"/>
      <c r="K111" s="80"/>
      <c r="L111" s="80"/>
      <c r="M111" s="80"/>
      <c r="N111" s="80"/>
      <c r="O111" s="80"/>
      <c r="P111" s="80"/>
      <c r="Q111" s="80"/>
      <c r="R111" s="80"/>
      <c r="S111" s="80"/>
      <c r="T111" s="80"/>
      <c r="U111" s="80"/>
      <c r="V111" s="80"/>
      <c r="W111" s="80"/>
      <c r="X111" s="80"/>
      <c r="Y111" s="80"/>
      <c r="Z111" s="80"/>
      <c r="AA111" s="80"/>
      <c r="AB111" s="80"/>
      <c r="AC111" s="80"/>
      <c r="AD111" s="80"/>
      <c r="AE111" s="80"/>
      <c r="AF111" s="80"/>
      <c r="AG111" s="80"/>
      <c r="AH111" s="80"/>
      <c r="AI111" s="80"/>
    </row>
    <row r="112" spans="1:35" ht="12.75" customHeight="1">
      <c r="A112" s="91"/>
      <c r="B112" s="32"/>
      <c r="C112" s="31"/>
      <c r="D112" s="31"/>
      <c r="E112" s="31"/>
      <c r="F112" s="92"/>
      <c r="G112" s="32"/>
      <c r="H112" s="32"/>
      <c r="I112" s="80"/>
      <c r="J112" s="80"/>
      <c r="K112" s="80"/>
      <c r="L112" s="80"/>
      <c r="M112" s="80"/>
      <c r="N112" s="80"/>
      <c r="O112" s="80"/>
      <c r="P112" s="80"/>
      <c r="Q112" s="80"/>
      <c r="R112" s="80"/>
      <c r="S112" s="80"/>
      <c r="T112" s="80"/>
      <c r="U112" s="80"/>
      <c r="V112" s="80"/>
      <c r="W112" s="80"/>
      <c r="X112" s="80"/>
      <c r="Y112" s="80"/>
      <c r="Z112" s="80"/>
      <c r="AA112" s="80"/>
      <c r="AB112" s="80"/>
      <c r="AC112" s="80"/>
      <c r="AD112" s="80"/>
      <c r="AE112" s="80"/>
      <c r="AF112" s="80"/>
      <c r="AG112" s="80"/>
      <c r="AH112" s="80"/>
      <c r="AI112" s="80"/>
    </row>
    <row r="113" spans="1:35" ht="12.75" customHeight="1">
      <c r="A113" s="91"/>
      <c r="B113" s="32"/>
      <c r="C113" s="31"/>
      <c r="D113" s="31"/>
      <c r="E113" s="31"/>
      <c r="F113" s="92"/>
      <c r="G113" s="32"/>
      <c r="H113" s="32"/>
      <c r="I113" s="80"/>
      <c r="J113" s="80"/>
      <c r="K113" s="80"/>
      <c r="L113" s="80"/>
      <c r="M113" s="80"/>
      <c r="N113" s="80"/>
      <c r="O113" s="80"/>
      <c r="P113" s="80"/>
      <c r="Q113" s="80"/>
      <c r="R113" s="80"/>
      <c r="S113" s="80"/>
      <c r="T113" s="80"/>
      <c r="U113" s="80"/>
      <c r="V113" s="80"/>
      <c r="W113" s="80"/>
      <c r="X113" s="80"/>
      <c r="Y113" s="80"/>
      <c r="Z113" s="80"/>
      <c r="AA113" s="80"/>
      <c r="AB113" s="80"/>
      <c r="AC113" s="80"/>
      <c r="AD113" s="80"/>
      <c r="AE113" s="80"/>
      <c r="AF113" s="80"/>
      <c r="AG113" s="80"/>
      <c r="AH113" s="80"/>
      <c r="AI113" s="80"/>
    </row>
    <row r="114" spans="1:35" ht="12.75" customHeight="1">
      <c r="A114" s="91"/>
      <c r="B114" s="32"/>
      <c r="C114" s="31"/>
      <c r="D114" s="31"/>
      <c r="E114" s="31"/>
      <c r="F114" s="92"/>
      <c r="G114" s="32"/>
      <c r="H114" s="32"/>
      <c r="I114" s="80"/>
      <c r="J114" s="80"/>
      <c r="K114" s="80"/>
      <c r="L114" s="80"/>
      <c r="M114" s="80"/>
      <c r="N114" s="80"/>
      <c r="O114" s="80"/>
      <c r="P114" s="80"/>
      <c r="Q114" s="80"/>
      <c r="R114" s="80"/>
      <c r="S114" s="80"/>
      <c r="T114" s="80"/>
      <c r="U114" s="80"/>
      <c r="V114" s="80"/>
      <c r="W114" s="80"/>
      <c r="X114" s="80"/>
      <c r="Y114" s="80"/>
      <c r="Z114" s="80"/>
      <c r="AA114" s="80"/>
      <c r="AB114" s="80"/>
      <c r="AC114" s="80"/>
      <c r="AD114" s="80"/>
      <c r="AE114" s="80"/>
      <c r="AF114" s="80"/>
      <c r="AG114" s="80"/>
      <c r="AH114" s="80"/>
      <c r="AI114" s="80"/>
    </row>
    <row r="115" spans="1:35" ht="12.75" customHeight="1">
      <c r="A115" s="91"/>
      <c r="B115" s="32"/>
      <c r="C115" s="31"/>
      <c r="D115" s="31"/>
      <c r="E115" s="31"/>
      <c r="F115" s="92"/>
      <c r="G115" s="32"/>
      <c r="H115" s="32"/>
      <c r="I115" s="80"/>
      <c r="J115" s="80"/>
      <c r="K115" s="80"/>
      <c r="L115" s="80"/>
      <c r="M115" s="80"/>
      <c r="N115" s="80"/>
      <c r="O115" s="80"/>
      <c r="P115" s="80"/>
      <c r="Q115" s="80"/>
      <c r="R115" s="80"/>
      <c r="S115" s="80"/>
      <c r="T115" s="80"/>
      <c r="U115" s="80"/>
      <c r="V115" s="80"/>
      <c r="W115" s="80"/>
      <c r="X115" s="80"/>
      <c r="Y115" s="80"/>
      <c r="Z115" s="80"/>
      <c r="AA115" s="80"/>
      <c r="AB115" s="80"/>
      <c r="AC115" s="80"/>
      <c r="AD115" s="80"/>
      <c r="AE115" s="80"/>
      <c r="AF115" s="80"/>
      <c r="AG115" s="80"/>
      <c r="AH115" s="80"/>
      <c r="AI115" s="80"/>
    </row>
    <row r="116" spans="1:35" ht="12.75" customHeight="1">
      <c r="A116" s="91"/>
      <c r="B116" s="32"/>
      <c r="C116" s="31"/>
      <c r="D116" s="31"/>
      <c r="E116" s="31"/>
      <c r="F116" s="92"/>
      <c r="G116" s="32"/>
      <c r="H116" s="32"/>
      <c r="I116" s="80"/>
      <c r="J116" s="80"/>
      <c r="K116" s="80"/>
      <c r="L116" s="80"/>
      <c r="M116" s="80"/>
      <c r="N116" s="80"/>
      <c r="O116" s="80"/>
      <c r="P116" s="80"/>
      <c r="Q116" s="80"/>
      <c r="R116" s="80"/>
      <c r="S116" s="80"/>
      <c r="T116" s="80"/>
      <c r="U116" s="80"/>
      <c r="V116" s="80"/>
      <c r="W116" s="80"/>
      <c r="X116" s="80"/>
      <c r="Y116" s="80"/>
      <c r="Z116" s="80"/>
      <c r="AA116" s="80"/>
      <c r="AB116" s="80"/>
      <c r="AC116" s="80"/>
      <c r="AD116" s="80"/>
      <c r="AE116" s="80"/>
      <c r="AF116" s="80"/>
      <c r="AG116" s="80"/>
      <c r="AH116" s="80"/>
      <c r="AI116" s="80"/>
    </row>
    <row r="117" spans="1:35" ht="12.75" customHeight="1">
      <c r="A117" s="91"/>
      <c r="B117" s="32"/>
      <c r="C117" s="31"/>
      <c r="D117" s="31"/>
      <c r="E117" s="31"/>
      <c r="F117" s="92"/>
      <c r="G117" s="32"/>
      <c r="H117" s="32"/>
      <c r="I117" s="80"/>
      <c r="J117" s="80"/>
      <c r="K117" s="80"/>
      <c r="L117" s="80"/>
      <c r="M117" s="80"/>
      <c r="N117" s="80"/>
      <c r="O117" s="80"/>
      <c r="P117" s="80"/>
      <c r="Q117" s="80"/>
      <c r="R117" s="80"/>
      <c r="S117" s="80"/>
      <c r="T117" s="80"/>
      <c r="U117" s="80"/>
      <c r="V117" s="80"/>
      <c r="W117" s="80"/>
      <c r="X117" s="80"/>
      <c r="Y117" s="80"/>
      <c r="Z117" s="80"/>
      <c r="AA117" s="80"/>
      <c r="AB117" s="80"/>
      <c r="AC117" s="80"/>
      <c r="AD117" s="80"/>
      <c r="AE117" s="80"/>
      <c r="AF117" s="80"/>
      <c r="AG117" s="80"/>
      <c r="AH117" s="80"/>
      <c r="AI117" s="80"/>
    </row>
    <row r="118" spans="1:35" ht="12.75" customHeight="1">
      <c r="A118" s="91"/>
      <c r="B118" s="32"/>
      <c r="C118" s="31"/>
      <c r="D118" s="31"/>
      <c r="E118" s="31"/>
      <c r="F118" s="92"/>
      <c r="G118" s="32"/>
      <c r="H118" s="32"/>
      <c r="I118" s="80"/>
      <c r="J118" s="80"/>
      <c r="K118" s="80"/>
      <c r="L118" s="80"/>
      <c r="M118" s="80"/>
      <c r="N118" s="80"/>
      <c r="O118" s="80"/>
      <c r="P118" s="80"/>
      <c r="Q118" s="80"/>
      <c r="R118" s="80"/>
      <c r="S118" s="80"/>
      <c r="T118" s="80"/>
      <c r="U118" s="80"/>
      <c r="V118" s="80"/>
      <c r="W118" s="80"/>
      <c r="X118" s="80"/>
      <c r="Y118" s="80"/>
      <c r="Z118" s="80"/>
      <c r="AA118" s="80"/>
      <c r="AB118" s="80"/>
      <c r="AC118" s="80"/>
      <c r="AD118" s="80"/>
      <c r="AE118" s="80"/>
      <c r="AF118" s="80"/>
      <c r="AG118" s="80"/>
      <c r="AH118" s="80"/>
      <c r="AI118" s="80"/>
    </row>
    <row r="119" spans="1:35" ht="12.75" customHeight="1">
      <c r="A119" s="91"/>
      <c r="B119" s="32"/>
      <c r="C119" s="31"/>
      <c r="D119" s="31"/>
      <c r="E119" s="31"/>
      <c r="F119" s="92"/>
      <c r="G119" s="32"/>
      <c r="H119" s="32"/>
      <c r="I119" s="80"/>
      <c r="J119" s="80"/>
      <c r="K119" s="80"/>
      <c r="L119" s="80"/>
      <c r="M119" s="80"/>
      <c r="N119" s="80"/>
      <c r="O119" s="80"/>
      <c r="P119" s="80"/>
      <c r="Q119" s="80"/>
      <c r="R119" s="80"/>
      <c r="S119" s="80"/>
      <c r="T119" s="80"/>
      <c r="U119" s="80"/>
      <c r="V119" s="80"/>
      <c r="W119" s="80"/>
      <c r="X119" s="80"/>
      <c r="Y119" s="80"/>
      <c r="Z119" s="80"/>
      <c r="AA119" s="80"/>
      <c r="AB119" s="80"/>
      <c r="AC119" s="80"/>
      <c r="AD119" s="80"/>
      <c r="AE119" s="80"/>
      <c r="AF119" s="80"/>
      <c r="AG119" s="80"/>
      <c r="AH119" s="80"/>
      <c r="AI119" s="80"/>
    </row>
    <row r="120" spans="1:35" ht="12.75" customHeight="1">
      <c r="A120" s="91"/>
      <c r="B120" s="32"/>
      <c r="C120" s="31"/>
      <c r="D120" s="31"/>
      <c r="E120" s="31"/>
      <c r="F120" s="92"/>
      <c r="G120" s="32"/>
      <c r="H120" s="32"/>
      <c r="I120" s="80"/>
      <c r="J120" s="80"/>
      <c r="K120" s="80"/>
      <c r="L120" s="80"/>
      <c r="M120" s="80"/>
      <c r="N120" s="80"/>
      <c r="O120" s="80"/>
      <c r="P120" s="80"/>
      <c r="Q120" s="80"/>
      <c r="R120" s="80"/>
      <c r="S120" s="80"/>
      <c r="T120" s="80"/>
      <c r="U120" s="80"/>
      <c r="V120" s="80"/>
      <c r="W120" s="80"/>
      <c r="X120" s="80"/>
      <c r="Y120" s="80"/>
      <c r="Z120" s="80"/>
      <c r="AA120" s="80"/>
      <c r="AB120" s="80"/>
      <c r="AC120" s="80"/>
      <c r="AD120" s="80"/>
      <c r="AE120" s="80"/>
      <c r="AF120" s="80"/>
      <c r="AG120" s="80"/>
      <c r="AH120" s="80"/>
      <c r="AI120" s="80"/>
    </row>
    <row r="121" spans="1:35" ht="12.75" customHeight="1">
      <c r="A121" s="91"/>
      <c r="B121" s="32"/>
      <c r="C121" s="31"/>
      <c r="D121" s="31"/>
      <c r="E121" s="31"/>
      <c r="F121" s="92"/>
      <c r="G121" s="32"/>
      <c r="H121" s="32"/>
      <c r="I121" s="80"/>
      <c r="J121" s="80"/>
      <c r="K121" s="80"/>
      <c r="L121" s="80"/>
      <c r="M121" s="80"/>
      <c r="N121" s="80"/>
      <c r="O121" s="80"/>
      <c r="P121" s="80"/>
      <c r="Q121" s="80"/>
      <c r="R121" s="80"/>
      <c r="S121" s="80"/>
      <c r="T121" s="80"/>
      <c r="U121" s="80"/>
      <c r="V121" s="80"/>
      <c r="W121" s="80"/>
      <c r="X121" s="80"/>
      <c r="Y121" s="80"/>
      <c r="Z121" s="80"/>
      <c r="AA121" s="80"/>
      <c r="AB121" s="80"/>
      <c r="AC121" s="80"/>
      <c r="AD121" s="80"/>
      <c r="AE121" s="80"/>
      <c r="AF121" s="80"/>
      <c r="AG121" s="80"/>
      <c r="AH121" s="80"/>
      <c r="AI121" s="80"/>
    </row>
    <row r="122" spans="1:35" ht="12.75" customHeight="1">
      <c r="A122" s="91"/>
      <c r="B122" s="32"/>
      <c r="C122" s="31"/>
      <c r="D122" s="31"/>
      <c r="E122" s="31"/>
      <c r="F122" s="92"/>
      <c r="G122" s="32"/>
      <c r="H122" s="32"/>
      <c r="I122" s="80"/>
      <c r="J122" s="80"/>
      <c r="K122" s="80"/>
      <c r="L122" s="80"/>
      <c r="M122" s="80"/>
      <c r="N122" s="80"/>
      <c r="O122" s="80"/>
      <c r="P122" s="80"/>
      <c r="Q122" s="80"/>
      <c r="R122" s="80"/>
      <c r="S122" s="80"/>
      <c r="T122" s="80"/>
      <c r="U122" s="80"/>
      <c r="V122" s="80"/>
      <c r="W122" s="80"/>
      <c r="X122" s="80"/>
      <c r="Y122" s="80"/>
      <c r="Z122" s="80"/>
      <c r="AA122" s="80"/>
      <c r="AB122" s="80"/>
      <c r="AC122" s="80"/>
      <c r="AD122" s="80"/>
      <c r="AE122" s="80"/>
      <c r="AF122" s="80"/>
      <c r="AG122" s="80"/>
      <c r="AH122" s="80"/>
      <c r="AI122" s="80"/>
    </row>
    <row r="123" spans="1:35" ht="12.75" customHeight="1">
      <c r="A123" s="91"/>
      <c r="B123" s="32"/>
      <c r="C123" s="31"/>
      <c r="D123" s="31"/>
      <c r="E123" s="31"/>
      <c r="F123" s="92"/>
      <c r="G123" s="32"/>
      <c r="H123" s="32"/>
      <c r="I123" s="80"/>
      <c r="J123" s="80"/>
      <c r="K123" s="80"/>
      <c r="L123" s="80"/>
      <c r="M123" s="80"/>
      <c r="N123" s="80"/>
      <c r="O123" s="80"/>
      <c r="P123" s="80"/>
      <c r="Q123" s="80"/>
      <c r="R123" s="80"/>
      <c r="S123" s="80"/>
      <c r="T123" s="80"/>
      <c r="U123" s="80"/>
      <c r="V123" s="80"/>
      <c r="W123" s="80"/>
      <c r="X123" s="80"/>
      <c r="Y123" s="80"/>
      <c r="Z123" s="80"/>
      <c r="AA123" s="80"/>
      <c r="AB123" s="80"/>
      <c r="AC123" s="80"/>
      <c r="AD123" s="80"/>
      <c r="AE123" s="80"/>
      <c r="AF123" s="80"/>
      <c r="AG123" s="80"/>
      <c r="AH123" s="80"/>
      <c r="AI123" s="80"/>
    </row>
    <row r="124" spans="1:35" ht="12.75" customHeight="1">
      <c r="A124" s="91"/>
      <c r="B124" s="32"/>
      <c r="C124" s="31"/>
      <c r="D124" s="31"/>
      <c r="E124" s="31"/>
      <c r="F124" s="92"/>
      <c r="G124" s="32"/>
      <c r="H124" s="32"/>
      <c r="I124" s="80"/>
      <c r="J124" s="80"/>
      <c r="K124" s="80"/>
      <c r="L124" s="80"/>
      <c r="M124" s="80"/>
      <c r="N124" s="80"/>
      <c r="O124" s="80"/>
      <c r="P124" s="80"/>
      <c r="Q124" s="80"/>
      <c r="R124" s="80"/>
      <c r="S124" s="80"/>
      <c r="T124" s="80"/>
      <c r="U124" s="80"/>
      <c r="V124" s="80"/>
      <c r="W124" s="80"/>
      <c r="X124" s="80"/>
      <c r="Y124" s="80"/>
      <c r="Z124" s="80"/>
      <c r="AA124" s="80"/>
      <c r="AB124" s="80"/>
      <c r="AC124" s="80"/>
      <c r="AD124" s="80"/>
      <c r="AE124" s="80"/>
      <c r="AF124" s="80"/>
      <c r="AG124" s="80"/>
      <c r="AH124" s="80"/>
      <c r="AI124" s="80"/>
    </row>
    <row r="125" spans="1:35" ht="12.75" customHeight="1">
      <c r="A125" s="91"/>
      <c r="B125" s="32"/>
      <c r="C125" s="31"/>
      <c r="D125" s="31"/>
      <c r="E125" s="31"/>
      <c r="F125" s="92"/>
      <c r="G125" s="32"/>
      <c r="H125" s="32"/>
      <c r="I125" s="80"/>
      <c r="J125" s="80"/>
      <c r="K125" s="80"/>
      <c r="L125" s="80"/>
      <c r="M125" s="80"/>
      <c r="N125" s="80"/>
      <c r="O125" s="80"/>
      <c r="P125" s="80"/>
      <c r="Q125" s="80"/>
      <c r="R125" s="80"/>
      <c r="S125" s="80"/>
      <c r="T125" s="80"/>
      <c r="U125" s="80"/>
      <c r="V125" s="80"/>
      <c r="W125" s="80"/>
      <c r="X125" s="80"/>
      <c r="Y125" s="80"/>
      <c r="Z125" s="80"/>
      <c r="AA125" s="80"/>
      <c r="AB125" s="80"/>
      <c r="AC125" s="80"/>
      <c r="AD125" s="80"/>
      <c r="AE125" s="80"/>
      <c r="AF125" s="80"/>
      <c r="AG125" s="80"/>
      <c r="AH125" s="80"/>
      <c r="AI125" s="80"/>
    </row>
    <row r="126" spans="1:35" ht="12.75" customHeight="1">
      <c r="A126" s="91"/>
      <c r="B126" s="32"/>
      <c r="C126" s="31"/>
      <c r="D126" s="31"/>
      <c r="E126" s="31"/>
      <c r="F126" s="92"/>
      <c r="G126" s="32"/>
      <c r="H126" s="32"/>
      <c r="I126" s="80"/>
      <c r="J126" s="80"/>
      <c r="K126" s="80"/>
      <c r="L126" s="80"/>
      <c r="M126" s="80"/>
      <c r="N126" s="80"/>
      <c r="O126" s="80"/>
      <c r="P126" s="80"/>
      <c r="Q126" s="80"/>
      <c r="R126" s="80"/>
      <c r="S126" s="80"/>
      <c r="T126" s="80"/>
      <c r="U126" s="80"/>
      <c r="V126" s="80"/>
      <c r="W126" s="80"/>
      <c r="X126" s="80"/>
      <c r="Y126" s="80"/>
      <c r="Z126" s="80"/>
      <c r="AA126" s="80"/>
      <c r="AB126" s="80"/>
      <c r="AC126" s="80"/>
      <c r="AD126" s="80"/>
      <c r="AE126" s="80"/>
      <c r="AF126" s="80"/>
      <c r="AG126" s="80"/>
      <c r="AH126" s="80"/>
      <c r="AI126" s="80"/>
    </row>
    <row r="127" spans="1:35" ht="12.75" customHeight="1">
      <c r="A127" s="91"/>
      <c r="B127" s="32"/>
      <c r="C127" s="31"/>
      <c r="D127" s="31"/>
      <c r="E127" s="31"/>
      <c r="F127" s="92"/>
      <c r="G127" s="32"/>
      <c r="H127" s="32"/>
      <c r="I127" s="80"/>
      <c r="J127" s="80"/>
      <c r="K127" s="80"/>
      <c r="L127" s="80"/>
      <c r="M127" s="80"/>
      <c r="N127" s="80"/>
      <c r="O127" s="80"/>
      <c r="P127" s="80"/>
      <c r="Q127" s="80"/>
      <c r="R127" s="80"/>
      <c r="S127" s="80"/>
      <c r="T127" s="80"/>
      <c r="U127" s="80"/>
      <c r="V127" s="80"/>
      <c r="W127" s="80"/>
      <c r="X127" s="80"/>
      <c r="Y127" s="80"/>
      <c r="Z127" s="80"/>
      <c r="AA127" s="80"/>
      <c r="AB127" s="80"/>
      <c r="AC127" s="80"/>
      <c r="AD127" s="80"/>
      <c r="AE127" s="80"/>
      <c r="AF127" s="80"/>
      <c r="AG127" s="80"/>
      <c r="AH127" s="80"/>
      <c r="AI127" s="80"/>
    </row>
    <row r="128" spans="1:35" ht="12.75" customHeight="1">
      <c r="A128" s="91"/>
      <c r="B128" s="32"/>
      <c r="C128" s="31"/>
      <c r="D128" s="31"/>
      <c r="E128" s="31"/>
      <c r="F128" s="92"/>
      <c r="G128" s="32"/>
      <c r="H128" s="32"/>
      <c r="I128" s="80"/>
      <c r="J128" s="80"/>
      <c r="K128" s="80"/>
      <c r="L128" s="80"/>
      <c r="M128" s="80"/>
      <c r="N128" s="80"/>
      <c r="O128" s="80"/>
      <c r="P128" s="80"/>
      <c r="Q128" s="80"/>
      <c r="R128" s="80"/>
      <c r="S128" s="80"/>
      <c r="T128" s="80"/>
      <c r="U128" s="80"/>
      <c r="V128" s="80"/>
      <c r="W128" s="80"/>
      <c r="X128" s="80"/>
      <c r="Y128" s="80"/>
      <c r="Z128" s="80"/>
      <c r="AA128" s="80"/>
      <c r="AB128" s="80"/>
      <c r="AC128" s="80"/>
      <c r="AD128" s="80"/>
      <c r="AE128" s="80"/>
      <c r="AF128" s="80"/>
      <c r="AG128" s="80"/>
      <c r="AH128" s="80"/>
      <c r="AI128" s="80"/>
    </row>
    <row r="129" spans="1:35" ht="12.75" customHeight="1">
      <c r="A129" s="91"/>
      <c r="B129" s="32"/>
      <c r="C129" s="31"/>
      <c r="D129" s="31"/>
      <c r="E129" s="31"/>
      <c r="F129" s="92"/>
      <c r="G129" s="32"/>
      <c r="H129" s="32"/>
      <c r="I129" s="80"/>
      <c r="J129" s="80"/>
      <c r="K129" s="80"/>
      <c r="L129" s="80"/>
      <c r="M129" s="80"/>
      <c r="N129" s="80"/>
      <c r="O129" s="80"/>
      <c r="P129" s="80"/>
      <c r="Q129" s="80"/>
      <c r="R129" s="80"/>
      <c r="S129" s="80"/>
      <c r="T129" s="80"/>
      <c r="U129" s="80"/>
      <c r="V129" s="80"/>
      <c r="W129" s="80"/>
      <c r="X129" s="80"/>
      <c r="Y129" s="80"/>
      <c r="Z129" s="80"/>
      <c r="AA129" s="80"/>
      <c r="AB129" s="80"/>
      <c r="AC129" s="80"/>
      <c r="AD129" s="80"/>
      <c r="AE129" s="80"/>
      <c r="AF129" s="80"/>
      <c r="AG129" s="80"/>
      <c r="AH129" s="80"/>
      <c r="AI129" s="80"/>
    </row>
    <row r="130" spans="1:35" ht="12.75" customHeight="1">
      <c r="A130" s="91"/>
      <c r="B130" s="32"/>
      <c r="C130" s="31"/>
      <c r="D130" s="31"/>
      <c r="E130" s="31"/>
      <c r="F130" s="92"/>
      <c r="G130" s="32"/>
      <c r="H130" s="32"/>
      <c r="I130" s="80"/>
      <c r="J130" s="80"/>
      <c r="K130" s="80"/>
      <c r="L130" s="80"/>
      <c r="M130" s="80"/>
      <c r="N130" s="80"/>
      <c r="O130" s="80"/>
      <c r="P130" s="80"/>
      <c r="Q130" s="80"/>
      <c r="R130" s="80"/>
      <c r="S130" s="80"/>
      <c r="T130" s="80"/>
      <c r="U130" s="80"/>
      <c r="V130" s="80"/>
      <c r="W130" s="80"/>
      <c r="X130" s="80"/>
      <c r="Y130" s="80"/>
      <c r="Z130" s="80"/>
      <c r="AA130" s="80"/>
      <c r="AB130" s="80"/>
      <c r="AC130" s="80"/>
      <c r="AD130" s="80"/>
      <c r="AE130" s="80"/>
      <c r="AF130" s="80"/>
      <c r="AG130" s="80"/>
      <c r="AH130" s="80"/>
      <c r="AI130" s="80"/>
    </row>
    <row r="131" spans="1:35" ht="12.75" customHeight="1">
      <c r="A131" s="91"/>
      <c r="B131" s="32"/>
      <c r="C131" s="31"/>
      <c r="D131" s="31"/>
      <c r="E131" s="31"/>
      <c r="F131" s="92"/>
      <c r="G131" s="32"/>
      <c r="H131" s="32"/>
      <c r="I131" s="80"/>
      <c r="J131" s="80"/>
      <c r="K131" s="80"/>
      <c r="L131" s="80"/>
      <c r="M131" s="80"/>
      <c r="N131" s="80"/>
      <c r="O131" s="80"/>
      <c r="P131" s="80"/>
      <c r="Q131" s="80"/>
      <c r="R131" s="80"/>
      <c r="S131" s="80"/>
      <c r="T131" s="80"/>
      <c r="U131" s="80"/>
      <c r="V131" s="80"/>
      <c r="W131" s="80"/>
      <c r="X131" s="80"/>
      <c r="Y131" s="80"/>
      <c r="Z131" s="80"/>
      <c r="AA131" s="80"/>
      <c r="AB131" s="80"/>
      <c r="AC131" s="80"/>
      <c r="AD131" s="80"/>
      <c r="AE131" s="80"/>
      <c r="AF131" s="80"/>
      <c r="AG131" s="80"/>
      <c r="AH131" s="80"/>
      <c r="AI131" s="80"/>
    </row>
    <row r="132" spans="1:35" ht="12.75" customHeight="1">
      <c r="A132" s="91"/>
      <c r="B132" s="32"/>
      <c r="C132" s="31"/>
      <c r="D132" s="31"/>
      <c r="E132" s="31"/>
      <c r="F132" s="92"/>
      <c r="G132" s="32"/>
      <c r="H132" s="32"/>
      <c r="I132" s="80"/>
      <c r="J132" s="80"/>
      <c r="K132" s="80"/>
      <c r="L132" s="80"/>
      <c r="M132" s="80"/>
      <c r="N132" s="80"/>
      <c r="O132" s="80"/>
      <c r="P132" s="80"/>
      <c r="Q132" s="80"/>
      <c r="R132" s="80"/>
      <c r="S132" s="80"/>
      <c r="T132" s="80"/>
      <c r="U132" s="80"/>
      <c r="V132" s="80"/>
      <c r="W132" s="80"/>
      <c r="X132" s="80"/>
      <c r="Y132" s="80"/>
      <c r="Z132" s="80"/>
      <c r="AA132" s="80"/>
      <c r="AB132" s="80"/>
      <c r="AC132" s="80"/>
      <c r="AD132" s="80"/>
      <c r="AE132" s="80"/>
      <c r="AF132" s="80"/>
      <c r="AG132" s="80"/>
      <c r="AH132" s="80"/>
      <c r="AI132" s="80"/>
    </row>
    <row r="133" spans="1:35" ht="12.75" customHeight="1">
      <c r="A133" s="91"/>
      <c r="B133" s="32"/>
      <c r="C133" s="31"/>
      <c r="D133" s="31"/>
      <c r="E133" s="31"/>
      <c r="F133" s="92"/>
      <c r="G133" s="32"/>
      <c r="H133" s="32"/>
      <c r="I133" s="80"/>
      <c r="J133" s="80"/>
      <c r="K133" s="80"/>
      <c r="L133" s="80"/>
      <c r="M133" s="80"/>
      <c r="N133" s="80"/>
      <c r="O133" s="80"/>
      <c r="P133" s="80"/>
      <c r="Q133" s="80"/>
      <c r="R133" s="80"/>
      <c r="S133" s="80"/>
      <c r="T133" s="80"/>
      <c r="U133" s="80"/>
      <c r="V133" s="80"/>
      <c r="W133" s="80"/>
      <c r="X133" s="80"/>
      <c r="Y133" s="80"/>
      <c r="Z133" s="80"/>
      <c r="AA133" s="80"/>
      <c r="AB133" s="80"/>
      <c r="AC133" s="80"/>
      <c r="AD133" s="80"/>
      <c r="AE133" s="80"/>
      <c r="AF133" s="80"/>
      <c r="AG133" s="80"/>
      <c r="AH133" s="80"/>
      <c r="AI133" s="80"/>
    </row>
    <row r="134" spans="1:35" ht="12.75" customHeight="1">
      <c r="A134" s="91"/>
      <c r="B134" s="32"/>
      <c r="C134" s="31"/>
      <c r="D134" s="31"/>
      <c r="E134" s="31"/>
      <c r="F134" s="92"/>
      <c r="G134" s="32"/>
      <c r="H134" s="32"/>
      <c r="I134" s="80"/>
      <c r="J134" s="80"/>
      <c r="K134" s="80"/>
      <c r="L134" s="80"/>
      <c r="M134" s="80"/>
      <c r="N134" s="80"/>
      <c r="O134" s="80"/>
      <c r="P134" s="80"/>
      <c r="Q134" s="80"/>
      <c r="R134" s="80"/>
      <c r="S134" s="80"/>
      <c r="T134" s="80"/>
      <c r="U134" s="80"/>
      <c r="V134" s="80"/>
      <c r="W134" s="80"/>
      <c r="X134" s="80"/>
      <c r="Y134" s="80"/>
      <c r="Z134" s="80"/>
      <c r="AA134" s="80"/>
      <c r="AB134" s="80"/>
      <c r="AC134" s="80"/>
      <c r="AD134" s="80"/>
      <c r="AE134" s="80"/>
      <c r="AF134" s="80"/>
      <c r="AG134" s="80"/>
      <c r="AH134" s="80"/>
      <c r="AI134" s="80"/>
    </row>
    <row r="135" spans="1:35" ht="12.75" customHeight="1">
      <c r="A135" s="91"/>
      <c r="B135" s="32"/>
      <c r="C135" s="31"/>
      <c r="D135" s="31"/>
      <c r="E135" s="31"/>
      <c r="F135" s="92"/>
      <c r="G135" s="32"/>
      <c r="H135" s="32"/>
      <c r="I135" s="80"/>
      <c r="J135" s="80"/>
      <c r="K135" s="80"/>
      <c r="L135" s="80"/>
      <c r="M135" s="80"/>
      <c r="N135" s="80"/>
      <c r="O135" s="80"/>
      <c r="P135" s="80"/>
      <c r="Q135" s="80"/>
      <c r="R135" s="80"/>
      <c r="S135" s="80"/>
      <c r="T135" s="80"/>
      <c r="U135" s="80"/>
      <c r="V135" s="80"/>
      <c r="W135" s="80"/>
      <c r="X135" s="80"/>
      <c r="Y135" s="80"/>
      <c r="Z135" s="80"/>
      <c r="AA135" s="80"/>
      <c r="AB135" s="80"/>
      <c r="AC135" s="80"/>
      <c r="AD135" s="80"/>
      <c r="AE135" s="80"/>
      <c r="AF135" s="80"/>
      <c r="AG135" s="80"/>
      <c r="AH135" s="80"/>
      <c r="AI135" s="80"/>
    </row>
    <row r="136" spans="1:35" ht="12.75" customHeight="1">
      <c r="A136" s="91"/>
      <c r="B136" s="32"/>
      <c r="C136" s="31"/>
      <c r="D136" s="31"/>
      <c r="E136" s="31"/>
      <c r="F136" s="92"/>
      <c r="G136" s="32"/>
      <c r="H136" s="32"/>
      <c r="I136" s="80"/>
      <c r="J136" s="80"/>
      <c r="K136" s="80"/>
      <c r="L136" s="80"/>
      <c r="M136" s="80"/>
      <c r="N136" s="80"/>
      <c r="O136" s="80"/>
      <c r="P136" s="80"/>
      <c r="Q136" s="80"/>
      <c r="R136" s="80"/>
      <c r="S136" s="80"/>
      <c r="T136" s="80"/>
      <c r="U136" s="80"/>
      <c r="V136" s="80"/>
      <c r="W136" s="80"/>
      <c r="X136" s="80"/>
      <c r="Y136" s="80"/>
      <c r="Z136" s="80"/>
      <c r="AA136" s="80"/>
      <c r="AB136" s="80"/>
      <c r="AC136" s="80"/>
      <c r="AD136" s="80"/>
      <c r="AE136" s="80"/>
      <c r="AF136" s="80"/>
      <c r="AG136" s="80"/>
      <c r="AH136" s="80"/>
      <c r="AI136" s="80"/>
    </row>
    <row r="137" spans="1:35" ht="12.75" customHeight="1">
      <c r="A137" s="91"/>
      <c r="B137" s="32"/>
      <c r="C137" s="31"/>
      <c r="D137" s="31"/>
      <c r="E137" s="31"/>
      <c r="F137" s="92"/>
      <c r="G137" s="32"/>
      <c r="H137" s="32"/>
      <c r="I137" s="80"/>
      <c r="J137" s="80"/>
      <c r="K137" s="80"/>
      <c r="L137" s="80"/>
      <c r="M137" s="80"/>
      <c r="N137" s="80"/>
      <c r="O137" s="80"/>
      <c r="P137" s="80"/>
      <c r="Q137" s="80"/>
      <c r="R137" s="80"/>
      <c r="S137" s="80"/>
      <c r="T137" s="80"/>
      <c r="U137" s="80"/>
      <c r="V137" s="80"/>
      <c r="W137" s="80"/>
      <c r="X137" s="80"/>
      <c r="Y137" s="80"/>
      <c r="Z137" s="80"/>
      <c r="AA137" s="80"/>
      <c r="AB137" s="80"/>
      <c r="AC137" s="80"/>
      <c r="AD137" s="80"/>
      <c r="AE137" s="80"/>
      <c r="AF137" s="80"/>
      <c r="AG137" s="80"/>
      <c r="AH137" s="80"/>
      <c r="AI137" s="80"/>
    </row>
    <row r="138" spans="1:35" ht="12.75" customHeight="1">
      <c r="A138" s="91"/>
      <c r="B138" s="32"/>
      <c r="C138" s="31"/>
      <c r="D138" s="31"/>
      <c r="E138" s="31"/>
      <c r="F138" s="92"/>
      <c r="G138" s="32"/>
      <c r="H138" s="32"/>
      <c r="I138" s="80"/>
      <c r="J138" s="80"/>
      <c r="K138" s="80"/>
      <c r="L138" s="80"/>
      <c r="M138" s="80"/>
      <c r="N138" s="80"/>
      <c r="O138" s="80"/>
      <c r="P138" s="80"/>
      <c r="Q138" s="80"/>
      <c r="R138" s="80"/>
      <c r="S138" s="80"/>
      <c r="T138" s="80"/>
      <c r="U138" s="80"/>
      <c r="V138" s="80"/>
      <c r="W138" s="80"/>
      <c r="X138" s="80"/>
      <c r="Y138" s="80"/>
      <c r="Z138" s="80"/>
      <c r="AA138" s="80"/>
      <c r="AB138" s="80"/>
      <c r="AC138" s="80"/>
      <c r="AD138" s="80"/>
      <c r="AE138" s="80"/>
      <c r="AF138" s="80"/>
      <c r="AG138" s="80"/>
      <c r="AH138" s="80"/>
      <c r="AI138" s="80"/>
    </row>
    <row r="139" spans="1:35" ht="12.75" customHeight="1">
      <c r="A139" s="91"/>
      <c r="B139" s="32"/>
      <c r="C139" s="31"/>
      <c r="D139" s="31"/>
      <c r="E139" s="31"/>
      <c r="F139" s="92"/>
      <c r="G139" s="32"/>
      <c r="H139" s="32"/>
      <c r="I139" s="80"/>
      <c r="J139" s="80"/>
      <c r="K139" s="80"/>
      <c r="L139" s="80"/>
      <c r="M139" s="80"/>
      <c r="N139" s="80"/>
      <c r="O139" s="80"/>
      <c r="P139" s="80"/>
      <c r="Q139" s="80"/>
      <c r="R139" s="80"/>
      <c r="S139" s="80"/>
      <c r="T139" s="80"/>
      <c r="U139" s="80"/>
      <c r="V139" s="80"/>
      <c r="W139" s="80"/>
      <c r="X139" s="80"/>
      <c r="Y139" s="80"/>
      <c r="Z139" s="80"/>
      <c r="AA139" s="80"/>
      <c r="AB139" s="80"/>
      <c r="AC139" s="80"/>
      <c r="AD139" s="80"/>
      <c r="AE139" s="80"/>
      <c r="AF139" s="80"/>
      <c r="AG139" s="80"/>
      <c r="AH139" s="80"/>
      <c r="AI139" s="80"/>
    </row>
    <row r="140" spans="1:35" ht="12.75" customHeight="1">
      <c r="A140" s="91"/>
      <c r="B140" s="32"/>
      <c r="C140" s="31"/>
      <c r="D140" s="31"/>
      <c r="E140" s="31"/>
      <c r="F140" s="92"/>
      <c r="G140" s="32"/>
      <c r="H140" s="32"/>
      <c r="I140" s="80"/>
      <c r="J140" s="80"/>
      <c r="K140" s="80"/>
      <c r="L140" s="80"/>
      <c r="M140" s="80"/>
      <c r="N140" s="80"/>
      <c r="O140" s="80"/>
      <c r="P140" s="80"/>
      <c r="Q140" s="80"/>
      <c r="R140" s="80"/>
      <c r="S140" s="80"/>
      <c r="T140" s="80"/>
      <c r="U140" s="80"/>
      <c r="V140" s="80"/>
      <c r="W140" s="80"/>
      <c r="X140" s="80"/>
      <c r="Y140" s="80"/>
      <c r="Z140" s="80"/>
      <c r="AA140" s="80"/>
      <c r="AB140" s="80"/>
      <c r="AC140" s="80"/>
      <c r="AD140" s="80"/>
      <c r="AE140" s="80"/>
      <c r="AF140" s="80"/>
      <c r="AG140" s="80"/>
      <c r="AH140" s="80"/>
      <c r="AI140" s="80"/>
    </row>
    <row r="141" spans="1:35" ht="12.75" customHeight="1">
      <c r="A141" s="91"/>
      <c r="B141" s="32"/>
      <c r="C141" s="31"/>
      <c r="D141" s="31"/>
      <c r="E141" s="31"/>
      <c r="F141" s="92"/>
      <c r="G141" s="32"/>
      <c r="H141" s="32"/>
      <c r="I141" s="80"/>
      <c r="J141" s="80"/>
      <c r="K141" s="80"/>
      <c r="L141" s="80"/>
      <c r="M141" s="80"/>
      <c r="N141" s="80"/>
      <c r="O141" s="80"/>
      <c r="P141" s="80"/>
      <c r="Q141" s="80"/>
      <c r="R141" s="80"/>
      <c r="S141" s="80"/>
      <c r="T141" s="80"/>
      <c r="U141" s="80"/>
      <c r="V141" s="80"/>
      <c r="W141" s="80"/>
      <c r="X141" s="80"/>
      <c r="Y141" s="80"/>
      <c r="Z141" s="80"/>
      <c r="AA141" s="80"/>
      <c r="AB141" s="80"/>
      <c r="AC141" s="80"/>
      <c r="AD141" s="80"/>
      <c r="AE141" s="80"/>
      <c r="AF141" s="80"/>
      <c r="AG141" s="80"/>
      <c r="AH141" s="80"/>
      <c r="AI141" s="80"/>
    </row>
    <row r="142" spans="1:35" ht="12.75" customHeight="1">
      <c r="A142" s="91"/>
      <c r="B142" s="32"/>
      <c r="C142" s="31"/>
      <c r="D142" s="31"/>
      <c r="E142" s="31"/>
      <c r="F142" s="92"/>
      <c r="G142" s="32"/>
      <c r="H142" s="32"/>
      <c r="I142" s="80"/>
      <c r="J142" s="80"/>
      <c r="K142" s="80"/>
      <c r="L142" s="80"/>
      <c r="M142" s="80"/>
      <c r="N142" s="80"/>
      <c r="O142" s="80"/>
      <c r="P142" s="80"/>
      <c r="Q142" s="80"/>
      <c r="R142" s="80"/>
      <c r="S142" s="80"/>
      <c r="T142" s="80"/>
      <c r="U142" s="80"/>
      <c r="V142" s="80"/>
      <c r="W142" s="80"/>
      <c r="X142" s="80"/>
      <c r="Y142" s="80"/>
      <c r="Z142" s="80"/>
      <c r="AA142" s="80"/>
      <c r="AB142" s="80"/>
      <c r="AC142" s="80"/>
      <c r="AD142" s="80"/>
      <c r="AE142" s="80"/>
      <c r="AF142" s="80"/>
      <c r="AG142" s="80"/>
      <c r="AH142" s="80"/>
      <c r="AI142" s="80"/>
    </row>
    <row r="143" spans="1:35" ht="12.75" customHeight="1">
      <c r="A143" s="91"/>
      <c r="B143" s="32"/>
      <c r="C143" s="31"/>
      <c r="D143" s="31"/>
      <c r="E143" s="31"/>
      <c r="F143" s="92"/>
      <c r="G143" s="32"/>
      <c r="H143" s="32"/>
      <c r="I143" s="80"/>
      <c r="J143" s="80"/>
      <c r="K143" s="80"/>
      <c r="L143" s="80"/>
      <c r="M143" s="80"/>
      <c r="N143" s="80"/>
      <c r="O143" s="80"/>
      <c r="P143" s="80"/>
      <c r="Q143" s="80"/>
      <c r="R143" s="80"/>
      <c r="S143" s="80"/>
      <c r="T143" s="80"/>
      <c r="U143" s="80"/>
      <c r="V143" s="80"/>
      <c r="W143" s="80"/>
      <c r="X143" s="80"/>
      <c r="Y143" s="80"/>
      <c r="Z143" s="80"/>
      <c r="AA143" s="80"/>
      <c r="AB143" s="80"/>
      <c r="AC143" s="80"/>
      <c r="AD143" s="80"/>
      <c r="AE143" s="80"/>
      <c r="AF143" s="80"/>
      <c r="AG143" s="80"/>
      <c r="AH143" s="80"/>
      <c r="AI143" s="80"/>
    </row>
    <row r="144" spans="1:35" ht="12.75" customHeight="1">
      <c r="A144" s="91"/>
      <c r="B144" s="32"/>
      <c r="C144" s="31"/>
      <c r="D144" s="31"/>
      <c r="E144" s="31"/>
      <c r="F144" s="92"/>
      <c r="G144" s="32"/>
      <c r="H144" s="32"/>
      <c r="I144" s="80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0"/>
      <c r="AA144" s="80"/>
      <c r="AB144" s="80"/>
      <c r="AC144" s="80"/>
      <c r="AD144" s="80"/>
      <c r="AE144" s="80"/>
      <c r="AF144" s="80"/>
      <c r="AG144" s="80"/>
      <c r="AH144" s="80"/>
      <c r="AI144" s="80"/>
    </row>
    <row r="145" spans="1:35" ht="12.75" customHeight="1">
      <c r="A145" s="91"/>
      <c r="B145" s="32"/>
      <c r="C145" s="31"/>
      <c r="D145" s="31"/>
      <c r="E145" s="31"/>
      <c r="F145" s="92"/>
      <c r="G145" s="32"/>
      <c r="H145" s="32"/>
      <c r="I145" s="80"/>
      <c r="J145" s="80"/>
      <c r="K145" s="80"/>
      <c r="L145" s="80"/>
      <c r="M145" s="80"/>
      <c r="N145" s="80"/>
      <c r="O145" s="80"/>
      <c r="P145" s="80"/>
      <c r="Q145" s="80"/>
      <c r="R145" s="80"/>
      <c r="S145" s="80"/>
      <c r="T145" s="80"/>
      <c r="U145" s="80"/>
      <c r="V145" s="80"/>
      <c r="W145" s="80"/>
      <c r="X145" s="80"/>
      <c r="Y145" s="80"/>
      <c r="Z145" s="80"/>
      <c r="AA145" s="80"/>
      <c r="AB145" s="80"/>
      <c r="AC145" s="80"/>
      <c r="AD145" s="80"/>
      <c r="AE145" s="80"/>
      <c r="AF145" s="80"/>
      <c r="AG145" s="80"/>
      <c r="AH145" s="80"/>
      <c r="AI145" s="80"/>
    </row>
    <row r="146" spans="1:35" ht="12.75" customHeight="1">
      <c r="A146" s="91"/>
      <c r="B146" s="32"/>
      <c r="C146" s="31"/>
      <c r="D146" s="31"/>
      <c r="E146" s="31"/>
      <c r="F146" s="92"/>
      <c r="G146" s="32"/>
      <c r="H146" s="32"/>
      <c r="I146" s="80"/>
      <c r="J146" s="80"/>
      <c r="K146" s="80"/>
      <c r="L146" s="80"/>
      <c r="M146" s="80"/>
      <c r="N146" s="80"/>
      <c r="O146" s="80"/>
      <c r="P146" s="80"/>
      <c r="Q146" s="80"/>
      <c r="R146" s="80"/>
      <c r="S146" s="80"/>
      <c r="T146" s="80"/>
      <c r="U146" s="80"/>
      <c r="V146" s="80"/>
      <c r="W146" s="80"/>
      <c r="X146" s="80"/>
      <c r="Y146" s="80"/>
      <c r="Z146" s="80"/>
      <c r="AA146" s="80"/>
      <c r="AB146" s="80"/>
      <c r="AC146" s="80"/>
      <c r="AD146" s="80"/>
      <c r="AE146" s="80"/>
      <c r="AF146" s="80"/>
      <c r="AG146" s="80"/>
      <c r="AH146" s="80"/>
      <c r="AI146" s="80"/>
    </row>
    <row r="147" spans="1:35" ht="12.75" customHeight="1">
      <c r="A147" s="91"/>
      <c r="B147" s="32"/>
      <c r="C147" s="31"/>
      <c r="D147" s="31"/>
      <c r="E147" s="31"/>
      <c r="F147" s="92"/>
      <c r="G147" s="32"/>
      <c r="H147" s="32"/>
      <c r="I147" s="80"/>
      <c r="J147" s="80"/>
      <c r="K147" s="80"/>
      <c r="L147" s="80"/>
      <c r="M147" s="80"/>
      <c r="N147" s="80"/>
      <c r="O147" s="80"/>
      <c r="P147" s="80"/>
      <c r="Q147" s="80"/>
      <c r="R147" s="80"/>
      <c r="S147" s="80"/>
      <c r="T147" s="80"/>
      <c r="U147" s="80"/>
      <c r="V147" s="80"/>
      <c r="W147" s="80"/>
      <c r="X147" s="80"/>
      <c r="Y147" s="80"/>
      <c r="Z147" s="80"/>
      <c r="AA147" s="80"/>
      <c r="AB147" s="80"/>
      <c r="AC147" s="80"/>
      <c r="AD147" s="80"/>
      <c r="AE147" s="80"/>
      <c r="AF147" s="80"/>
      <c r="AG147" s="80"/>
      <c r="AH147" s="80"/>
      <c r="AI147" s="80"/>
    </row>
    <row r="148" spans="1:35" ht="12.75" customHeight="1">
      <c r="A148" s="91"/>
      <c r="B148" s="32"/>
      <c r="C148" s="31"/>
      <c r="D148" s="31"/>
      <c r="E148" s="31"/>
      <c r="F148" s="92"/>
      <c r="G148" s="32"/>
      <c r="H148" s="32"/>
      <c r="I148" s="80"/>
      <c r="J148" s="80"/>
      <c r="K148" s="80"/>
      <c r="L148" s="80"/>
      <c r="M148" s="80"/>
      <c r="N148" s="80"/>
      <c r="O148" s="80"/>
      <c r="P148" s="80"/>
      <c r="Q148" s="80"/>
      <c r="R148" s="80"/>
      <c r="S148" s="80"/>
      <c r="T148" s="80"/>
      <c r="U148" s="80"/>
      <c r="V148" s="80"/>
      <c r="W148" s="80"/>
      <c r="X148" s="80"/>
      <c r="Y148" s="80"/>
      <c r="Z148" s="80"/>
      <c r="AA148" s="80"/>
      <c r="AB148" s="80"/>
      <c r="AC148" s="80"/>
      <c r="AD148" s="80"/>
      <c r="AE148" s="80"/>
      <c r="AF148" s="80"/>
      <c r="AG148" s="80"/>
      <c r="AH148" s="80"/>
      <c r="AI148" s="80"/>
    </row>
    <row r="149" spans="1:35" ht="12.75" customHeight="1">
      <c r="A149" s="91"/>
      <c r="B149" s="32"/>
      <c r="C149" s="31"/>
      <c r="D149" s="31"/>
      <c r="E149" s="31"/>
      <c r="F149" s="92"/>
      <c r="G149" s="32"/>
      <c r="H149" s="32"/>
      <c r="I149" s="80"/>
      <c r="J149" s="80"/>
      <c r="K149" s="80"/>
      <c r="L149" s="80"/>
      <c r="M149" s="80"/>
      <c r="N149" s="80"/>
      <c r="O149" s="80"/>
      <c r="P149" s="80"/>
      <c r="Q149" s="80"/>
      <c r="R149" s="80"/>
      <c r="S149" s="80"/>
      <c r="T149" s="80"/>
      <c r="U149" s="80"/>
      <c r="V149" s="80"/>
      <c r="W149" s="80"/>
      <c r="X149" s="80"/>
      <c r="Y149" s="80"/>
      <c r="Z149" s="80"/>
      <c r="AA149" s="80"/>
      <c r="AB149" s="80"/>
      <c r="AC149" s="80"/>
      <c r="AD149" s="80"/>
      <c r="AE149" s="80"/>
      <c r="AF149" s="80"/>
      <c r="AG149" s="80"/>
      <c r="AH149" s="80"/>
      <c r="AI149" s="80"/>
    </row>
    <row r="150" spans="1:35" ht="12.75" customHeight="1">
      <c r="A150" s="91"/>
      <c r="B150" s="32"/>
      <c r="C150" s="31"/>
      <c r="D150" s="31"/>
      <c r="E150" s="31"/>
      <c r="F150" s="92"/>
      <c r="G150" s="32"/>
      <c r="H150" s="32"/>
      <c r="I150" s="80"/>
      <c r="J150" s="80"/>
      <c r="K150" s="80"/>
      <c r="L150" s="80"/>
      <c r="M150" s="80"/>
      <c r="N150" s="80"/>
      <c r="O150" s="80"/>
      <c r="P150" s="80"/>
      <c r="Q150" s="80"/>
      <c r="R150" s="80"/>
      <c r="S150" s="80"/>
      <c r="T150" s="80"/>
      <c r="U150" s="80"/>
      <c r="V150" s="80"/>
      <c r="W150" s="80"/>
      <c r="X150" s="80"/>
      <c r="Y150" s="80"/>
      <c r="Z150" s="80"/>
      <c r="AA150" s="80"/>
      <c r="AB150" s="80"/>
      <c r="AC150" s="80"/>
      <c r="AD150" s="80"/>
      <c r="AE150" s="80"/>
      <c r="AF150" s="80"/>
      <c r="AG150" s="80"/>
      <c r="AH150" s="80"/>
      <c r="AI150" s="80"/>
    </row>
    <row r="151" spans="1:35" ht="12.75" customHeight="1">
      <c r="A151" s="91"/>
      <c r="B151" s="32"/>
      <c r="C151" s="31"/>
      <c r="D151" s="31"/>
      <c r="E151" s="31"/>
      <c r="F151" s="92"/>
      <c r="G151" s="32"/>
      <c r="H151" s="32"/>
      <c r="I151" s="80"/>
      <c r="J151" s="80"/>
      <c r="K151" s="80"/>
      <c r="L151" s="80"/>
      <c r="M151" s="80"/>
      <c r="N151" s="80"/>
      <c r="O151" s="80"/>
      <c r="P151" s="80"/>
      <c r="Q151" s="80"/>
      <c r="R151" s="80"/>
      <c r="S151" s="80"/>
      <c r="T151" s="80"/>
      <c r="U151" s="80"/>
      <c r="V151" s="80"/>
      <c r="W151" s="80"/>
      <c r="X151" s="80"/>
      <c r="Y151" s="80"/>
      <c r="Z151" s="80"/>
      <c r="AA151" s="80"/>
      <c r="AB151" s="80"/>
      <c r="AC151" s="80"/>
      <c r="AD151" s="80"/>
      <c r="AE151" s="80"/>
      <c r="AF151" s="80"/>
      <c r="AG151" s="80"/>
      <c r="AH151" s="80"/>
      <c r="AI151" s="80"/>
    </row>
    <row r="152" spans="1:35" ht="12.75" customHeight="1">
      <c r="A152" s="91"/>
      <c r="B152" s="32"/>
      <c r="C152" s="31"/>
      <c r="D152" s="31"/>
      <c r="E152" s="31"/>
      <c r="F152" s="92"/>
      <c r="G152" s="32"/>
      <c r="H152" s="32"/>
      <c r="I152" s="80"/>
      <c r="J152" s="80"/>
      <c r="K152" s="80"/>
      <c r="L152" s="80"/>
      <c r="M152" s="80"/>
      <c r="N152" s="80"/>
      <c r="O152" s="80"/>
      <c r="P152" s="80"/>
      <c r="Q152" s="80"/>
      <c r="R152" s="80"/>
      <c r="S152" s="80"/>
      <c r="T152" s="80"/>
      <c r="U152" s="80"/>
      <c r="V152" s="80"/>
      <c r="W152" s="80"/>
      <c r="X152" s="80"/>
      <c r="Y152" s="80"/>
      <c r="Z152" s="80"/>
      <c r="AA152" s="80"/>
      <c r="AB152" s="80"/>
      <c r="AC152" s="80"/>
      <c r="AD152" s="80"/>
      <c r="AE152" s="80"/>
      <c r="AF152" s="80"/>
      <c r="AG152" s="80"/>
      <c r="AH152" s="80"/>
      <c r="AI152" s="80"/>
    </row>
    <row r="153" spans="1:35" ht="12.75" customHeight="1">
      <c r="A153" s="91"/>
      <c r="B153" s="32"/>
      <c r="C153" s="31"/>
      <c r="D153" s="31"/>
      <c r="E153" s="31"/>
      <c r="F153" s="92"/>
      <c r="G153" s="32"/>
      <c r="H153" s="32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80"/>
      <c r="AA153" s="80"/>
      <c r="AB153" s="80"/>
      <c r="AC153" s="80"/>
      <c r="AD153" s="80"/>
      <c r="AE153" s="80"/>
      <c r="AF153" s="80"/>
      <c r="AG153" s="80"/>
      <c r="AH153" s="80"/>
      <c r="AI153" s="80"/>
    </row>
    <row r="154" spans="1:35" ht="12.75" customHeight="1">
      <c r="A154" s="91"/>
      <c r="B154" s="32"/>
      <c r="C154" s="31"/>
      <c r="D154" s="31"/>
      <c r="E154" s="31"/>
      <c r="F154" s="92"/>
      <c r="G154" s="32"/>
      <c r="H154" s="32"/>
      <c r="I154" s="80"/>
      <c r="J154" s="80"/>
      <c r="K154" s="80"/>
      <c r="L154" s="80"/>
      <c r="M154" s="80"/>
      <c r="N154" s="80"/>
      <c r="O154" s="80"/>
      <c r="P154" s="80"/>
      <c r="Q154" s="80"/>
      <c r="R154" s="80"/>
      <c r="S154" s="80"/>
      <c r="T154" s="80"/>
      <c r="U154" s="80"/>
      <c r="V154" s="80"/>
      <c r="W154" s="80"/>
      <c r="X154" s="80"/>
      <c r="Y154" s="80"/>
      <c r="Z154" s="80"/>
      <c r="AA154" s="80"/>
      <c r="AB154" s="80"/>
      <c r="AC154" s="80"/>
      <c r="AD154" s="80"/>
      <c r="AE154" s="80"/>
      <c r="AF154" s="80"/>
      <c r="AG154" s="80"/>
      <c r="AH154" s="80"/>
      <c r="AI154" s="80"/>
    </row>
    <row r="155" spans="1:35" ht="12.75" customHeight="1">
      <c r="A155" s="91"/>
      <c r="B155" s="32"/>
      <c r="C155" s="31"/>
      <c r="D155" s="31"/>
      <c r="E155" s="31"/>
      <c r="F155" s="92"/>
      <c r="G155" s="32"/>
      <c r="H155" s="32"/>
      <c r="I155" s="80"/>
      <c r="J155" s="80"/>
      <c r="K155" s="80"/>
      <c r="L155" s="80"/>
      <c r="M155" s="80"/>
      <c r="N155" s="80"/>
      <c r="O155" s="80"/>
      <c r="P155" s="80"/>
      <c r="Q155" s="80"/>
      <c r="R155" s="80"/>
      <c r="S155" s="80"/>
      <c r="T155" s="80"/>
      <c r="U155" s="80"/>
      <c r="V155" s="80"/>
      <c r="W155" s="80"/>
      <c r="X155" s="80"/>
      <c r="Y155" s="80"/>
      <c r="Z155" s="80"/>
      <c r="AA155" s="80"/>
      <c r="AB155" s="80"/>
      <c r="AC155" s="80"/>
      <c r="AD155" s="80"/>
      <c r="AE155" s="80"/>
      <c r="AF155" s="80"/>
      <c r="AG155" s="80"/>
      <c r="AH155" s="80"/>
      <c r="AI155" s="80"/>
    </row>
    <row r="156" spans="1:35" ht="12.75" customHeight="1">
      <c r="A156" s="91"/>
      <c r="B156" s="32"/>
      <c r="C156" s="31"/>
      <c r="D156" s="31"/>
      <c r="E156" s="31"/>
      <c r="F156" s="92"/>
      <c r="G156" s="32"/>
      <c r="H156" s="32"/>
      <c r="I156" s="80"/>
      <c r="J156" s="80"/>
      <c r="K156" s="80"/>
      <c r="L156" s="80"/>
      <c r="M156" s="80"/>
      <c r="N156" s="80"/>
      <c r="O156" s="80"/>
      <c r="P156" s="80"/>
      <c r="Q156" s="80"/>
      <c r="R156" s="80"/>
      <c r="S156" s="80"/>
      <c r="T156" s="80"/>
      <c r="U156" s="80"/>
      <c r="V156" s="80"/>
      <c r="W156" s="80"/>
      <c r="X156" s="80"/>
      <c r="Y156" s="80"/>
      <c r="Z156" s="80"/>
      <c r="AA156" s="80"/>
      <c r="AB156" s="80"/>
      <c r="AC156" s="80"/>
      <c r="AD156" s="80"/>
      <c r="AE156" s="80"/>
      <c r="AF156" s="80"/>
      <c r="AG156" s="80"/>
      <c r="AH156" s="80"/>
      <c r="AI156" s="80"/>
    </row>
    <row r="157" spans="1:35" ht="12.75" customHeight="1">
      <c r="A157" s="91"/>
      <c r="B157" s="32"/>
      <c r="C157" s="31"/>
      <c r="D157" s="31"/>
      <c r="E157" s="31"/>
      <c r="F157" s="92"/>
      <c r="G157" s="32"/>
      <c r="H157" s="32"/>
      <c r="I157" s="80"/>
      <c r="J157" s="80"/>
      <c r="K157" s="80"/>
      <c r="L157" s="80"/>
      <c r="M157" s="80"/>
      <c r="N157" s="80"/>
      <c r="O157" s="80"/>
      <c r="P157" s="80"/>
      <c r="Q157" s="80"/>
      <c r="R157" s="80"/>
      <c r="S157" s="80"/>
      <c r="T157" s="80"/>
      <c r="U157" s="80"/>
      <c r="V157" s="80"/>
      <c r="W157" s="80"/>
      <c r="X157" s="80"/>
      <c r="Y157" s="80"/>
      <c r="Z157" s="80"/>
      <c r="AA157" s="80"/>
      <c r="AB157" s="80"/>
      <c r="AC157" s="80"/>
      <c r="AD157" s="80"/>
      <c r="AE157" s="80"/>
      <c r="AF157" s="80"/>
      <c r="AG157" s="80"/>
      <c r="AH157" s="80"/>
      <c r="AI157" s="80"/>
    </row>
    <row r="158" spans="1:35" ht="12.75" customHeight="1">
      <c r="A158" s="91"/>
      <c r="B158" s="32"/>
      <c r="C158" s="31"/>
      <c r="D158" s="31"/>
      <c r="E158" s="31"/>
      <c r="F158" s="92"/>
      <c r="G158" s="32"/>
      <c r="H158" s="32"/>
      <c r="I158" s="80"/>
      <c r="J158" s="80"/>
      <c r="K158" s="80"/>
      <c r="L158" s="80"/>
      <c r="M158" s="80"/>
      <c r="N158" s="80"/>
      <c r="O158" s="80"/>
      <c r="P158" s="80"/>
      <c r="Q158" s="80"/>
      <c r="R158" s="80"/>
      <c r="S158" s="80"/>
      <c r="T158" s="80"/>
      <c r="U158" s="80"/>
      <c r="V158" s="80"/>
      <c r="W158" s="80"/>
      <c r="X158" s="80"/>
      <c r="Y158" s="80"/>
      <c r="Z158" s="80"/>
      <c r="AA158" s="80"/>
      <c r="AB158" s="80"/>
      <c r="AC158" s="80"/>
      <c r="AD158" s="80"/>
      <c r="AE158" s="80"/>
      <c r="AF158" s="80"/>
      <c r="AG158" s="80"/>
      <c r="AH158" s="80"/>
      <c r="AI158" s="80"/>
    </row>
    <row r="159" spans="1:35" ht="12.75" customHeight="1">
      <c r="A159" s="91"/>
      <c r="B159" s="32"/>
      <c r="C159" s="31"/>
      <c r="D159" s="31"/>
      <c r="E159" s="31"/>
      <c r="F159" s="92"/>
      <c r="G159" s="32"/>
      <c r="H159" s="32"/>
      <c r="I159" s="80"/>
      <c r="J159" s="80"/>
      <c r="K159" s="80"/>
      <c r="L159" s="80"/>
      <c r="M159" s="80"/>
      <c r="N159" s="80"/>
      <c r="O159" s="80"/>
      <c r="P159" s="80"/>
      <c r="Q159" s="80"/>
      <c r="R159" s="80"/>
      <c r="S159" s="80"/>
      <c r="T159" s="80"/>
      <c r="U159" s="80"/>
      <c r="V159" s="80"/>
      <c r="W159" s="80"/>
      <c r="X159" s="80"/>
      <c r="Y159" s="80"/>
      <c r="Z159" s="80"/>
      <c r="AA159" s="80"/>
      <c r="AB159" s="80"/>
      <c r="AC159" s="80"/>
      <c r="AD159" s="80"/>
      <c r="AE159" s="80"/>
      <c r="AF159" s="80"/>
      <c r="AG159" s="80"/>
      <c r="AH159" s="80"/>
      <c r="AI159" s="80"/>
    </row>
    <row r="160" spans="1:35" ht="12.75" customHeight="1">
      <c r="A160" s="91"/>
      <c r="B160" s="32"/>
      <c r="C160" s="31"/>
      <c r="D160" s="31"/>
      <c r="E160" s="31"/>
      <c r="F160" s="92"/>
      <c r="G160" s="32"/>
      <c r="H160" s="32"/>
      <c r="I160" s="80"/>
      <c r="J160" s="80"/>
      <c r="K160" s="80"/>
      <c r="L160" s="80"/>
      <c r="M160" s="80"/>
      <c r="N160" s="80"/>
      <c r="O160" s="80"/>
      <c r="P160" s="80"/>
      <c r="Q160" s="80"/>
      <c r="R160" s="80"/>
      <c r="S160" s="80"/>
      <c r="T160" s="80"/>
      <c r="U160" s="80"/>
      <c r="V160" s="80"/>
      <c r="W160" s="80"/>
      <c r="X160" s="80"/>
      <c r="Y160" s="80"/>
      <c r="Z160" s="80"/>
      <c r="AA160" s="80"/>
      <c r="AB160" s="80"/>
      <c r="AC160" s="80"/>
      <c r="AD160" s="80"/>
      <c r="AE160" s="80"/>
      <c r="AF160" s="80"/>
      <c r="AG160" s="80"/>
      <c r="AH160" s="80"/>
      <c r="AI160" s="80"/>
    </row>
    <row r="161" spans="1:35" ht="12.75" customHeight="1">
      <c r="A161" s="91"/>
      <c r="B161" s="32"/>
      <c r="C161" s="31"/>
      <c r="D161" s="31"/>
      <c r="E161" s="31"/>
      <c r="F161" s="92"/>
      <c r="G161" s="32"/>
      <c r="H161" s="32"/>
      <c r="I161" s="80"/>
      <c r="J161" s="80"/>
      <c r="K161" s="80"/>
      <c r="L161" s="80"/>
      <c r="M161" s="80"/>
      <c r="N161" s="80"/>
      <c r="O161" s="80"/>
      <c r="P161" s="80"/>
      <c r="Q161" s="80"/>
      <c r="R161" s="80"/>
      <c r="S161" s="80"/>
      <c r="T161" s="80"/>
      <c r="U161" s="80"/>
      <c r="V161" s="80"/>
      <c r="W161" s="80"/>
      <c r="X161" s="80"/>
      <c r="Y161" s="80"/>
      <c r="Z161" s="80"/>
      <c r="AA161" s="80"/>
      <c r="AB161" s="80"/>
      <c r="AC161" s="80"/>
      <c r="AD161" s="80"/>
      <c r="AE161" s="80"/>
      <c r="AF161" s="80"/>
      <c r="AG161" s="80"/>
      <c r="AH161" s="80"/>
      <c r="AI161" s="80"/>
    </row>
    <row r="162" spans="1:35" ht="12.75" customHeight="1">
      <c r="A162" s="91"/>
      <c r="B162" s="32"/>
      <c r="C162" s="31"/>
      <c r="D162" s="31"/>
      <c r="E162" s="31"/>
      <c r="F162" s="92"/>
      <c r="G162" s="32"/>
      <c r="H162" s="32"/>
      <c r="I162" s="80"/>
      <c r="J162" s="80"/>
      <c r="K162" s="80"/>
      <c r="L162" s="80"/>
      <c r="M162" s="80"/>
      <c r="N162" s="80"/>
      <c r="O162" s="80"/>
      <c r="P162" s="80"/>
      <c r="Q162" s="80"/>
      <c r="R162" s="80"/>
      <c r="S162" s="80"/>
      <c r="T162" s="80"/>
      <c r="U162" s="80"/>
      <c r="V162" s="80"/>
      <c r="W162" s="80"/>
      <c r="X162" s="80"/>
      <c r="Y162" s="80"/>
      <c r="Z162" s="80"/>
      <c r="AA162" s="80"/>
      <c r="AB162" s="80"/>
      <c r="AC162" s="80"/>
      <c r="AD162" s="80"/>
      <c r="AE162" s="80"/>
      <c r="AF162" s="80"/>
      <c r="AG162" s="80"/>
      <c r="AH162" s="80"/>
      <c r="AI162" s="80"/>
    </row>
    <row r="163" spans="1:35" ht="12.75" customHeight="1">
      <c r="A163" s="91"/>
      <c r="B163" s="32"/>
      <c r="C163" s="31"/>
      <c r="D163" s="31"/>
      <c r="E163" s="31"/>
      <c r="F163" s="92"/>
      <c r="G163" s="32"/>
      <c r="H163" s="32"/>
      <c r="I163" s="80"/>
      <c r="J163" s="80"/>
      <c r="K163" s="80"/>
      <c r="L163" s="80"/>
      <c r="M163" s="80"/>
      <c r="N163" s="80"/>
      <c r="O163" s="80"/>
      <c r="P163" s="80"/>
      <c r="Q163" s="80"/>
      <c r="R163" s="80"/>
      <c r="S163" s="80"/>
      <c r="T163" s="80"/>
      <c r="U163" s="80"/>
      <c r="V163" s="80"/>
      <c r="W163" s="80"/>
      <c r="X163" s="80"/>
      <c r="Y163" s="80"/>
      <c r="Z163" s="80"/>
      <c r="AA163" s="80"/>
      <c r="AB163" s="80"/>
      <c r="AC163" s="80"/>
      <c r="AD163" s="80"/>
      <c r="AE163" s="80"/>
      <c r="AF163" s="80"/>
      <c r="AG163" s="80"/>
      <c r="AH163" s="80"/>
      <c r="AI163" s="80"/>
    </row>
    <row r="164" spans="1:35" ht="12.75" customHeight="1">
      <c r="A164" s="91"/>
      <c r="B164" s="32"/>
      <c r="C164" s="31"/>
      <c r="D164" s="31"/>
      <c r="E164" s="31"/>
      <c r="F164" s="92"/>
      <c r="G164" s="32"/>
      <c r="H164" s="32"/>
      <c r="I164" s="80"/>
      <c r="J164" s="80"/>
      <c r="K164" s="80"/>
      <c r="L164" s="80"/>
      <c r="M164" s="80"/>
      <c r="N164" s="80"/>
      <c r="O164" s="80"/>
      <c r="P164" s="80"/>
      <c r="Q164" s="80"/>
      <c r="R164" s="80"/>
      <c r="S164" s="80"/>
      <c r="T164" s="80"/>
      <c r="U164" s="80"/>
      <c r="V164" s="80"/>
      <c r="W164" s="80"/>
      <c r="X164" s="80"/>
      <c r="Y164" s="80"/>
      <c r="Z164" s="80"/>
      <c r="AA164" s="80"/>
      <c r="AB164" s="80"/>
      <c r="AC164" s="80"/>
      <c r="AD164" s="80"/>
      <c r="AE164" s="80"/>
      <c r="AF164" s="80"/>
      <c r="AG164" s="80"/>
      <c r="AH164" s="80"/>
      <c r="AI164" s="80"/>
    </row>
    <row r="165" spans="1:35" ht="12.75" customHeight="1">
      <c r="A165" s="91"/>
      <c r="B165" s="32"/>
      <c r="C165" s="31"/>
      <c r="D165" s="31"/>
      <c r="E165" s="31"/>
      <c r="F165" s="92"/>
      <c r="G165" s="32"/>
      <c r="H165" s="32"/>
      <c r="I165" s="80"/>
      <c r="J165" s="80"/>
      <c r="K165" s="80"/>
      <c r="L165" s="80"/>
      <c r="M165" s="80"/>
      <c r="N165" s="80"/>
      <c r="O165" s="80"/>
      <c r="P165" s="80"/>
      <c r="Q165" s="80"/>
      <c r="R165" s="80"/>
      <c r="S165" s="80"/>
      <c r="T165" s="80"/>
      <c r="U165" s="80"/>
      <c r="V165" s="80"/>
      <c r="W165" s="80"/>
      <c r="X165" s="80"/>
      <c r="Y165" s="80"/>
      <c r="Z165" s="80"/>
      <c r="AA165" s="80"/>
      <c r="AB165" s="80"/>
      <c r="AC165" s="80"/>
      <c r="AD165" s="80"/>
      <c r="AE165" s="80"/>
      <c r="AF165" s="80"/>
      <c r="AG165" s="80"/>
      <c r="AH165" s="80"/>
      <c r="AI165" s="80"/>
    </row>
    <row r="166" spans="1:35" ht="12.75" customHeight="1">
      <c r="A166" s="91"/>
      <c r="B166" s="32"/>
      <c r="C166" s="31"/>
      <c r="D166" s="31"/>
      <c r="E166" s="31"/>
      <c r="F166" s="92"/>
      <c r="G166" s="32"/>
      <c r="H166" s="32"/>
      <c r="I166" s="80"/>
      <c r="J166" s="80"/>
      <c r="K166" s="80"/>
      <c r="L166" s="80"/>
      <c r="M166" s="80"/>
      <c r="N166" s="80"/>
      <c r="O166" s="80"/>
      <c r="P166" s="80"/>
      <c r="Q166" s="80"/>
      <c r="R166" s="80"/>
      <c r="S166" s="80"/>
      <c r="T166" s="80"/>
      <c r="U166" s="80"/>
      <c r="V166" s="80"/>
      <c r="W166" s="80"/>
      <c r="X166" s="80"/>
      <c r="Y166" s="80"/>
      <c r="Z166" s="80"/>
      <c r="AA166" s="80"/>
      <c r="AB166" s="80"/>
      <c r="AC166" s="80"/>
      <c r="AD166" s="80"/>
      <c r="AE166" s="80"/>
      <c r="AF166" s="80"/>
      <c r="AG166" s="80"/>
      <c r="AH166" s="80"/>
      <c r="AI166" s="80"/>
    </row>
    <row r="167" spans="1:35" ht="12.75" customHeight="1">
      <c r="A167" s="91"/>
      <c r="B167" s="32"/>
      <c r="C167" s="31"/>
      <c r="D167" s="31"/>
      <c r="E167" s="31"/>
      <c r="F167" s="92"/>
      <c r="G167" s="32"/>
      <c r="H167" s="32"/>
      <c r="I167" s="80"/>
      <c r="J167" s="80"/>
      <c r="K167" s="80"/>
      <c r="L167" s="80"/>
      <c r="M167" s="80"/>
      <c r="N167" s="80"/>
      <c r="O167" s="80"/>
      <c r="P167" s="80"/>
      <c r="Q167" s="80"/>
      <c r="R167" s="80"/>
      <c r="S167" s="80"/>
      <c r="T167" s="80"/>
      <c r="U167" s="80"/>
      <c r="V167" s="80"/>
      <c r="W167" s="80"/>
      <c r="X167" s="80"/>
      <c r="Y167" s="80"/>
      <c r="Z167" s="80"/>
      <c r="AA167" s="80"/>
      <c r="AB167" s="80"/>
      <c r="AC167" s="80"/>
      <c r="AD167" s="80"/>
      <c r="AE167" s="80"/>
      <c r="AF167" s="80"/>
      <c r="AG167" s="80"/>
      <c r="AH167" s="80"/>
      <c r="AI167" s="80"/>
    </row>
    <row r="168" spans="1:35" ht="12.75" customHeight="1">
      <c r="A168" s="91"/>
      <c r="B168" s="32"/>
      <c r="C168" s="31"/>
      <c r="D168" s="31"/>
      <c r="E168" s="31"/>
      <c r="F168" s="92"/>
      <c r="G168" s="32"/>
      <c r="H168" s="32"/>
      <c r="I168" s="80"/>
      <c r="J168" s="80"/>
      <c r="K168" s="80"/>
      <c r="L168" s="80"/>
      <c r="M168" s="80"/>
      <c r="N168" s="80"/>
      <c r="O168" s="80"/>
      <c r="P168" s="80"/>
      <c r="Q168" s="80"/>
      <c r="R168" s="80"/>
      <c r="S168" s="80"/>
      <c r="T168" s="80"/>
      <c r="U168" s="80"/>
      <c r="V168" s="80"/>
      <c r="W168" s="80"/>
      <c r="X168" s="80"/>
      <c r="Y168" s="80"/>
      <c r="Z168" s="80"/>
      <c r="AA168" s="80"/>
      <c r="AB168" s="80"/>
      <c r="AC168" s="80"/>
      <c r="AD168" s="80"/>
      <c r="AE168" s="80"/>
      <c r="AF168" s="80"/>
      <c r="AG168" s="80"/>
      <c r="AH168" s="80"/>
      <c r="AI168" s="80"/>
    </row>
    <row r="169" spans="1:35" ht="12.75" customHeight="1">
      <c r="A169" s="91"/>
      <c r="B169" s="32"/>
      <c r="C169" s="31"/>
      <c r="D169" s="31"/>
      <c r="E169" s="31"/>
      <c r="F169" s="92"/>
      <c r="G169" s="32"/>
      <c r="H169" s="32"/>
      <c r="I169" s="80"/>
      <c r="J169" s="80"/>
      <c r="K169" s="80"/>
      <c r="L169" s="80"/>
      <c r="M169" s="80"/>
      <c r="N169" s="80"/>
      <c r="O169" s="80"/>
      <c r="P169" s="80"/>
      <c r="Q169" s="80"/>
      <c r="R169" s="80"/>
      <c r="S169" s="80"/>
      <c r="T169" s="80"/>
      <c r="U169" s="80"/>
      <c r="V169" s="80"/>
      <c r="W169" s="80"/>
      <c r="X169" s="80"/>
      <c r="Y169" s="80"/>
      <c r="Z169" s="80"/>
      <c r="AA169" s="80"/>
      <c r="AB169" s="80"/>
      <c r="AC169" s="80"/>
      <c r="AD169" s="80"/>
      <c r="AE169" s="80"/>
      <c r="AF169" s="80"/>
      <c r="AG169" s="80"/>
      <c r="AH169" s="80"/>
      <c r="AI169" s="80"/>
    </row>
    <row r="170" spans="1:35" ht="12.75" customHeight="1">
      <c r="A170" s="91"/>
      <c r="B170" s="32"/>
      <c r="C170" s="31"/>
      <c r="D170" s="31"/>
      <c r="E170" s="31"/>
      <c r="F170" s="92"/>
      <c r="G170" s="32"/>
      <c r="H170" s="32"/>
      <c r="I170" s="80"/>
      <c r="J170" s="80"/>
      <c r="K170" s="80"/>
      <c r="L170" s="80"/>
      <c r="M170" s="80"/>
      <c r="N170" s="80"/>
      <c r="O170" s="80"/>
      <c r="P170" s="80"/>
      <c r="Q170" s="80"/>
      <c r="R170" s="80"/>
      <c r="S170" s="80"/>
      <c r="T170" s="80"/>
      <c r="U170" s="80"/>
      <c r="V170" s="80"/>
      <c r="W170" s="80"/>
      <c r="X170" s="80"/>
      <c r="Y170" s="80"/>
      <c r="Z170" s="80"/>
      <c r="AA170" s="80"/>
      <c r="AB170" s="80"/>
      <c r="AC170" s="80"/>
      <c r="AD170" s="80"/>
      <c r="AE170" s="80"/>
      <c r="AF170" s="80"/>
      <c r="AG170" s="80"/>
      <c r="AH170" s="80"/>
      <c r="AI170" s="80"/>
    </row>
    <row r="171" spans="1:35" ht="12.75" customHeight="1">
      <c r="A171" s="91"/>
      <c r="B171" s="32"/>
      <c r="C171" s="31"/>
      <c r="D171" s="31"/>
      <c r="E171" s="31"/>
      <c r="F171" s="92"/>
      <c r="G171" s="32"/>
      <c r="H171" s="32"/>
      <c r="I171" s="80"/>
      <c r="J171" s="80"/>
      <c r="K171" s="80"/>
      <c r="L171" s="80"/>
      <c r="M171" s="80"/>
      <c r="N171" s="80"/>
      <c r="O171" s="80"/>
      <c r="P171" s="80"/>
      <c r="Q171" s="80"/>
      <c r="R171" s="80"/>
      <c r="S171" s="80"/>
      <c r="T171" s="80"/>
      <c r="U171" s="80"/>
      <c r="V171" s="80"/>
      <c r="W171" s="80"/>
      <c r="X171" s="80"/>
      <c r="Y171" s="80"/>
      <c r="Z171" s="80"/>
      <c r="AA171" s="80"/>
      <c r="AB171" s="80"/>
      <c r="AC171" s="80"/>
      <c r="AD171" s="80"/>
      <c r="AE171" s="80"/>
      <c r="AF171" s="80"/>
      <c r="AG171" s="80"/>
      <c r="AH171" s="80"/>
      <c r="AI171" s="80"/>
    </row>
    <row r="172" spans="1:35" ht="12.75" customHeight="1">
      <c r="A172" s="91"/>
      <c r="B172" s="32"/>
      <c r="C172" s="31"/>
      <c r="D172" s="31"/>
      <c r="E172" s="31"/>
      <c r="F172" s="92"/>
      <c r="G172" s="32"/>
      <c r="H172" s="32"/>
      <c r="I172" s="80"/>
      <c r="J172" s="80"/>
      <c r="K172" s="80"/>
      <c r="L172" s="80"/>
      <c r="M172" s="80"/>
      <c r="N172" s="80"/>
      <c r="O172" s="80"/>
      <c r="P172" s="80"/>
      <c r="Q172" s="80"/>
      <c r="R172" s="80"/>
      <c r="S172" s="80"/>
      <c r="T172" s="80"/>
      <c r="U172" s="80"/>
      <c r="V172" s="80"/>
      <c r="W172" s="80"/>
      <c r="X172" s="80"/>
      <c r="Y172" s="80"/>
      <c r="Z172" s="80"/>
      <c r="AA172" s="80"/>
      <c r="AB172" s="80"/>
      <c r="AC172" s="80"/>
      <c r="AD172" s="80"/>
      <c r="AE172" s="80"/>
      <c r="AF172" s="80"/>
      <c r="AG172" s="80"/>
      <c r="AH172" s="80"/>
      <c r="AI172" s="80"/>
    </row>
    <row r="173" spans="1:35" ht="12.75" customHeight="1">
      <c r="A173" s="91"/>
      <c r="B173" s="32"/>
      <c r="C173" s="31"/>
      <c r="D173" s="31"/>
      <c r="E173" s="31"/>
      <c r="F173" s="92"/>
      <c r="G173" s="32"/>
      <c r="H173" s="32"/>
      <c r="I173" s="80"/>
      <c r="J173" s="80"/>
      <c r="K173" s="80"/>
      <c r="L173" s="80"/>
      <c r="M173" s="80"/>
      <c r="N173" s="80"/>
      <c r="O173" s="80"/>
      <c r="P173" s="80"/>
      <c r="Q173" s="80"/>
      <c r="R173" s="80"/>
      <c r="S173" s="80"/>
      <c r="T173" s="80"/>
      <c r="U173" s="80"/>
      <c r="V173" s="80"/>
      <c r="W173" s="80"/>
      <c r="X173" s="80"/>
      <c r="Y173" s="80"/>
      <c r="Z173" s="80"/>
      <c r="AA173" s="80"/>
      <c r="AB173" s="80"/>
      <c r="AC173" s="80"/>
      <c r="AD173" s="80"/>
      <c r="AE173" s="80"/>
      <c r="AF173" s="80"/>
      <c r="AG173" s="80"/>
      <c r="AH173" s="80"/>
      <c r="AI173" s="80"/>
    </row>
    <row r="174" spans="1:35" ht="12.75" customHeight="1">
      <c r="A174" s="91"/>
      <c r="B174" s="32"/>
      <c r="C174" s="31"/>
      <c r="D174" s="31"/>
      <c r="E174" s="31"/>
      <c r="F174" s="92"/>
      <c r="G174" s="32"/>
      <c r="H174" s="32"/>
      <c r="I174" s="80"/>
      <c r="J174" s="80"/>
      <c r="K174" s="80"/>
      <c r="L174" s="80"/>
      <c r="M174" s="80"/>
      <c r="N174" s="80"/>
      <c r="O174" s="80"/>
      <c r="P174" s="80"/>
      <c r="Q174" s="80"/>
      <c r="R174" s="80"/>
      <c r="S174" s="80"/>
      <c r="T174" s="80"/>
      <c r="U174" s="80"/>
      <c r="V174" s="80"/>
      <c r="W174" s="80"/>
      <c r="X174" s="80"/>
      <c r="Y174" s="80"/>
      <c r="Z174" s="80"/>
      <c r="AA174" s="80"/>
      <c r="AB174" s="80"/>
      <c r="AC174" s="80"/>
      <c r="AD174" s="80"/>
      <c r="AE174" s="80"/>
      <c r="AF174" s="80"/>
      <c r="AG174" s="80"/>
      <c r="AH174" s="80"/>
      <c r="AI174" s="80"/>
    </row>
    <row r="175" spans="1:35" ht="12.75" customHeight="1">
      <c r="A175" s="91"/>
      <c r="B175" s="32"/>
      <c r="C175" s="31"/>
      <c r="D175" s="31"/>
      <c r="E175" s="31"/>
      <c r="F175" s="92"/>
      <c r="G175" s="32"/>
      <c r="H175" s="32"/>
      <c r="I175" s="80"/>
      <c r="J175" s="80"/>
      <c r="K175" s="80"/>
      <c r="L175" s="80"/>
      <c r="M175" s="80"/>
      <c r="N175" s="80"/>
      <c r="O175" s="80"/>
      <c r="P175" s="80"/>
      <c r="Q175" s="80"/>
      <c r="R175" s="80"/>
      <c r="S175" s="80"/>
      <c r="T175" s="80"/>
      <c r="U175" s="80"/>
      <c r="V175" s="80"/>
      <c r="W175" s="80"/>
      <c r="X175" s="80"/>
      <c r="Y175" s="80"/>
      <c r="Z175" s="80"/>
      <c r="AA175" s="80"/>
      <c r="AB175" s="80"/>
      <c r="AC175" s="80"/>
      <c r="AD175" s="80"/>
      <c r="AE175" s="80"/>
      <c r="AF175" s="80"/>
      <c r="AG175" s="80"/>
      <c r="AH175" s="80"/>
      <c r="AI175" s="80"/>
    </row>
    <row r="176" spans="1:35" ht="12.75" customHeight="1">
      <c r="A176" s="91"/>
      <c r="B176" s="32"/>
      <c r="C176" s="31"/>
      <c r="D176" s="31"/>
      <c r="E176" s="31"/>
      <c r="F176" s="92"/>
      <c r="G176" s="32"/>
      <c r="H176" s="32"/>
      <c r="I176" s="80"/>
      <c r="J176" s="80"/>
      <c r="K176" s="80"/>
      <c r="L176" s="80"/>
      <c r="M176" s="80"/>
      <c r="N176" s="80"/>
      <c r="O176" s="80"/>
      <c r="P176" s="80"/>
      <c r="Q176" s="80"/>
      <c r="R176" s="80"/>
      <c r="S176" s="80"/>
      <c r="T176" s="80"/>
      <c r="U176" s="80"/>
      <c r="V176" s="80"/>
      <c r="W176" s="80"/>
      <c r="X176" s="80"/>
      <c r="Y176" s="80"/>
      <c r="Z176" s="80"/>
      <c r="AA176" s="80"/>
      <c r="AB176" s="80"/>
      <c r="AC176" s="80"/>
      <c r="AD176" s="80"/>
      <c r="AE176" s="80"/>
      <c r="AF176" s="80"/>
      <c r="AG176" s="80"/>
      <c r="AH176" s="80"/>
      <c r="AI176" s="80"/>
    </row>
    <row r="177" spans="1:35" ht="12.75" customHeight="1">
      <c r="A177" s="91"/>
      <c r="B177" s="32"/>
      <c r="C177" s="31"/>
      <c r="D177" s="31"/>
      <c r="E177" s="31"/>
      <c r="F177" s="92"/>
      <c r="G177" s="32"/>
      <c r="H177" s="32"/>
      <c r="I177" s="80"/>
      <c r="J177" s="80"/>
      <c r="K177" s="80"/>
      <c r="L177" s="80"/>
      <c r="M177" s="80"/>
      <c r="N177" s="80"/>
      <c r="O177" s="80"/>
      <c r="P177" s="80"/>
      <c r="Q177" s="80"/>
      <c r="R177" s="80"/>
      <c r="S177" s="80"/>
      <c r="T177" s="80"/>
      <c r="U177" s="80"/>
      <c r="V177" s="80"/>
      <c r="W177" s="80"/>
      <c r="X177" s="80"/>
      <c r="Y177" s="80"/>
      <c r="Z177" s="80"/>
      <c r="AA177" s="80"/>
      <c r="AB177" s="80"/>
      <c r="AC177" s="80"/>
      <c r="AD177" s="80"/>
      <c r="AE177" s="80"/>
      <c r="AF177" s="80"/>
      <c r="AG177" s="80"/>
      <c r="AH177" s="80"/>
      <c r="AI177" s="80"/>
    </row>
    <row r="178" spans="1:35" ht="12.75" customHeight="1">
      <c r="A178" s="91"/>
      <c r="B178" s="32"/>
      <c r="C178" s="31"/>
      <c r="D178" s="31"/>
      <c r="E178" s="31"/>
      <c r="F178" s="92"/>
      <c r="G178" s="32"/>
      <c r="H178" s="32"/>
      <c r="I178" s="80"/>
      <c r="J178" s="80"/>
      <c r="K178" s="80"/>
      <c r="L178" s="80"/>
      <c r="M178" s="80"/>
      <c r="N178" s="80"/>
      <c r="O178" s="80"/>
      <c r="P178" s="80"/>
      <c r="Q178" s="80"/>
      <c r="R178" s="80"/>
      <c r="S178" s="80"/>
      <c r="T178" s="80"/>
      <c r="U178" s="80"/>
      <c r="V178" s="80"/>
      <c r="W178" s="80"/>
      <c r="X178" s="80"/>
      <c r="Y178" s="80"/>
      <c r="Z178" s="80"/>
      <c r="AA178" s="80"/>
      <c r="AB178" s="80"/>
      <c r="AC178" s="80"/>
      <c r="AD178" s="80"/>
      <c r="AE178" s="80"/>
      <c r="AF178" s="80"/>
      <c r="AG178" s="80"/>
      <c r="AH178" s="80"/>
      <c r="AI178" s="80"/>
    </row>
    <row r="179" spans="1:35" ht="12.75" customHeight="1">
      <c r="A179" s="91"/>
      <c r="B179" s="32"/>
      <c r="C179" s="31"/>
      <c r="D179" s="31"/>
      <c r="E179" s="31"/>
      <c r="F179" s="92"/>
      <c r="G179" s="32"/>
      <c r="H179" s="32"/>
      <c r="I179" s="80"/>
      <c r="J179" s="80"/>
      <c r="K179" s="80"/>
      <c r="L179" s="80"/>
      <c r="M179" s="80"/>
      <c r="N179" s="80"/>
      <c r="O179" s="80"/>
      <c r="P179" s="80"/>
      <c r="Q179" s="80"/>
      <c r="R179" s="80"/>
      <c r="S179" s="80"/>
      <c r="T179" s="80"/>
      <c r="U179" s="80"/>
      <c r="V179" s="80"/>
      <c r="W179" s="80"/>
      <c r="X179" s="80"/>
      <c r="Y179" s="80"/>
      <c r="Z179" s="80"/>
      <c r="AA179" s="80"/>
      <c r="AB179" s="80"/>
      <c r="AC179" s="80"/>
      <c r="AD179" s="80"/>
      <c r="AE179" s="80"/>
      <c r="AF179" s="80"/>
      <c r="AG179" s="80"/>
      <c r="AH179" s="80"/>
      <c r="AI179" s="80"/>
    </row>
    <row r="180" spans="1:35" ht="12.75" customHeight="1">
      <c r="A180" s="91"/>
      <c r="B180" s="32"/>
      <c r="C180" s="31"/>
      <c r="D180" s="31"/>
      <c r="E180" s="31"/>
      <c r="F180" s="92"/>
      <c r="G180" s="32"/>
      <c r="H180" s="32"/>
      <c r="I180" s="80"/>
      <c r="J180" s="80"/>
      <c r="K180" s="80"/>
      <c r="L180" s="80"/>
      <c r="M180" s="80"/>
      <c r="N180" s="80"/>
      <c r="O180" s="80"/>
      <c r="P180" s="80"/>
      <c r="Q180" s="80"/>
      <c r="R180" s="80"/>
      <c r="S180" s="80"/>
      <c r="T180" s="80"/>
      <c r="U180" s="80"/>
      <c r="V180" s="80"/>
      <c r="W180" s="80"/>
      <c r="X180" s="80"/>
      <c r="Y180" s="80"/>
      <c r="Z180" s="80"/>
      <c r="AA180" s="80"/>
      <c r="AB180" s="80"/>
      <c r="AC180" s="80"/>
      <c r="AD180" s="80"/>
      <c r="AE180" s="80"/>
      <c r="AF180" s="80"/>
      <c r="AG180" s="80"/>
      <c r="AH180" s="80"/>
      <c r="AI180" s="80"/>
    </row>
    <row r="181" spans="1:35" ht="12.75" customHeight="1">
      <c r="A181" s="91"/>
      <c r="B181" s="32"/>
      <c r="C181" s="31"/>
      <c r="D181" s="31"/>
      <c r="E181" s="31"/>
      <c r="F181" s="92"/>
      <c r="G181" s="32"/>
      <c r="H181" s="32"/>
      <c r="I181" s="80"/>
      <c r="J181" s="80"/>
      <c r="K181" s="80"/>
      <c r="L181" s="80"/>
      <c r="M181" s="80"/>
      <c r="N181" s="80"/>
      <c r="O181" s="80"/>
      <c r="P181" s="80"/>
      <c r="Q181" s="80"/>
      <c r="R181" s="80"/>
      <c r="S181" s="80"/>
      <c r="T181" s="80"/>
      <c r="U181" s="80"/>
      <c r="V181" s="80"/>
      <c r="W181" s="80"/>
      <c r="X181" s="80"/>
      <c r="Y181" s="80"/>
      <c r="Z181" s="80"/>
      <c r="AA181" s="80"/>
      <c r="AB181" s="80"/>
      <c r="AC181" s="80"/>
      <c r="AD181" s="80"/>
      <c r="AE181" s="80"/>
      <c r="AF181" s="80"/>
      <c r="AG181" s="80"/>
      <c r="AH181" s="80"/>
      <c r="AI181" s="80"/>
    </row>
    <row r="182" spans="1:35" ht="12.75" customHeight="1">
      <c r="A182" s="91"/>
      <c r="B182" s="32"/>
      <c r="C182" s="31"/>
      <c r="D182" s="31"/>
      <c r="E182" s="31"/>
      <c r="F182" s="92"/>
      <c r="G182" s="32"/>
      <c r="H182" s="32"/>
      <c r="I182" s="80"/>
      <c r="J182" s="80"/>
      <c r="K182" s="80"/>
      <c r="L182" s="80"/>
      <c r="M182" s="80"/>
      <c r="N182" s="80"/>
      <c r="O182" s="80"/>
      <c r="P182" s="80"/>
      <c r="Q182" s="80"/>
      <c r="R182" s="80"/>
      <c r="S182" s="80"/>
      <c r="T182" s="80"/>
      <c r="U182" s="80"/>
      <c r="V182" s="80"/>
      <c r="W182" s="80"/>
      <c r="X182" s="80"/>
      <c r="Y182" s="80"/>
      <c r="Z182" s="80"/>
      <c r="AA182" s="80"/>
      <c r="AB182" s="80"/>
      <c r="AC182" s="80"/>
      <c r="AD182" s="80"/>
      <c r="AE182" s="80"/>
      <c r="AF182" s="80"/>
      <c r="AG182" s="80"/>
      <c r="AH182" s="80"/>
      <c r="AI182" s="80"/>
    </row>
    <row r="183" spans="1:35" ht="12.75" customHeight="1">
      <c r="A183" s="91"/>
      <c r="B183" s="32"/>
      <c r="C183" s="31"/>
      <c r="D183" s="31"/>
      <c r="E183" s="31"/>
      <c r="F183" s="92"/>
      <c r="G183" s="32"/>
      <c r="H183" s="32"/>
      <c r="I183" s="80"/>
      <c r="J183" s="80"/>
      <c r="K183" s="80"/>
      <c r="L183" s="80"/>
      <c r="M183" s="80"/>
      <c r="N183" s="80"/>
      <c r="O183" s="80"/>
      <c r="P183" s="80"/>
      <c r="Q183" s="80"/>
      <c r="R183" s="80"/>
      <c r="S183" s="80"/>
      <c r="T183" s="80"/>
      <c r="U183" s="80"/>
      <c r="V183" s="80"/>
      <c r="W183" s="80"/>
      <c r="X183" s="80"/>
      <c r="Y183" s="80"/>
      <c r="Z183" s="80"/>
      <c r="AA183" s="80"/>
      <c r="AB183" s="80"/>
      <c r="AC183" s="80"/>
      <c r="AD183" s="80"/>
      <c r="AE183" s="80"/>
      <c r="AF183" s="80"/>
      <c r="AG183" s="80"/>
      <c r="AH183" s="80"/>
      <c r="AI183" s="80"/>
    </row>
    <row r="184" spans="1:35" ht="12.75" customHeight="1">
      <c r="A184" s="91"/>
      <c r="B184" s="32"/>
      <c r="C184" s="31"/>
      <c r="D184" s="31"/>
      <c r="E184" s="31"/>
      <c r="F184" s="92"/>
      <c r="G184" s="32"/>
      <c r="H184" s="32"/>
      <c r="I184" s="80"/>
      <c r="J184" s="80"/>
      <c r="K184" s="80"/>
      <c r="L184" s="80"/>
      <c r="M184" s="80"/>
      <c r="N184" s="80"/>
      <c r="O184" s="80"/>
      <c r="P184" s="80"/>
      <c r="Q184" s="80"/>
      <c r="R184" s="80"/>
      <c r="S184" s="80"/>
      <c r="T184" s="80"/>
      <c r="U184" s="80"/>
      <c r="V184" s="80"/>
      <c r="W184" s="80"/>
      <c r="X184" s="80"/>
      <c r="Y184" s="80"/>
      <c r="Z184" s="80"/>
      <c r="AA184" s="80"/>
      <c r="AB184" s="80"/>
      <c r="AC184" s="80"/>
      <c r="AD184" s="80"/>
      <c r="AE184" s="80"/>
      <c r="AF184" s="80"/>
      <c r="AG184" s="80"/>
      <c r="AH184" s="80"/>
      <c r="AI184" s="80"/>
    </row>
    <row r="185" spans="1:35" ht="12.75" customHeight="1">
      <c r="A185" s="91"/>
      <c r="B185" s="32"/>
      <c r="C185" s="31"/>
      <c r="D185" s="31"/>
      <c r="E185" s="31"/>
      <c r="F185" s="92"/>
      <c r="G185" s="32"/>
      <c r="H185" s="32"/>
      <c r="I185" s="80"/>
      <c r="J185" s="80"/>
      <c r="K185" s="80"/>
      <c r="L185" s="80"/>
      <c r="M185" s="80"/>
      <c r="N185" s="80"/>
      <c r="O185" s="80"/>
      <c r="P185" s="80"/>
      <c r="Q185" s="80"/>
      <c r="R185" s="80"/>
      <c r="S185" s="80"/>
      <c r="T185" s="80"/>
      <c r="U185" s="80"/>
      <c r="V185" s="80"/>
      <c r="W185" s="80"/>
      <c r="X185" s="80"/>
      <c r="Y185" s="80"/>
      <c r="Z185" s="80"/>
      <c r="AA185" s="80"/>
      <c r="AB185" s="80"/>
      <c r="AC185" s="80"/>
      <c r="AD185" s="80"/>
      <c r="AE185" s="80"/>
      <c r="AF185" s="80"/>
      <c r="AG185" s="80"/>
      <c r="AH185" s="80"/>
      <c r="AI185" s="80"/>
    </row>
    <row r="186" spans="1:35" ht="12.75" customHeight="1">
      <c r="A186" s="91"/>
      <c r="B186" s="32"/>
      <c r="C186" s="31"/>
      <c r="D186" s="31"/>
      <c r="E186" s="31"/>
      <c r="F186" s="92"/>
      <c r="G186" s="32"/>
      <c r="H186" s="32"/>
      <c r="I186" s="80"/>
      <c r="J186" s="80"/>
      <c r="K186" s="80"/>
      <c r="L186" s="80"/>
      <c r="M186" s="80"/>
      <c r="N186" s="80"/>
      <c r="O186" s="80"/>
      <c r="P186" s="80"/>
      <c r="Q186" s="80"/>
      <c r="R186" s="80"/>
      <c r="S186" s="80"/>
      <c r="T186" s="80"/>
      <c r="U186" s="80"/>
      <c r="V186" s="80"/>
      <c r="W186" s="80"/>
      <c r="X186" s="80"/>
      <c r="Y186" s="80"/>
      <c r="Z186" s="80"/>
      <c r="AA186" s="80"/>
      <c r="AB186" s="80"/>
      <c r="AC186" s="80"/>
      <c r="AD186" s="80"/>
      <c r="AE186" s="80"/>
      <c r="AF186" s="80"/>
      <c r="AG186" s="80"/>
      <c r="AH186" s="80"/>
      <c r="AI186" s="80"/>
    </row>
    <row r="187" spans="1:35" ht="12.75" customHeight="1">
      <c r="A187" s="91"/>
      <c r="B187" s="32"/>
      <c r="C187" s="31"/>
      <c r="D187" s="31"/>
      <c r="E187" s="31"/>
      <c r="F187" s="92"/>
      <c r="G187" s="32"/>
      <c r="H187" s="32"/>
      <c r="I187" s="80"/>
      <c r="J187" s="80"/>
      <c r="K187" s="80"/>
      <c r="L187" s="80"/>
      <c r="M187" s="80"/>
      <c r="N187" s="80"/>
      <c r="O187" s="80"/>
      <c r="P187" s="80"/>
      <c r="Q187" s="80"/>
      <c r="R187" s="80"/>
      <c r="S187" s="80"/>
      <c r="T187" s="80"/>
      <c r="U187" s="80"/>
      <c r="V187" s="80"/>
      <c r="W187" s="80"/>
      <c r="X187" s="80"/>
      <c r="Y187" s="80"/>
      <c r="Z187" s="80"/>
      <c r="AA187" s="80"/>
      <c r="AB187" s="80"/>
      <c r="AC187" s="80"/>
      <c r="AD187" s="80"/>
      <c r="AE187" s="80"/>
      <c r="AF187" s="80"/>
      <c r="AG187" s="80"/>
      <c r="AH187" s="80"/>
      <c r="AI187" s="80"/>
    </row>
    <row r="188" spans="1:35" ht="12.75" customHeight="1">
      <c r="A188" s="91"/>
      <c r="B188" s="32"/>
      <c r="C188" s="31"/>
      <c r="D188" s="31"/>
      <c r="E188" s="31"/>
      <c r="F188" s="92"/>
      <c r="G188" s="32"/>
      <c r="H188" s="32"/>
      <c r="I188" s="80"/>
      <c r="J188" s="80"/>
      <c r="K188" s="80"/>
      <c r="L188" s="80"/>
      <c r="M188" s="80"/>
      <c r="N188" s="80"/>
      <c r="O188" s="80"/>
      <c r="P188" s="80"/>
      <c r="Q188" s="80"/>
      <c r="R188" s="80"/>
      <c r="S188" s="80"/>
      <c r="T188" s="80"/>
      <c r="U188" s="80"/>
      <c r="V188" s="80"/>
      <c r="W188" s="80"/>
      <c r="X188" s="80"/>
      <c r="Y188" s="80"/>
      <c r="Z188" s="80"/>
      <c r="AA188" s="80"/>
      <c r="AB188" s="80"/>
      <c r="AC188" s="80"/>
      <c r="AD188" s="80"/>
      <c r="AE188" s="80"/>
      <c r="AF188" s="80"/>
      <c r="AG188" s="80"/>
      <c r="AH188" s="80"/>
      <c r="AI188" s="80"/>
    </row>
    <row r="189" spans="1:35" ht="12.75" customHeight="1">
      <c r="A189" s="91"/>
      <c r="B189" s="32"/>
      <c r="C189" s="31"/>
      <c r="D189" s="31"/>
      <c r="E189" s="31"/>
      <c r="F189" s="92"/>
      <c r="G189" s="32"/>
      <c r="H189" s="32"/>
      <c r="I189" s="80"/>
      <c r="J189" s="80"/>
      <c r="K189" s="80"/>
      <c r="L189" s="80"/>
      <c r="M189" s="80"/>
      <c r="N189" s="80"/>
      <c r="O189" s="80"/>
      <c r="P189" s="80"/>
      <c r="Q189" s="80"/>
      <c r="R189" s="80"/>
      <c r="S189" s="80"/>
      <c r="T189" s="80"/>
      <c r="U189" s="80"/>
      <c r="V189" s="80"/>
      <c r="W189" s="80"/>
      <c r="X189" s="80"/>
      <c r="Y189" s="80"/>
      <c r="Z189" s="80"/>
      <c r="AA189" s="80"/>
      <c r="AB189" s="80"/>
      <c r="AC189" s="80"/>
      <c r="AD189" s="80"/>
      <c r="AE189" s="80"/>
      <c r="AF189" s="80"/>
      <c r="AG189" s="80"/>
      <c r="AH189" s="80"/>
      <c r="AI189" s="80"/>
    </row>
    <row r="190" spans="1:35" ht="12.75" customHeight="1">
      <c r="A190" s="91"/>
      <c r="B190" s="32"/>
      <c r="C190" s="31"/>
      <c r="D190" s="31"/>
      <c r="E190" s="31"/>
      <c r="F190" s="92"/>
      <c r="G190" s="32"/>
      <c r="H190" s="32"/>
      <c r="I190" s="80"/>
      <c r="J190" s="80"/>
      <c r="K190" s="80"/>
      <c r="L190" s="80"/>
      <c r="M190" s="80"/>
      <c r="N190" s="80"/>
      <c r="O190" s="80"/>
      <c r="P190" s="80"/>
      <c r="Q190" s="80"/>
      <c r="R190" s="80"/>
      <c r="S190" s="80"/>
      <c r="T190" s="80"/>
      <c r="U190" s="80"/>
      <c r="V190" s="80"/>
      <c r="W190" s="80"/>
      <c r="X190" s="80"/>
      <c r="Y190" s="80"/>
      <c r="Z190" s="80"/>
      <c r="AA190" s="80"/>
      <c r="AB190" s="80"/>
      <c r="AC190" s="80"/>
      <c r="AD190" s="80"/>
      <c r="AE190" s="80"/>
      <c r="AF190" s="80"/>
      <c r="AG190" s="80"/>
      <c r="AH190" s="80"/>
      <c r="AI190" s="80"/>
    </row>
    <row r="191" spans="1:35" ht="12.75" customHeight="1">
      <c r="A191" s="91"/>
      <c r="B191" s="32"/>
      <c r="C191" s="31"/>
      <c r="D191" s="31"/>
      <c r="E191" s="31"/>
      <c r="F191" s="92"/>
      <c r="G191" s="32"/>
      <c r="H191" s="32"/>
      <c r="I191" s="80"/>
      <c r="J191" s="80"/>
      <c r="K191" s="80"/>
      <c r="L191" s="80"/>
      <c r="M191" s="80"/>
      <c r="N191" s="80"/>
      <c r="O191" s="80"/>
      <c r="P191" s="80"/>
      <c r="Q191" s="80"/>
      <c r="R191" s="80"/>
      <c r="S191" s="80"/>
      <c r="T191" s="80"/>
      <c r="U191" s="80"/>
      <c r="V191" s="80"/>
      <c r="W191" s="80"/>
      <c r="X191" s="80"/>
      <c r="Y191" s="80"/>
      <c r="Z191" s="80"/>
      <c r="AA191" s="80"/>
      <c r="AB191" s="80"/>
      <c r="AC191" s="80"/>
      <c r="AD191" s="80"/>
      <c r="AE191" s="80"/>
      <c r="AF191" s="80"/>
      <c r="AG191" s="80"/>
      <c r="AH191" s="80"/>
      <c r="AI191" s="80"/>
    </row>
    <row r="192" spans="1:35" ht="12.75" customHeight="1">
      <c r="A192" s="91"/>
      <c r="B192" s="32"/>
      <c r="C192" s="31"/>
      <c r="D192" s="31"/>
      <c r="E192" s="31"/>
      <c r="F192" s="92"/>
      <c r="G192" s="32"/>
      <c r="H192" s="32"/>
      <c r="I192" s="80"/>
      <c r="J192" s="80"/>
      <c r="K192" s="80"/>
      <c r="L192" s="80"/>
      <c r="M192" s="80"/>
      <c r="N192" s="80"/>
      <c r="O192" s="80"/>
      <c r="P192" s="80"/>
      <c r="Q192" s="80"/>
      <c r="R192" s="80"/>
      <c r="S192" s="80"/>
      <c r="T192" s="80"/>
      <c r="U192" s="80"/>
      <c r="V192" s="80"/>
      <c r="W192" s="80"/>
      <c r="X192" s="80"/>
      <c r="Y192" s="80"/>
      <c r="Z192" s="80"/>
      <c r="AA192" s="80"/>
      <c r="AB192" s="80"/>
      <c r="AC192" s="80"/>
      <c r="AD192" s="80"/>
      <c r="AE192" s="80"/>
      <c r="AF192" s="80"/>
      <c r="AG192" s="80"/>
      <c r="AH192" s="80"/>
      <c r="AI192" s="80"/>
    </row>
    <row r="193" spans="1:35" ht="12.75" customHeight="1">
      <c r="A193" s="91"/>
      <c r="B193" s="32"/>
      <c r="C193" s="31"/>
      <c r="D193" s="31"/>
      <c r="E193" s="31"/>
      <c r="F193" s="92"/>
      <c r="G193" s="32"/>
      <c r="H193" s="32"/>
      <c r="I193" s="80"/>
      <c r="J193" s="80"/>
      <c r="K193" s="80"/>
      <c r="L193" s="80"/>
      <c r="M193" s="80"/>
      <c r="N193" s="80"/>
      <c r="O193" s="80"/>
      <c r="P193" s="80"/>
      <c r="Q193" s="80"/>
      <c r="R193" s="80"/>
      <c r="S193" s="80"/>
      <c r="T193" s="80"/>
      <c r="U193" s="80"/>
      <c r="V193" s="80"/>
      <c r="W193" s="80"/>
      <c r="X193" s="80"/>
      <c r="Y193" s="80"/>
      <c r="Z193" s="80"/>
      <c r="AA193" s="80"/>
      <c r="AB193" s="80"/>
      <c r="AC193" s="80"/>
      <c r="AD193" s="80"/>
      <c r="AE193" s="80"/>
      <c r="AF193" s="80"/>
      <c r="AG193" s="80"/>
      <c r="AH193" s="80"/>
      <c r="AI193" s="80"/>
    </row>
    <row r="194" spans="1:35" ht="12.75" customHeight="1">
      <c r="A194" s="91"/>
      <c r="B194" s="32"/>
      <c r="C194" s="31"/>
      <c r="D194" s="31"/>
      <c r="E194" s="31"/>
      <c r="F194" s="92"/>
      <c r="G194" s="32"/>
      <c r="H194" s="32"/>
      <c r="I194" s="80"/>
      <c r="J194" s="80"/>
      <c r="K194" s="80"/>
      <c r="L194" s="80"/>
      <c r="M194" s="80"/>
      <c r="N194" s="80"/>
      <c r="O194" s="80"/>
      <c r="P194" s="80"/>
      <c r="Q194" s="80"/>
      <c r="R194" s="80"/>
      <c r="S194" s="80"/>
      <c r="T194" s="80"/>
      <c r="U194" s="80"/>
      <c r="V194" s="80"/>
      <c r="W194" s="80"/>
      <c r="X194" s="80"/>
      <c r="Y194" s="80"/>
      <c r="Z194" s="80"/>
      <c r="AA194" s="80"/>
      <c r="AB194" s="80"/>
      <c r="AC194" s="80"/>
      <c r="AD194" s="80"/>
      <c r="AE194" s="80"/>
      <c r="AF194" s="80"/>
      <c r="AG194" s="80"/>
      <c r="AH194" s="80"/>
      <c r="AI194" s="80"/>
    </row>
    <row r="195" spans="1:35" ht="12.75" customHeight="1">
      <c r="A195" s="91"/>
      <c r="B195" s="32"/>
      <c r="C195" s="31"/>
      <c r="D195" s="31"/>
      <c r="E195" s="31"/>
      <c r="F195" s="92"/>
      <c r="G195" s="32"/>
      <c r="H195" s="32"/>
      <c r="I195" s="80"/>
      <c r="J195" s="80"/>
      <c r="K195" s="80"/>
      <c r="L195" s="80"/>
      <c r="M195" s="80"/>
      <c r="N195" s="80"/>
      <c r="O195" s="80"/>
      <c r="P195" s="80"/>
      <c r="Q195" s="80"/>
      <c r="R195" s="80"/>
      <c r="S195" s="80"/>
      <c r="T195" s="80"/>
      <c r="U195" s="80"/>
      <c r="V195" s="80"/>
      <c r="W195" s="80"/>
      <c r="X195" s="80"/>
      <c r="Y195" s="80"/>
      <c r="Z195" s="80"/>
      <c r="AA195" s="80"/>
      <c r="AB195" s="80"/>
      <c r="AC195" s="80"/>
      <c r="AD195" s="80"/>
      <c r="AE195" s="80"/>
      <c r="AF195" s="80"/>
      <c r="AG195" s="80"/>
      <c r="AH195" s="80"/>
      <c r="AI195" s="80"/>
    </row>
    <row r="196" spans="1:35" ht="12.75" customHeight="1">
      <c r="A196" s="91"/>
      <c r="B196" s="32"/>
      <c r="C196" s="31"/>
      <c r="D196" s="31"/>
      <c r="E196" s="31"/>
      <c r="F196" s="92"/>
      <c r="G196" s="32"/>
      <c r="H196" s="32"/>
      <c r="I196" s="80"/>
      <c r="J196" s="80"/>
      <c r="K196" s="80"/>
      <c r="L196" s="80"/>
      <c r="M196" s="80"/>
      <c r="N196" s="80"/>
      <c r="O196" s="80"/>
      <c r="P196" s="80"/>
      <c r="Q196" s="80"/>
      <c r="R196" s="80"/>
      <c r="S196" s="80"/>
      <c r="T196" s="80"/>
      <c r="U196" s="80"/>
      <c r="V196" s="80"/>
      <c r="W196" s="80"/>
      <c r="X196" s="80"/>
      <c r="Y196" s="80"/>
      <c r="Z196" s="80"/>
      <c r="AA196" s="80"/>
      <c r="AB196" s="80"/>
      <c r="AC196" s="80"/>
      <c r="AD196" s="80"/>
      <c r="AE196" s="80"/>
      <c r="AF196" s="80"/>
      <c r="AG196" s="80"/>
      <c r="AH196" s="80"/>
      <c r="AI196" s="80"/>
    </row>
    <row r="197" spans="1:35" ht="12.75" customHeight="1">
      <c r="A197" s="91"/>
      <c r="B197" s="32"/>
      <c r="C197" s="31"/>
      <c r="D197" s="31"/>
      <c r="E197" s="31"/>
      <c r="F197" s="92"/>
      <c r="G197" s="32"/>
      <c r="H197" s="32"/>
      <c r="I197" s="80"/>
      <c r="J197" s="80"/>
      <c r="K197" s="80"/>
      <c r="L197" s="80"/>
      <c r="M197" s="80"/>
      <c r="N197" s="80"/>
      <c r="O197" s="80"/>
      <c r="P197" s="80"/>
      <c r="Q197" s="80"/>
      <c r="R197" s="80"/>
      <c r="S197" s="80"/>
      <c r="T197" s="80"/>
      <c r="U197" s="80"/>
      <c r="V197" s="80"/>
      <c r="W197" s="80"/>
      <c r="X197" s="80"/>
      <c r="Y197" s="80"/>
      <c r="Z197" s="80"/>
      <c r="AA197" s="80"/>
      <c r="AB197" s="80"/>
      <c r="AC197" s="80"/>
      <c r="AD197" s="80"/>
      <c r="AE197" s="80"/>
      <c r="AF197" s="80"/>
      <c r="AG197" s="80"/>
      <c r="AH197" s="80"/>
      <c r="AI197" s="80"/>
    </row>
    <row r="198" spans="1:35" ht="12.75" customHeight="1">
      <c r="A198" s="91"/>
      <c r="B198" s="32"/>
      <c r="C198" s="31"/>
      <c r="D198" s="31"/>
      <c r="E198" s="31"/>
      <c r="F198" s="92"/>
      <c r="G198" s="32"/>
      <c r="H198" s="32"/>
      <c r="I198" s="80"/>
      <c r="J198" s="80"/>
      <c r="K198" s="80"/>
      <c r="L198" s="80"/>
      <c r="M198" s="80"/>
      <c r="N198" s="80"/>
      <c r="O198" s="80"/>
      <c r="P198" s="80"/>
      <c r="Q198" s="80"/>
      <c r="R198" s="80"/>
      <c r="S198" s="80"/>
      <c r="T198" s="80"/>
      <c r="U198" s="80"/>
      <c r="V198" s="80"/>
      <c r="W198" s="80"/>
      <c r="X198" s="80"/>
      <c r="Y198" s="80"/>
      <c r="Z198" s="80"/>
      <c r="AA198" s="80"/>
      <c r="AB198" s="80"/>
      <c r="AC198" s="80"/>
      <c r="AD198" s="80"/>
      <c r="AE198" s="80"/>
      <c r="AF198" s="80"/>
      <c r="AG198" s="80"/>
      <c r="AH198" s="80"/>
      <c r="AI198" s="80"/>
    </row>
    <row r="199" spans="1:35" ht="12.75" customHeight="1">
      <c r="A199" s="91"/>
      <c r="B199" s="32"/>
      <c r="C199" s="31"/>
      <c r="D199" s="31"/>
      <c r="E199" s="31"/>
      <c r="F199" s="92"/>
      <c r="G199" s="32"/>
      <c r="H199" s="32"/>
      <c r="I199" s="80"/>
      <c r="J199" s="80"/>
      <c r="K199" s="80"/>
      <c r="L199" s="80"/>
      <c r="M199" s="80"/>
      <c r="N199" s="80"/>
      <c r="O199" s="80"/>
      <c r="P199" s="80"/>
      <c r="Q199" s="80"/>
      <c r="R199" s="80"/>
      <c r="S199" s="80"/>
      <c r="T199" s="80"/>
      <c r="U199" s="80"/>
      <c r="V199" s="80"/>
      <c r="W199" s="80"/>
      <c r="X199" s="80"/>
      <c r="Y199" s="80"/>
      <c r="Z199" s="80"/>
      <c r="AA199" s="80"/>
      <c r="AB199" s="80"/>
      <c r="AC199" s="80"/>
      <c r="AD199" s="80"/>
      <c r="AE199" s="80"/>
      <c r="AF199" s="80"/>
      <c r="AG199" s="80"/>
      <c r="AH199" s="80"/>
      <c r="AI199" s="80"/>
    </row>
    <row r="200" spans="1:35" ht="12.75" customHeight="1">
      <c r="A200" s="91"/>
      <c r="B200" s="32"/>
      <c r="C200" s="31"/>
      <c r="D200" s="31"/>
      <c r="E200" s="31"/>
      <c r="F200" s="92"/>
      <c r="G200" s="32"/>
      <c r="H200" s="32"/>
      <c r="I200" s="80"/>
      <c r="J200" s="80"/>
      <c r="K200" s="80"/>
      <c r="L200" s="80"/>
      <c r="M200" s="80"/>
      <c r="N200" s="80"/>
      <c r="O200" s="80"/>
      <c r="P200" s="80"/>
      <c r="Q200" s="80"/>
      <c r="R200" s="80"/>
      <c r="S200" s="80"/>
      <c r="T200" s="80"/>
      <c r="U200" s="80"/>
      <c r="V200" s="80"/>
      <c r="W200" s="80"/>
      <c r="X200" s="80"/>
      <c r="Y200" s="80"/>
      <c r="Z200" s="80"/>
      <c r="AA200" s="80"/>
      <c r="AB200" s="80"/>
      <c r="AC200" s="80"/>
      <c r="AD200" s="80"/>
      <c r="AE200" s="80"/>
      <c r="AF200" s="80"/>
      <c r="AG200" s="80"/>
      <c r="AH200" s="80"/>
      <c r="AI200" s="80"/>
    </row>
    <row r="201" spans="1:35" ht="12.75" customHeight="1">
      <c r="A201" s="91"/>
      <c r="B201" s="32"/>
      <c r="C201" s="31"/>
      <c r="D201" s="31"/>
      <c r="E201" s="31"/>
      <c r="F201" s="92"/>
      <c r="G201" s="32"/>
      <c r="H201" s="32"/>
      <c r="I201" s="80"/>
      <c r="J201" s="80"/>
      <c r="K201" s="80"/>
      <c r="L201" s="80"/>
      <c r="M201" s="80"/>
      <c r="N201" s="80"/>
      <c r="O201" s="80"/>
      <c r="P201" s="80"/>
      <c r="Q201" s="80"/>
      <c r="R201" s="80"/>
      <c r="S201" s="80"/>
      <c r="T201" s="80"/>
      <c r="U201" s="80"/>
      <c r="V201" s="80"/>
      <c r="W201" s="80"/>
      <c r="X201" s="80"/>
      <c r="Y201" s="80"/>
      <c r="Z201" s="80"/>
      <c r="AA201" s="80"/>
      <c r="AB201" s="80"/>
      <c r="AC201" s="80"/>
      <c r="AD201" s="80"/>
      <c r="AE201" s="80"/>
      <c r="AF201" s="80"/>
      <c r="AG201" s="80"/>
      <c r="AH201" s="80"/>
      <c r="AI201" s="80"/>
    </row>
    <row r="202" spans="1:35" ht="12.75" customHeight="1">
      <c r="A202" s="91"/>
      <c r="B202" s="32"/>
      <c r="C202" s="31"/>
      <c r="D202" s="31"/>
      <c r="E202" s="31"/>
      <c r="F202" s="92"/>
      <c r="G202" s="32"/>
      <c r="H202" s="32"/>
      <c r="I202" s="80"/>
      <c r="J202" s="80"/>
      <c r="K202" s="80"/>
      <c r="L202" s="80"/>
      <c r="M202" s="80"/>
      <c r="N202" s="80"/>
      <c r="O202" s="80"/>
      <c r="P202" s="80"/>
      <c r="Q202" s="80"/>
      <c r="R202" s="80"/>
      <c r="S202" s="80"/>
      <c r="T202" s="80"/>
      <c r="U202" s="80"/>
      <c r="V202" s="80"/>
      <c r="W202" s="80"/>
      <c r="X202" s="80"/>
      <c r="Y202" s="80"/>
      <c r="Z202" s="80"/>
      <c r="AA202" s="80"/>
      <c r="AB202" s="80"/>
      <c r="AC202" s="80"/>
      <c r="AD202" s="80"/>
      <c r="AE202" s="80"/>
      <c r="AF202" s="80"/>
      <c r="AG202" s="80"/>
      <c r="AH202" s="80"/>
      <c r="AI202" s="80"/>
    </row>
    <row r="203" spans="1:35" ht="12.75" customHeight="1">
      <c r="A203" s="91"/>
      <c r="B203" s="32"/>
      <c r="C203" s="31"/>
      <c r="D203" s="31"/>
      <c r="E203" s="31"/>
      <c r="F203" s="92"/>
      <c r="G203" s="32"/>
      <c r="H203" s="32"/>
      <c r="I203" s="80"/>
      <c r="J203" s="80"/>
      <c r="K203" s="80"/>
      <c r="L203" s="80"/>
      <c r="M203" s="80"/>
      <c r="N203" s="80"/>
      <c r="O203" s="80"/>
      <c r="P203" s="80"/>
      <c r="Q203" s="80"/>
      <c r="R203" s="80"/>
      <c r="S203" s="80"/>
      <c r="T203" s="80"/>
      <c r="U203" s="80"/>
      <c r="V203" s="80"/>
      <c r="W203" s="80"/>
      <c r="X203" s="80"/>
      <c r="Y203" s="80"/>
      <c r="Z203" s="80"/>
      <c r="AA203" s="80"/>
      <c r="AB203" s="80"/>
      <c r="AC203" s="80"/>
      <c r="AD203" s="80"/>
      <c r="AE203" s="80"/>
      <c r="AF203" s="80"/>
      <c r="AG203" s="80"/>
      <c r="AH203" s="80"/>
      <c r="AI203" s="80"/>
    </row>
    <row r="204" spans="1:35" ht="12.75" customHeight="1">
      <c r="A204" s="91"/>
      <c r="B204" s="32"/>
      <c r="C204" s="31"/>
      <c r="D204" s="31"/>
      <c r="E204" s="31"/>
      <c r="F204" s="92"/>
      <c r="G204" s="32"/>
      <c r="H204" s="32"/>
      <c r="I204" s="80"/>
      <c r="J204" s="80"/>
      <c r="K204" s="80"/>
      <c r="L204" s="80"/>
      <c r="M204" s="80"/>
      <c r="N204" s="80"/>
      <c r="O204" s="80"/>
      <c r="P204" s="80"/>
      <c r="Q204" s="80"/>
      <c r="R204" s="80"/>
      <c r="S204" s="80"/>
      <c r="T204" s="80"/>
      <c r="U204" s="80"/>
      <c r="V204" s="80"/>
      <c r="W204" s="80"/>
      <c r="X204" s="80"/>
      <c r="Y204" s="80"/>
      <c r="Z204" s="80"/>
      <c r="AA204" s="80"/>
      <c r="AB204" s="80"/>
      <c r="AC204" s="80"/>
      <c r="AD204" s="80"/>
      <c r="AE204" s="80"/>
      <c r="AF204" s="80"/>
      <c r="AG204" s="80"/>
      <c r="AH204" s="80"/>
      <c r="AI204" s="80"/>
    </row>
    <row r="205" spans="1:35" ht="12.75" customHeight="1">
      <c r="A205" s="91"/>
      <c r="B205" s="32"/>
      <c r="C205" s="31"/>
      <c r="D205" s="31"/>
      <c r="E205" s="31"/>
      <c r="F205" s="92"/>
      <c r="G205" s="32"/>
      <c r="H205" s="32"/>
      <c r="I205" s="80"/>
      <c r="J205" s="80"/>
      <c r="K205" s="80"/>
      <c r="L205" s="80"/>
      <c r="M205" s="80"/>
      <c r="N205" s="80"/>
      <c r="O205" s="80"/>
      <c r="P205" s="80"/>
      <c r="Q205" s="80"/>
      <c r="R205" s="80"/>
      <c r="S205" s="80"/>
      <c r="T205" s="80"/>
      <c r="U205" s="80"/>
      <c r="V205" s="80"/>
      <c r="W205" s="80"/>
      <c r="X205" s="80"/>
      <c r="Y205" s="80"/>
      <c r="Z205" s="80"/>
      <c r="AA205" s="80"/>
      <c r="AB205" s="80"/>
      <c r="AC205" s="80"/>
      <c r="AD205" s="80"/>
      <c r="AE205" s="80"/>
      <c r="AF205" s="80"/>
      <c r="AG205" s="80"/>
      <c r="AH205" s="80"/>
      <c r="AI205" s="80"/>
    </row>
    <row r="206" spans="1:35" ht="12.75" customHeight="1">
      <c r="A206" s="91"/>
      <c r="B206" s="32"/>
      <c r="C206" s="31"/>
      <c r="D206" s="31"/>
      <c r="E206" s="31"/>
      <c r="F206" s="92"/>
      <c r="G206" s="32"/>
      <c r="H206" s="32"/>
      <c r="I206" s="80"/>
      <c r="J206" s="80"/>
      <c r="K206" s="80"/>
      <c r="L206" s="80"/>
      <c r="M206" s="80"/>
      <c r="N206" s="80"/>
      <c r="O206" s="80"/>
      <c r="P206" s="80"/>
      <c r="Q206" s="80"/>
      <c r="R206" s="80"/>
      <c r="S206" s="80"/>
      <c r="T206" s="80"/>
      <c r="U206" s="80"/>
      <c r="V206" s="80"/>
      <c r="W206" s="80"/>
      <c r="X206" s="80"/>
      <c r="Y206" s="80"/>
      <c r="Z206" s="80"/>
      <c r="AA206" s="80"/>
      <c r="AB206" s="80"/>
      <c r="AC206" s="80"/>
      <c r="AD206" s="80"/>
      <c r="AE206" s="80"/>
      <c r="AF206" s="80"/>
      <c r="AG206" s="80"/>
      <c r="AH206" s="80"/>
      <c r="AI206" s="80"/>
    </row>
    <row r="207" spans="1:35" ht="12.75" customHeight="1">
      <c r="A207" s="91"/>
      <c r="B207" s="32"/>
      <c r="C207" s="31"/>
      <c r="D207" s="31"/>
      <c r="E207" s="31"/>
      <c r="F207" s="92"/>
      <c r="G207" s="32"/>
      <c r="H207" s="32"/>
      <c r="I207" s="80"/>
      <c r="J207" s="80"/>
      <c r="K207" s="80"/>
      <c r="L207" s="80"/>
      <c r="M207" s="80"/>
      <c r="N207" s="80"/>
      <c r="O207" s="80"/>
      <c r="P207" s="80"/>
      <c r="Q207" s="80"/>
      <c r="R207" s="80"/>
      <c r="S207" s="80"/>
      <c r="T207" s="80"/>
      <c r="U207" s="80"/>
      <c r="V207" s="80"/>
      <c r="W207" s="80"/>
      <c r="X207" s="80"/>
      <c r="Y207" s="80"/>
      <c r="Z207" s="80"/>
      <c r="AA207" s="80"/>
      <c r="AB207" s="80"/>
      <c r="AC207" s="80"/>
      <c r="AD207" s="80"/>
      <c r="AE207" s="80"/>
      <c r="AF207" s="80"/>
      <c r="AG207" s="80"/>
      <c r="AH207" s="80"/>
      <c r="AI207" s="80"/>
    </row>
    <row r="208" spans="1:35" ht="12.75" customHeight="1">
      <c r="A208" s="91"/>
      <c r="B208" s="32"/>
      <c r="C208" s="31"/>
      <c r="D208" s="31"/>
      <c r="E208" s="31"/>
      <c r="F208" s="92"/>
      <c r="G208" s="32"/>
      <c r="H208" s="32"/>
      <c r="I208" s="80"/>
      <c r="J208" s="80"/>
      <c r="K208" s="80"/>
      <c r="L208" s="80"/>
      <c r="M208" s="80"/>
      <c r="N208" s="80"/>
      <c r="O208" s="80"/>
      <c r="P208" s="80"/>
      <c r="Q208" s="80"/>
      <c r="R208" s="80"/>
      <c r="S208" s="80"/>
      <c r="T208" s="80"/>
      <c r="U208" s="80"/>
      <c r="V208" s="80"/>
      <c r="W208" s="80"/>
      <c r="X208" s="80"/>
      <c r="Y208" s="80"/>
      <c r="Z208" s="80"/>
      <c r="AA208" s="80"/>
      <c r="AB208" s="80"/>
      <c r="AC208" s="80"/>
      <c r="AD208" s="80"/>
      <c r="AE208" s="80"/>
      <c r="AF208" s="80"/>
      <c r="AG208" s="80"/>
      <c r="AH208" s="80"/>
      <c r="AI208" s="80"/>
    </row>
    <row r="209" spans="1:35" ht="12.75" customHeight="1">
      <c r="A209" s="91"/>
      <c r="B209" s="32"/>
      <c r="C209" s="31"/>
      <c r="D209" s="31"/>
      <c r="E209" s="31"/>
      <c r="F209" s="92"/>
      <c r="G209" s="32"/>
      <c r="H209" s="32"/>
      <c r="I209" s="80"/>
      <c r="J209" s="80"/>
      <c r="K209" s="80"/>
      <c r="L209" s="80"/>
      <c r="M209" s="80"/>
      <c r="N209" s="80"/>
      <c r="O209" s="80"/>
      <c r="P209" s="80"/>
      <c r="Q209" s="80"/>
      <c r="R209" s="80"/>
      <c r="S209" s="80"/>
      <c r="T209" s="80"/>
      <c r="U209" s="80"/>
      <c r="V209" s="80"/>
      <c r="W209" s="80"/>
      <c r="X209" s="80"/>
      <c r="Y209" s="80"/>
      <c r="Z209" s="80"/>
      <c r="AA209" s="80"/>
      <c r="AB209" s="80"/>
      <c r="AC209" s="80"/>
      <c r="AD209" s="80"/>
      <c r="AE209" s="80"/>
      <c r="AF209" s="80"/>
      <c r="AG209" s="80"/>
      <c r="AH209" s="80"/>
      <c r="AI209" s="80"/>
    </row>
    <row r="210" spans="1:35" ht="12.75" customHeight="1">
      <c r="A210" s="91"/>
      <c r="B210" s="32"/>
      <c r="C210" s="31"/>
      <c r="D210" s="31"/>
      <c r="E210" s="31"/>
      <c r="F210" s="92"/>
      <c r="G210" s="32"/>
      <c r="H210" s="32"/>
      <c r="I210" s="80"/>
      <c r="J210" s="80"/>
      <c r="K210" s="80"/>
      <c r="L210" s="80"/>
      <c r="M210" s="80"/>
      <c r="N210" s="80"/>
      <c r="O210" s="80"/>
      <c r="P210" s="80"/>
      <c r="Q210" s="80"/>
      <c r="R210" s="80"/>
      <c r="S210" s="80"/>
      <c r="T210" s="80"/>
      <c r="U210" s="80"/>
      <c r="V210" s="80"/>
      <c r="W210" s="80"/>
      <c r="X210" s="80"/>
      <c r="Y210" s="80"/>
      <c r="Z210" s="80"/>
      <c r="AA210" s="80"/>
      <c r="AB210" s="80"/>
      <c r="AC210" s="80"/>
      <c r="AD210" s="80"/>
      <c r="AE210" s="80"/>
      <c r="AF210" s="80"/>
      <c r="AG210" s="80"/>
      <c r="AH210" s="80"/>
      <c r="AI210" s="80"/>
    </row>
    <row r="211" spans="1:35" ht="12.75" customHeight="1">
      <c r="A211" s="91"/>
      <c r="B211" s="32"/>
      <c r="C211" s="31"/>
      <c r="D211" s="31"/>
      <c r="E211" s="31"/>
      <c r="F211" s="92"/>
      <c r="G211" s="32"/>
      <c r="H211" s="32"/>
      <c r="I211" s="80"/>
      <c r="J211" s="80"/>
      <c r="K211" s="80"/>
      <c r="L211" s="80"/>
      <c r="M211" s="80"/>
      <c r="N211" s="80"/>
      <c r="O211" s="80"/>
      <c r="P211" s="80"/>
      <c r="Q211" s="80"/>
      <c r="R211" s="80"/>
      <c r="S211" s="80"/>
      <c r="T211" s="80"/>
      <c r="U211" s="80"/>
      <c r="V211" s="80"/>
      <c r="W211" s="80"/>
      <c r="X211" s="80"/>
      <c r="Y211" s="80"/>
      <c r="Z211" s="80"/>
      <c r="AA211" s="80"/>
      <c r="AB211" s="80"/>
      <c r="AC211" s="80"/>
      <c r="AD211" s="80"/>
      <c r="AE211" s="80"/>
      <c r="AF211" s="80"/>
      <c r="AG211" s="80"/>
      <c r="AH211" s="80"/>
      <c r="AI211" s="80"/>
    </row>
    <row r="212" spans="1:35" ht="12.75" customHeight="1">
      <c r="A212" s="91"/>
      <c r="B212" s="32"/>
      <c r="C212" s="31"/>
      <c r="D212" s="31"/>
      <c r="E212" s="31"/>
      <c r="F212" s="92"/>
      <c r="G212" s="32"/>
      <c r="H212" s="32"/>
      <c r="I212" s="80"/>
      <c r="J212" s="80"/>
      <c r="K212" s="80"/>
      <c r="L212" s="80"/>
      <c r="M212" s="80"/>
      <c r="N212" s="80"/>
      <c r="O212" s="80"/>
      <c r="P212" s="80"/>
      <c r="Q212" s="80"/>
      <c r="R212" s="80"/>
      <c r="S212" s="80"/>
      <c r="T212" s="80"/>
      <c r="U212" s="80"/>
      <c r="V212" s="80"/>
      <c r="W212" s="80"/>
      <c r="X212" s="80"/>
      <c r="Y212" s="80"/>
      <c r="Z212" s="80"/>
      <c r="AA212" s="80"/>
      <c r="AB212" s="80"/>
      <c r="AC212" s="80"/>
      <c r="AD212" s="80"/>
      <c r="AE212" s="80"/>
      <c r="AF212" s="80"/>
      <c r="AG212" s="80"/>
      <c r="AH212" s="80"/>
      <c r="AI212" s="80"/>
    </row>
    <row r="213" spans="1:35" ht="12.75" customHeight="1">
      <c r="A213" s="91"/>
      <c r="B213" s="32"/>
      <c r="C213" s="31"/>
      <c r="D213" s="31"/>
      <c r="E213" s="31"/>
      <c r="F213" s="92"/>
      <c r="G213" s="32"/>
      <c r="H213" s="32"/>
      <c r="I213" s="80"/>
      <c r="J213" s="80"/>
      <c r="K213" s="80"/>
      <c r="L213" s="80"/>
      <c r="M213" s="80"/>
      <c r="N213" s="80"/>
      <c r="O213" s="80"/>
      <c r="P213" s="80"/>
      <c r="Q213" s="80"/>
      <c r="R213" s="80"/>
      <c r="S213" s="80"/>
      <c r="T213" s="80"/>
      <c r="U213" s="80"/>
      <c r="V213" s="80"/>
      <c r="W213" s="80"/>
      <c r="X213" s="80"/>
      <c r="Y213" s="80"/>
      <c r="Z213" s="80"/>
      <c r="AA213" s="80"/>
      <c r="AB213" s="80"/>
      <c r="AC213" s="80"/>
      <c r="AD213" s="80"/>
      <c r="AE213" s="80"/>
      <c r="AF213" s="80"/>
      <c r="AG213" s="80"/>
      <c r="AH213" s="80"/>
      <c r="AI213" s="80"/>
    </row>
    <row r="214" spans="1:35" ht="12.75" customHeight="1">
      <c r="A214" s="91"/>
      <c r="B214" s="32"/>
      <c r="C214" s="31"/>
      <c r="D214" s="31"/>
      <c r="E214" s="31"/>
      <c r="F214" s="92"/>
      <c r="G214" s="32"/>
      <c r="H214" s="32"/>
      <c r="I214" s="80"/>
      <c r="J214" s="80"/>
      <c r="K214" s="80"/>
      <c r="L214" s="80"/>
      <c r="M214" s="80"/>
      <c r="N214" s="80"/>
      <c r="O214" s="80"/>
      <c r="P214" s="80"/>
      <c r="Q214" s="80"/>
      <c r="R214" s="80"/>
      <c r="S214" s="80"/>
      <c r="T214" s="80"/>
      <c r="U214" s="80"/>
      <c r="V214" s="80"/>
      <c r="W214" s="80"/>
      <c r="X214" s="80"/>
      <c r="Y214" s="80"/>
      <c r="Z214" s="80"/>
      <c r="AA214" s="80"/>
      <c r="AB214" s="80"/>
      <c r="AC214" s="80"/>
      <c r="AD214" s="80"/>
      <c r="AE214" s="80"/>
      <c r="AF214" s="80"/>
      <c r="AG214" s="80"/>
      <c r="AH214" s="80"/>
      <c r="AI214" s="80"/>
    </row>
    <row r="215" spans="1:35" ht="12.75" customHeight="1">
      <c r="A215" s="91"/>
      <c r="B215" s="32"/>
      <c r="C215" s="31"/>
      <c r="D215" s="31"/>
      <c r="E215" s="31"/>
      <c r="F215" s="92"/>
      <c r="G215" s="32"/>
      <c r="H215" s="32"/>
      <c r="I215" s="80"/>
      <c r="J215" s="80"/>
      <c r="K215" s="80"/>
      <c r="L215" s="80"/>
      <c r="M215" s="80"/>
      <c r="N215" s="80"/>
      <c r="O215" s="80"/>
      <c r="P215" s="80"/>
      <c r="Q215" s="80"/>
      <c r="R215" s="80"/>
      <c r="S215" s="80"/>
      <c r="T215" s="80"/>
      <c r="U215" s="80"/>
      <c r="V215" s="80"/>
      <c r="W215" s="80"/>
      <c r="X215" s="80"/>
      <c r="Y215" s="80"/>
      <c r="Z215" s="80"/>
      <c r="AA215" s="80"/>
      <c r="AB215" s="80"/>
      <c r="AC215" s="80"/>
      <c r="AD215" s="80"/>
      <c r="AE215" s="80"/>
      <c r="AF215" s="80"/>
      <c r="AG215" s="80"/>
      <c r="AH215" s="80"/>
      <c r="AI215" s="80"/>
    </row>
    <row r="216" spans="1:35" ht="12.75" customHeight="1">
      <c r="A216" s="91"/>
      <c r="B216" s="32"/>
      <c r="C216" s="31"/>
      <c r="D216" s="31"/>
      <c r="E216" s="31"/>
      <c r="F216" s="92"/>
      <c r="G216" s="32"/>
      <c r="H216" s="32"/>
      <c r="I216" s="80"/>
      <c r="J216" s="80"/>
      <c r="K216" s="80"/>
      <c r="L216" s="80"/>
      <c r="M216" s="80"/>
      <c r="N216" s="80"/>
      <c r="O216" s="80"/>
      <c r="P216" s="80"/>
      <c r="Q216" s="80"/>
      <c r="R216" s="80"/>
      <c r="S216" s="80"/>
      <c r="T216" s="80"/>
      <c r="U216" s="80"/>
      <c r="V216" s="80"/>
      <c r="W216" s="80"/>
      <c r="X216" s="80"/>
      <c r="Y216" s="80"/>
      <c r="Z216" s="80"/>
      <c r="AA216" s="80"/>
      <c r="AB216" s="80"/>
      <c r="AC216" s="80"/>
      <c r="AD216" s="80"/>
      <c r="AE216" s="80"/>
      <c r="AF216" s="80"/>
      <c r="AG216" s="80"/>
      <c r="AH216" s="80"/>
      <c r="AI216" s="80"/>
    </row>
    <row r="217" spans="1:35" ht="12.75" customHeight="1">
      <c r="A217" s="91"/>
      <c r="B217" s="32"/>
      <c r="C217" s="31"/>
      <c r="D217" s="31"/>
      <c r="E217" s="31"/>
      <c r="F217" s="92"/>
      <c r="G217" s="32"/>
      <c r="H217" s="32"/>
      <c r="I217" s="80"/>
      <c r="J217" s="80"/>
      <c r="K217" s="80"/>
      <c r="L217" s="80"/>
      <c r="M217" s="80"/>
      <c r="N217" s="80"/>
      <c r="O217" s="80"/>
      <c r="P217" s="80"/>
      <c r="Q217" s="80"/>
      <c r="R217" s="80"/>
      <c r="S217" s="80"/>
      <c r="T217" s="80"/>
      <c r="U217" s="80"/>
      <c r="V217" s="80"/>
      <c r="W217" s="80"/>
      <c r="X217" s="80"/>
      <c r="Y217" s="80"/>
      <c r="Z217" s="80"/>
      <c r="AA217" s="80"/>
      <c r="AB217" s="80"/>
      <c r="AC217" s="80"/>
      <c r="AD217" s="80"/>
      <c r="AE217" s="80"/>
      <c r="AF217" s="80"/>
      <c r="AG217" s="80"/>
      <c r="AH217" s="80"/>
      <c r="AI217" s="80"/>
    </row>
    <row r="218" spans="1:35" ht="12.75" customHeight="1">
      <c r="A218" s="91"/>
      <c r="B218" s="32"/>
      <c r="C218" s="31"/>
      <c r="D218" s="31"/>
      <c r="E218" s="31"/>
      <c r="F218" s="92"/>
      <c r="G218" s="32"/>
      <c r="H218" s="32"/>
      <c r="I218" s="80"/>
      <c r="J218" s="80"/>
      <c r="K218" s="80"/>
      <c r="L218" s="80"/>
      <c r="M218" s="80"/>
      <c r="N218" s="80"/>
      <c r="O218" s="80"/>
      <c r="P218" s="80"/>
      <c r="Q218" s="80"/>
      <c r="R218" s="80"/>
      <c r="S218" s="80"/>
      <c r="T218" s="80"/>
      <c r="U218" s="80"/>
      <c r="V218" s="80"/>
      <c r="W218" s="80"/>
      <c r="X218" s="80"/>
      <c r="Y218" s="80"/>
      <c r="Z218" s="80"/>
      <c r="AA218" s="80"/>
      <c r="AB218" s="80"/>
      <c r="AC218" s="80"/>
      <c r="AD218" s="80"/>
      <c r="AE218" s="80"/>
      <c r="AF218" s="80"/>
      <c r="AG218" s="80"/>
      <c r="AH218" s="80"/>
      <c r="AI218" s="80"/>
    </row>
    <row r="219" spans="1:35" ht="12.75" customHeight="1">
      <c r="A219" s="91"/>
      <c r="B219" s="32"/>
      <c r="C219" s="31"/>
      <c r="D219" s="31"/>
      <c r="E219" s="31"/>
      <c r="F219" s="92"/>
      <c r="G219" s="32"/>
      <c r="H219" s="32"/>
      <c r="I219" s="80"/>
      <c r="J219" s="80"/>
      <c r="K219" s="80"/>
      <c r="L219" s="80"/>
      <c r="M219" s="80"/>
      <c r="N219" s="80"/>
      <c r="O219" s="80"/>
      <c r="P219" s="80"/>
      <c r="Q219" s="80"/>
      <c r="R219" s="80"/>
      <c r="S219" s="80"/>
      <c r="T219" s="80"/>
      <c r="U219" s="80"/>
      <c r="V219" s="80"/>
      <c r="W219" s="80"/>
      <c r="X219" s="80"/>
      <c r="Y219" s="80"/>
      <c r="Z219" s="80"/>
      <c r="AA219" s="80"/>
      <c r="AB219" s="80"/>
      <c r="AC219" s="80"/>
      <c r="AD219" s="80"/>
      <c r="AE219" s="80"/>
      <c r="AF219" s="80"/>
      <c r="AG219" s="80"/>
      <c r="AH219" s="80"/>
      <c r="AI219" s="80"/>
    </row>
    <row r="220" spans="1:35" ht="12.75" customHeight="1">
      <c r="A220" s="91"/>
      <c r="B220" s="32"/>
      <c r="C220" s="31"/>
      <c r="D220" s="31"/>
      <c r="E220" s="31"/>
      <c r="F220" s="92"/>
      <c r="G220" s="32"/>
      <c r="H220" s="32"/>
      <c r="I220" s="80"/>
      <c r="J220" s="80"/>
      <c r="K220" s="80"/>
      <c r="L220" s="80"/>
      <c r="M220" s="80"/>
      <c r="N220" s="80"/>
      <c r="O220" s="80"/>
      <c r="P220" s="80"/>
      <c r="Q220" s="80"/>
      <c r="R220" s="80"/>
      <c r="S220" s="80"/>
      <c r="T220" s="80"/>
      <c r="U220" s="80"/>
      <c r="V220" s="80"/>
      <c r="W220" s="80"/>
      <c r="X220" s="80"/>
      <c r="Y220" s="80"/>
      <c r="Z220" s="80"/>
      <c r="AA220" s="80"/>
      <c r="AB220" s="80"/>
      <c r="AC220" s="80"/>
      <c r="AD220" s="80"/>
      <c r="AE220" s="80"/>
      <c r="AF220" s="80"/>
      <c r="AG220" s="80"/>
      <c r="AH220" s="80"/>
      <c r="AI220" s="80"/>
    </row>
    <row r="221" spans="1:35" ht="12.75" customHeight="1">
      <c r="A221" s="91"/>
      <c r="B221" s="32"/>
      <c r="C221" s="31"/>
      <c r="D221" s="31"/>
      <c r="E221" s="31"/>
      <c r="F221" s="92"/>
      <c r="G221" s="32"/>
      <c r="H221" s="32"/>
      <c r="I221" s="80"/>
      <c r="J221" s="80"/>
      <c r="K221" s="80"/>
      <c r="L221" s="80"/>
      <c r="M221" s="80"/>
      <c r="N221" s="80"/>
      <c r="O221" s="80"/>
      <c r="P221" s="80"/>
      <c r="Q221" s="80"/>
      <c r="R221" s="80"/>
      <c r="S221" s="80"/>
      <c r="T221" s="80"/>
      <c r="U221" s="80"/>
      <c r="V221" s="80"/>
      <c r="W221" s="80"/>
      <c r="X221" s="80"/>
      <c r="Y221" s="80"/>
      <c r="Z221" s="80"/>
      <c r="AA221" s="80"/>
      <c r="AB221" s="80"/>
      <c r="AC221" s="80"/>
      <c r="AD221" s="80"/>
      <c r="AE221" s="80"/>
      <c r="AF221" s="80"/>
      <c r="AG221" s="80"/>
      <c r="AH221" s="80"/>
      <c r="AI221" s="80"/>
    </row>
    <row r="222" spans="1:35" ht="12.75" customHeight="1">
      <c r="A222" s="91"/>
      <c r="B222" s="32"/>
      <c r="C222" s="31"/>
      <c r="D222" s="31"/>
      <c r="E222" s="31"/>
      <c r="F222" s="92"/>
      <c r="G222" s="32"/>
      <c r="H222" s="32"/>
      <c r="I222" s="80"/>
      <c r="J222" s="80"/>
      <c r="K222" s="80"/>
      <c r="L222" s="80"/>
      <c r="M222" s="80"/>
      <c r="N222" s="80"/>
      <c r="O222" s="80"/>
      <c r="P222" s="80"/>
      <c r="Q222" s="80"/>
      <c r="R222" s="80"/>
      <c r="S222" s="80"/>
      <c r="T222" s="80"/>
      <c r="U222" s="80"/>
      <c r="V222" s="80"/>
      <c r="W222" s="80"/>
      <c r="X222" s="80"/>
      <c r="Y222" s="80"/>
      <c r="Z222" s="80"/>
      <c r="AA222" s="80"/>
      <c r="AB222" s="80"/>
      <c r="AC222" s="80"/>
      <c r="AD222" s="80"/>
      <c r="AE222" s="80"/>
      <c r="AF222" s="80"/>
      <c r="AG222" s="80"/>
      <c r="AH222" s="80"/>
      <c r="AI222" s="80"/>
    </row>
    <row r="223" spans="1:35" ht="12.75" customHeight="1">
      <c r="A223" s="91"/>
      <c r="B223" s="32"/>
      <c r="C223" s="31"/>
      <c r="D223" s="31"/>
      <c r="E223" s="31"/>
      <c r="F223" s="92"/>
      <c r="G223" s="32"/>
      <c r="H223" s="32"/>
      <c r="I223" s="80"/>
      <c r="J223" s="80"/>
      <c r="K223" s="80"/>
      <c r="L223" s="80"/>
      <c r="M223" s="80"/>
      <c r="N223" s="80"/>
      <c r="O223" s="80"/>
      <c r="P223" s="80"/>
      <c r="Q223" s="80"/>
      <c r="R223" s="80"/>
      <c r="S223" s="80"/>
      <c r="T223" s="80"/>
      <c r="U223" s="80"/>
      <c r="V223" s="80"/>
      <c r="W223" s="80"/>
      <c r="X223" s="80"/>
      <c r="Y223" s="80"/>
      <c r="Z223" s="80"/>
      <c r="AA223" s="80"/>
      <c r="AB223" s="80"/>
      <c r="AC223" s="80"/>
      <c r="AD223" s="80"/>
      <c r="AE223" s="80"/>
      <c r="AF223" s="80"/>
      <c r="AG223" s="80"/>
      <c r="AH223" s="80"/>
      <c r="AI223" s="80"/>
    </row>
    <row r="224" spans="1:35" ht="12.75" customHeight="1">
      <c r="A224" s="91"/>
      <c r="B224" s="32"/>
      <c r="C224" s="31"/>
      <c r="D224" s="31"/>
      <c r="E224" s="31"/>
      <c r="F224" s="92"/>
      <c r="G224" s="32"/>
      <c r="H224" s="32"/>
      <c r="I224" s="80"/>
      <c r="J224" s="80"/>
      <c r="K224" s="80"/>
      <c r="L224" s="80"/>
      <c r="M224" s="80"/>
      <c r="N224" s="80"/>
      <c r="O224" s="80"/>
      <c r="P224" s="80"/>
      <c r="Q224" s="80"/>
      <c r="R224" s="80"/>
      <c r="S224" s="80"/>
      <c r="T224" s="80"/>
      <c r="U224" s="80"/>
      <c r="V224" s="80"/>
      <c r="W224" s="80"/>
      <c r="X224" s="80"/>
      <c r="Y224" s="80"/>
      <c r="Z224" s="80"/>
      <c r="AA224" s="80"/>
      <c r="AB224" s="80"/>
      <c r="AC224" s="80"/>
      <c r="AD224" s="80"/>
      <c r="AE224" s="80"/>
      <c r="AF224" s="80"/>
      <c r="AG224" s="80"/>
      <c r="AH224" s="80"/>
      <c r="AI224" s="80"/>
    </row>
    <row r="225" spans="1:35" ht="12.75" customHeight="1">
      <c r="A225" s="91"/>
      <c r="B225" s="32"/>
      <c r="C225" s="31"/>
      <c r="D225" s="31"/>
      <c r="E225" s="31"/>
      <c r="F225" s="92"/>
      <c r="G225" s="32"/>
      <c r="H225" s="32"/>
      <c r="I225" s="80"/>
      <c r="J225" s="80"/>
      <c r="K225" s="80"/>
      <c r="L225" s="80"/>
      <c r="M225" s="80"/>
      <c r="N225" s="80"/>
      <c r="O225" s="80"/>
      <c r="P225" s="80"/>
      <c r="Q225" s="80"/>
      <c r="R225" s="80"/>
      <c r="S225" s="80"/>
      <c r="T225" s="80"/>
      <c r="U225" s="80"/>
      <c r="V225" s="80"/>
      <c r="W225" s="80"/>
      <c r="X225" s="80"/>
      <c r="Y225" s="80"/>
      <c r="Z225" s="80"/>
      <c r="AA225" s="80"/>
      <c r="AB225" s="80"/>
      <c r="AC225" s="80"/>
      <c r="AD225" s="80"/>
      <c r="AE225" s="80"/>
      <c r="AF225" s="80"/>
      <c r="AG225" s="80"/>
      <c r="AH225" s="80"/>
      <c r="AI225" s="80"/>
    </row>
    <row r="226" spans="1:35" ht="12.75" customHeight="1">
      <c r="A226" s="91"/>
      <c r="B226" s="32"/>
      <c r="C226" s="31"/>
      <c r="D226" s="31"/>
      <c r="E226" s="31"/>
      <c r="F226" s="92"/>
      <c r="G226" s="32"/>
      <c r="H226" s="32"/>
      <c r="I226" s="80"/>
      <c r="J226" s="80"/>
      <c r="K226" s="80"/>
      <c r="L226" s="80"/>
      <c r="M226" s="80"/>
      <c r="N226" s="80"/>
      <c r="O226" s="80"/>
      <c r="P226" s="80"/>
      <c r="Q226" s="80"/>
      <c r="R226" s="80"/>
      <c r="S226" s="80"/>
      <c r="T226" s="80"/>
      <c r="U226" s="80"/>
      <c r="V226" s="80"/>
      <c r="W226" s="80"/>
      <c r="X226" s="80"/>
      <c r="Y226" s="80"/>
      <c r="Z226" s="80"/>
      <c r="AA226" s="80"/>
      <c r="AB226" s="80"/>
      <c r="AC226" s="80"/>
      <c r="AD226" s="80"/>
      <c r="AE226" s="80"/>
      <c r="AF226" s="80"/>
      <c r="AG226" s="80"/>
      <c r="AH226" s="80"/>
      <c r="AI226" s="80"/>
    </row>
    <row r="227" spans="1:35" ht="12.75" customHeight="1">
      <c r="A227" s="91"/>
      <c r="B227" s="32"/>
      <c r="C227" s="31"/>
      <c r="D227" s="31"/>
      <c r="E227" s="31"/>
      <c r="F227" s="92"/>
      <c r="G227" s="32"/>
      <c r="H227" s="32"/>
      <c r="I227" s="80"/>
      <c r="J227" s="80"/>
      <c r="K227" s="80"/>
      <c r="L227" s="80"/>
      <c r="M227" s="80"/>
      <c r="N227" s="80"/>
      <c r="O227" s="80"/>
      <c r="P227" s="80"/>
      <c r="Q227" s="80"/>
      <c r="R227" s="80"/>
      <c r="S227" s="80"/>
      <c r="T227" s="80"/>
      <c r="U227" s="80"/>
      <c r="V227" s="80"/>
      <c r="W227" s="80"/>
      <c r="X227" s="80"/>
      <c r="Y227" s="80"/>
      <c r="Z227" s="80"/>
      <c r="AA227" s="80"/>
      <c r="AB227" s="80"/>
      <c r="AC227" s="80"/>
      <c r="AD227" s="80"/>
      <c r="AE227" s="80"/>
      <c r="AF227" s="80"/>
      <c r="AG227" s="80"/>
      <c r="AH227" s="80"/>
      <c r="AI227" s="80"/>
    </row>
    <row r="228" spans="1:35" ht="12.75" customHeight="1">
      <c r="A228" s="91"/>
      <c r="B228" s="32"/>
      <c r="C228" s="31"/>
      <c r="D228" s="31"/>
      <c r="E228" s="31"/>
      <c r="F228" s="92"/>
      <c r="G228" s="32"/>
      <c r="H228" s="32"/>
      <c r="I228" s="80"/>
      <c r="J228" s="80"/>
      <c r="K228" s="80"/>
      <c r="L228" s="80"/>
      <c r="M228" s="80"/>
      <c r="N228" s="80"/>
      <c r="O228" s="80"/>
      <c r="P228" s="80"/>
      <c r="Q228" s="80"/>
      <c r="R228" s="80"/>
      <c r="S228" s="80"/>
      <c r="T228" s="80"/>
      <c r="U228" s="80"/>
      <c r="V228" s="80"/>
      <c r="W228" s="80"/>
      <c r="X228" s="80"/>
      <c r="Y228" s="80"/>
      <c r="Z228" s="80"/>
      <c r="AA228" s="80"/>
      <c r="AB228" s="80"/>
      <c r="AC228" s="80"/>
      <c r="AD228" s="80"/>
      <c r="AE228" s="80"/>
      <c r="AF228" s="80"/>
      <c r="AG228" s="80"/>
      <c r="AH228" s="80"/>
      <c r="AI228" s="80"/>
    </row>
    <row r="229" spans="1:35" ht="12.75" customHeight="1">
      <c r="A229" s="91"/>
      <c r="B229" s="32"/>
      <c r="C229" s="31"/>
      <c r="D229" s="31"/>
      <c r="E229" s="31"/>
      <c r="F229" s="92"/>
      <c r="G229" s="32"/>
      <c r="H229" s="32"/>
      <c r="I229" s="80"/>
      <c r="J229" s="80"/>
      <c r="K229" s="80"/>
      <c r="L229" s="80"/>
      <c r="M229" s="80"/>
      <c r="N229" s="80"/>
      <c r="O229" s="80"/>
      <c r="P229" s="80"/>
      <c r="Q229" s="80"/>
      <c r="R229" s="80"/>
      <c r="S229" s="80"/>
      <c r="T229" s="80"/>
      <c r="U229" s="80"/>
      <c r="V229" s="80"/>
      <c r="W229" s="80"/>
      <c r="X229" s="80"/>
      <c r="Y229" s="80"/>
      <c r="Z229" s="80"/>
      <c r="AA229" s="80"/>
      <c r="AB229" s="80"/>
      <c r="AC229" s="80"/>
      <c r="AD229" s="80"/>
      <c r="AE229" s="80"/>
      <c r="AF229" s="80"/>
      <c r="AG229" s="80"/>
      <c r="AH229" s="80"/>
      <c r="AI229" s="80"/>
    </row>
    <row r="230" spans="1:35" ht="12.75" customHeight="1">
      <c r="A230" s="91"/>
      <c r="B230" s="32"/>
      <c r="C230" s="31"/>
      <c r="D230" s="31"/>
      <c r="E230" s="31"/>
      <c r="F230" s="92"/>
      <c r="G230" s="32"/>
      <c r="H230" s="32"/>
      <c r="I230" s="80"/>
      <c r="J230" s="80"/>
      <c r="K230" s="80"/>
      <c r="L230" s="80"/>
      <c r="M230" s="80"/>
      <c r="N230" s="80"/>
      <c r="O230" s="80"/>
      <c r="P230" s="80"/>
      <c r="Q230" s="80"/>
      <c r="R230" s="80"/>
      <c r="S230" s="80"/>
      <c r="T230" s="80"/>
      <c r="U230" s="80"/>
      <c r="V230" s="80"/>
      <c r="W230" s="80"/>
      <c r="X230" s="80"/>
      <c r="Y230" s="80"/>
      <c r="Z230" s="80"/>
      <c r="AA230" s="80"/>
      <c r="AB230" s="80"/>
      <c r="AC230" s="80"/>
      <c r="AD230" s="80"/>
      <c r="AE230" s="80"/>
      <c r="AF230" s="80"/>
      <c r="AG230" s="80"/>
      <c r="AH230" s="80"/>
      <c r="AI230" s="80"/>
    </row>
    <row r="231" spans="1:35" ht="12.75" customHeight="1">
      <c r="A231" s="91"/>
      <c r="B231" s="32"/>
      <c r="C231" s="31"/>
      <c r="D231" s="31"/>
      <c r="E231" s="31"/>
      <c r="F231" s="92"/>
      <c r="G231" s="32"/>
      <c r="H231" s="32"/>
      <c r="I231" s="80"/>
      <c r="J231" s="80"/>
      <c r="K231" s="80"/>
      <c r="L231" s="80"/>
      <c r="M231" s="80"/>
      <c r="N231" s="80"/>
      <c r="O231" s="80"/>
      <c r="P231" s="80"/>
      <c r="Q231" s="80"/>
      <c r="R231" s="80"/>
      <c r="S231" s="80"/>
      <c r="T231" s="80"/>
      <c r="U231" s="80"/>
      <c r="V231" s="80"/>
      <c r="W231" s="80"/>
      <c r="X231" s="80"/>
      <c r="Y231" s="80"/>
      <c r="Z231" s="80"/>
      <c r="AA231" s="80"/>
      <c r="AB231" s="80"/>
      <c r="AC231" s="80"/>
      <c r="AD231" s="80"/>
      <c r="AE231" s="80"/>
      <c r="AF231" s="80"/>
      <c r="AG231" s="80"/>
      <c r="AH231" s="80"/>
      <c r="AI231" s="80"/>
    </row>
    <row r="232" spans="1:35" ht="12.75" customHeight="1">
      <c r="A232" s="91"/>
      <c r="B232" s="32"/>
      <c r="C232" s="31"/>
      <c r="D232" s="31"/>
      <c r="E232" s="31"/>
      <c r="F232" s="92"/>
      <c r="G232" s="32"/>
      <c r="H232" s="32"/>
      <c r="I232" s="80"/>
      <c r="J232" s="80"/>
      <c r="K232" s="80"/>
      <c r="L232" s="80"/>
      <c r="M232" s="80"/>
      <c r="N232" s="80"/>
      <c r="O232" s="80"/>
      <c r="P232" s="80"/>
      <c r="Q232" s="80"/>
      <c r="R232" s="80"/>
      <c r="S232" s="80"/>
      <c r="T232" s="80"/>
      <c r="U232" s="80"/>
      <c r="V232" s="80"/>
      <c r="W232" s="80"/>
      <c r="X232" s="80"/>
      <c r="Y232" s="80"/>
      <c r="Z232" s="80"/>
      <c r="AA232" s="80"/>
      <c r="AB232" s="80"/>
      <c r="AC232" s="80"/>
      <c r="AD232" s="80"/>
      <c r="AE232" s="80"/>
      <c r="AF232" s="80"/>
      <c r="AG232" s="80"/>
      <c r="AH232" s="80"/>
      <c r="AI232" s="80"/>
    </row>
    <row r="233" spans="1:35" ht="12.75" customHeight="1">
      <c r="A233" s="91"/>
      <c r="B233" s="32"/>
      <c r="C233" s="31"/>
      <c r="D233" s="31"/>
      <c r="E233" s="31"/>
      <c r="F233" s="92"/>
      <c r="G233" s="32"/>
      <c r="H233" s="32"/>
      <c r="I233" s="80"/>
      <c r="J233" s="80"/>
      <c r="K233" s="80"/>
      <c r="L233" s="80"/>
      <c r="M233" s="80"/>
      <c r="N233" s="80"/>
      <c r="O233" s="80"/>
      <c r="P233" s="80"/>
      <c r="Q233" s="80"/>
      <c r="R233" s="80"/>
      <c r="S233" s="80"/>
      <c r="T233" s="80"/>
      <c r="U233" s="80"/>
      <c r="V233" s="80"/>
      <c r="W233" s="80"/>
      <c r="X233" s="80"/>
      <c r="Y233" s="80"/>
      <c r="Z233" s="80"/>
      <c r="AA233" s="80"/>
      <c r="AB233" s="80"/>
      <c r="AC233" s="80"/>
      <c r="AD233" s="80"/>
      <c r="AE233" s="80"/>
      <c r="AF233" s="80"/>
      <c r="AG233" s="80"/>
      <c r="AH233" s="80"/>
      <c r="AI233" s="80"/>
    </row>
    <row r="234" spans="1:35" ht="12.75" customHeight="1">
      <c r="A234" s="91"/>
      <c r="B234" s="32"/>
      <c r="C234" s="31"/>
      <c r="D234" s="31"/>
      <c r="E234" s="31"/>
      <c r="F234" s="92"/>
      <c r="G234" s="32"/>
      <c r="H234" s="32"/>
      <c r="I234" s="80"/>
      <c r="J234" s="80"/>
      <c r="K234" s="80"/>
      <c r="L234" s="80"/>
      <c r="M234" s="80"/>
      <c r="N234" s="80"/>
      <c r="O234" s="80"/>
      <c r="P234" s="80"/>
      <c r="Q234" s="80"/>
      <c r="R234" s="80"/>
      <c r="S234" s="80"/>
      <c r="T234" s="80"/>
      <c r="U234" s="80"/>
      <c r="V234" s="80"/>
      <c r="W234" s="80"/>
      <c r="X234" s="80"/>
      <c r="Y234" s="80"/>
      <c r="Z234" s="80"/>
      <c r="AA234" s="80"/>
      <c r="AB234" s="80"/>
      <c r="AC234" s="80"/>
      <c r="AD234" s="80"/>
      <c r="AE234" s="80"/>
      <c r="AF234" s="80"/>
      <c r="AG234" s="80"/>
      <c r="AH234" s="80"/>
      <c r="AI234" s="80"/>
    </row>
    <row r="235" spans="1:35" ht="12.75" customHeight="1">
      <c r="A235" s="91"/>
      <c r="B235" s="32"/>
      <c r="C235" s="31"/>
      <c r="D235" s="31"/>
      <c r="E235" s="31"/>
      <c r="F235" s="92"/>
      <c r="G235" s="32"/>
      <c r="H235" s="32"/>
      <c r="I235" s="80"/>
      <c r="J235" s="80"/>
      <c r="K235" s="80"/>
      <c r="L235" s="80"/>
      <c r="M235" s="80"/>
      <c r="N235" s="80"/>
      <c r="O235" s="80"/>
      <c r="P235" s="80"/>
      <c r="Q235" s="80"/>
      <c r="R235" s="80"/>
      <c r="S235" s="80"/>
      <c r="T235" s="80"/>
      <c r="U235" s="80"/>
      <c r="V235" s="80"/>
      <c r="W235" s="80"/>
      <c r="X235" s="80"/>
      <c r="Y235" s="80"/>
      <c r="Z235" s="80"/>
      <c r="AA235" s="80"/>
      <c r="AB235" s="80"/>
      <c r="AC235" s="80"/>
      <c r="AD235" s="80"/>
      <c r="AE235" s="80"/>
      <c r="AF235" s="80"/>
      <c r="AG235" s="80"/>
      <c r="AH235" s="80"/>
      <c r="AI235" s="80"/>
    </row>
    <row r="236" spans="1:35" ht="12.75" customHeight="1">
      <c r="A236" s="91"/>
      <c r="B236" s="32"/>
      <c r="C236" s="31"/>
      <c r="D236" s="31"/>
      <c r="E236" s="31"/>
      <c r="F236" s="92"/>
      <c r="G236" s="32"/>
      <c r="H236" s="32"/>
      <c r="I236" s="80"/>
      <c r="J236" s="80"/>
      <c r="K236" s="80"/>
      <c r="L236" s="80"/>
      <c r="M236" s="80"/>
      <c r="N236" s="80"/>
      <c r="O236" s="80"/>
      <c r="P236" s="80"/>
      <c r="Q236" s="80"/>
      <c r="R236" s="80"/>
      <c r="S236" s="80"/>
      <c r="T236" s="80"/>
      <c r="U236" s="80"/>
      <c r="V236" s="80"/>
      <c r="W236" s="80"/>
      <c r="X236" s="80"/>
      <c r="Y236" s="80"/>
      <c r="Z236" s="80"/>
      <c r="AA236" s="80"/>
      <c r="AB236" s="80"/>
      <c r="AC236" s="80"/>
      <c r="AD236" s="80"/>
      <c r="AE236" s="80"/>
      <c r="AF236" s="80"/>
      <c r="AG236" s="80"/>
      <c r="AH236" s="80"/>
      <c r="AI236" s="80"/>
    </row>
    <row r="237" spans="1:35" ht="12.75" customHeight="1">
      <c r="A237" s="91"/>
      <c r="B237" s="32"/>
      <c r="C237" s="31"/>
      <c r="D237" s="31"/>
      <c r="E237" s="31"/>
      <c r="F237" s="92"/>
      <c r="G237" s="32"/>
      <c r="H237" s="32"/>
      <c r="I237" s="80"/>
      <c r="J237" s="80"/>
      <c r="K237" s="80"/>
      <c r="L237" s="80"/>
      <c r="M237" s="80"/>
      <c r="N237" s="80"/>
      <c r="O237" s="80"/>
      <c r="P237" s="80"/>
      <c r="Q237" s="80"/>
      <c r="R237" s="80"/>
      <c r="S237" s="80"/>
      <c r="T237" s="80"/>
      <c r="U237" s="80"/>
      <c r="V237" s="80"/>
      <c r="W237" s="80"/>
      <c r="X237" s="80"/>
      <c r="Y237" s="80"/>
      <c r="Z237" s="80"/>
      <c r="AA237" s="80"/>
      <c r="AB237" s="80"/>
      <c r="AC237" s="80"/>
      <c r="AD237" s="80"/>
      <c r="AE237" s="80"/>
      <c r="AF237" s="80"/>
      <c r="AG237" s="80"/>
      <c r="AH237" s="80"/>
      <c r="AI237" s="80"/>
    </row>
    <row r="238" spans="1:35" ht="12.75" customHeight="1">
      <c r="A238" s="91"/>
      <c r="B238" s="32"/>
      <c r="C238" s="31"/>
      <c r="D238" s="31"/>
      <c r="E238" s="31"/>
      <c r="F238" s="92"/>
      <c r="G238" s="32"/>
      <c r="H238" s="32"/>
      <c r="I238" s="80"/>
      <c r="J238" s="80"/>
      <c r="K238" s="80"/>
      <c r="L238" s="80"/>
      <c r="M238" s="80"/>
      <c r="N238" s="80"/>
      <c r="O238" s="80"/>
      <c r="P238" s="80"/>
      <c r="Q238" s="80"/>
      <c r="R238" s="80"/>
      <c r="S238" s="80"/>
      <c r="T238" s="80"/>
      <c r="U238" s="80"/>
      <c r="V238" s="80"/>
      <c r="W238" s="80"/>
      <c r="X238" s="80"/>
      <c r="Y238" s="80"/>
      <c r="Z238" s="80"/>
      <c r="AA238" s="80"/>
      <c r="AB238" s="80"/>
      <c r="AC238" s="80"/>
      <c r="AD238" s="80"/>
      <c r="AE238" s="80"/>
      <c r="AF238" s="80"/>
      <c r="AG238" s="80"/>
      <c r="AH238" s="80"/>
      <c r="AI238" s="80"/>
    </row>
    <row r="239" spans="1:35" ht="12.75" customHeight="1">
      <c r="A239" s="91"/>
      <c r="B239" s="32"/>
      <c r="C239" s="31"/>
      <c r="D239" s="31"/>
      <c r="E239" s="31"/>
      <c r="F239" s="92"/>
      <c r="G239" s="32"/>
      <c r="H239" s="32"/>
      <c r="I239" s="80"/>
      <c r="J239" s="80"/>
      <c r="K239" s="80"/>
      <c r="L239" s="80"/>
      <c r="M239" s="80"/>
      <c r="N239" s="80"/>
      <c r="O239" s="80"/>
      <c r="P239" s="80"/>
      <c r="Q239" s="80"/>
      <c r="R239" s="80"/>
      <c r="S239" s="80"/>
      <c r="T239" s="80"/>
      <c r="U239" s="80"/>
      <c r="V239" s="80"/>
      <c r="W239" s="80"/>
      <c r="X239" s="80"/>
      <c r="Y239" s="80"/>
      <c r="Z239" s="80"/>
      <c r="AA239" s="80"/>
      <c r="AB239" s="80"/>
      <c r="AC239" s="80"/>
      <c r="AD239" s="80"/>
      <c r="AE239" s="80"/>
      <c r="AF239" s="80"/>
      <c r="AG239" s="80"/>
      <c r="AH239" s="80"/>
      <c r="AI239" s="80"/>
    </row>
    <row r="240" spans="1:35" ht="12.75" customHeight="1">
      <c r="A240" s="91"/>
      <c r="B240" s="32"/>
      <c r="C240" s="31"/>
      <c r="D240" s="31"/>
      <c r="E240" s="31"/>
      <c r="F240" s="92"/>
      <c r="G240" s="32"/>
      <c r="H240" s="32"/>
      <c r="I240" s="80"/>
      <c r="J240" s="80"/>
      <c r="K240" s="80"/>
      <c r="L240" s="80"/>
      <c r="M240" s="80"/>
      <c r="N240" s="80"/>
      <c r="O240" s="80"/>
      <c r="P240" s="80"/>
      <c r="Q240" s="80"/>
      <c r="R240" s="80"/>
      <c r="S240" s="80"/>
      <c r="T240" s="80"/>
      <c r="U240" s="80"/>
      <c r="V240" s="80"/>
      <c r="W240" s="80"/>
      <c r="X240" s="80"/>
      <c r="Y240" s="80"/>
      <c r="Z240" s="80"/>
      <c r="AA240" s="80"/>
      <c r="AB240" s="80"/>
      <c r="AC240" s="80"/>
      <c r="AD240" s="80"/>
      <c r="AE240" s="80"/>
      <c r="AF240" s="80"/>
      <c r="AG240" s="80"/>
      <c r="AH240" s="80"/>
      <c r="AI240" s="80"/>
    </row>
    <row r="241" spans="1:35" ht="12.75" customHeight="1">
      <c r="A241" s="91"/>
      <c r="B241" s="32"/>
      <c r="C241" s="31"/>
      <c r="D241" s="31"/>
      <c r="E241" s="31"/>
      <c r="F241" s="92"/>
      <c r="G241" s="32"/>
      <c r="H241" s="32"/>
      <c r="I241" s="80"/>
      <c r="J241" s="80"/>
      <c r="K241" s="80"/>
      <c r="L241" s="80"/>
      <c r="M241" s="80"/>
      <c r="N241" s="80"/>
      <c r="O241" s="80"/>
      <c r="P241" s="80"/>
      <c r="Q241" s="80"/>
      <c r="R241" s="80"/>
      <c r="S241" s="80"/>
      <c r="T241" s="80"/>
      <c r="U241" s="80"/>
      <c r="V241" s="80"/>
      <c r="W241" s="80"/>
      <c r="X241" s="80"/>
      <c r="Y241" s="80"/>
      <c r="Z241" s="80"/>
      <c r="AA241" s="80"/>
      <c r="AB241" s="80"/>
      <c r="AC241" s="80"/>
      <c r="AD241" s="80"/>
      <c r="AE241" s="80"/>
      <c r="AF241" s="80"/>
      <c r="AG241" s="80"/>
      <c r="AH241" s="80"/>
      <c r="AI241" s="80"/>
    </row>
    <row r="242" spans="1:35" ht="12.75" customHeight="1">
      <c r="A242" s="91"/>
      <c r="B242" s="32"/>
      <c r="C242" s="31"/>
      <c r="D242" s="31"/>
      <c r="E242" s="31"/>
      <c r="F242" s="92"/>
      <c r="G242" s="32"/>
      <c r="H242" s="32"/>
      <c r="I242" s="80"/>
      <c r="J242" s="80"/>
      <c r="K242" s="80"/>
      <c r="L242" s="80"/>
      <c r="M242" s="80"/>
      <c r="N242" s="80"/>
      <c r="O242" s="80"/>
      <c r="P242" s="80"/>
      <c r="Q242" s="80"/>
      <c r="R242" s="80"/>
      <c r="S242" s="80"/>
      <c r="T242" s="80"/>
      <c r="U242" s="80"/>
      <c r="V242" s="80"/>
      <c r="W242" s="80"/>
      <c r="X242" s="80"/>
      <c r="Y242" s="80"/>
      <c r="Z242" s="80"/>
      <c r="AA242" s="80"/>
      <c r="AB242" s="80"/>
      <c r="AC242" s="80"/>
      <c r="AD242" s="80"/>
      <c r="AE242" s="80"/>
      <c r="AF242" s="80"/>
      <c r="AG242" s="80"/>
      <c r="AH242" s="80"/>
      <c r="AI242" s="80"/>
    </row>
    <row r="243" spans="1:35" ht="12.75" customHeight="1">
      <c r="A243" s="91"/>
      <c r="B243" s="32"/>
      <c r="C243" s="31"/>
      <c r="D243" s="31"/>
      <c r="E243" s="31"/>
      <c r="F243" s="92"/>
      <c r="G243" s="32"/>
      <c r="H243" s="32"/>
      <c r="I243" s="80"/>
      <c r="J243" s="80"/>
      <c r="K243" s="80"/>
      <c r="L243" s="80"/>
      <c r="M243" s="80"/>
      <c r="N243" s="80"/>
      <c r="O243" s="80"/>
      <c r="P243" s="80"/>
      <c r="Q243" s="80"/>
      <c r="R243" s="80"/>
      <c r="S243" s="80"/>
      <c r="T243" s="80"/>
      <c r="U243" s="80"/>
      <c r="V243" s="80"/>
      <c r="W243" s="80"/>
      <c r="X243" s="80"/>
      <c r="Y243" s="80"/>
      <c r="Z243" s="80"/>
      <c r="AA243" s="80"/>
      <c r="AB243" s="80"/>
      <c r="AC243" s="80"/>
      <c r="AD243" s="80"/>
      <c r="AE243" s="80"/>
      <c r="AF243" s="80"/>
      <c r="AG243" s="80"/>
      <c r="AH243" s="80"/>
      <c r="AI243" s="80"/>
    </row>
    <row r="244" spans="1:35" ht="12.75" customHeight="1">
      <c r="A244" s="91"/>
      <c r="B244" s="32"/>
      <c r="C244" s="31"/>
      <c r="D244" s="31"/>
      <c r="E244" s="31"/>
      <c r="F244" s="92"/>
      <c r="G244" s="32"/>
      <c r="H244" s="32"/>
      <c r="I244" s="80"/>
      <c r="J244" s="80"/>
      <c r="K244" s="80"/>
      <c r="L244" s="80"/>
      <c r="M244" s="80"/>
      <c r="N244" s="80"/>
      <c r="O244" s="80"/>
      <c r="P244" s="80"/>
      <c r="Q244" s="80"/>
      <c r="R244" s="80"/>
      <c r="S244" s="80"/>
      <c r="T244" s="80"/>
      <c r="U244" s="80"/>
      <c r="V244" s="80"/>
      <c r="W244" s="80"/>
      <c r="X244" s="80"/>
      <c r="Y244" s="80"/>
      <c r="Z244" s="80"/>
      <c r="AA244" s="80"/>
      <c r="AB244" s="80"/>
      <c r="AC244" s="80"/>
      <c r="AD244" s="80"/>
      <c r="AE244" s="80"/>
      <c r="AF244" s="80"/>
      <c r="AG244" s="80"/>
      <c r="AH244" s="80"/>
      <c r="AI244" s="80"/>
    </row>
    <row r="245" spans="1:35" ht="12.75" customHeight="1">
      <c r="A245" s="91"/>
      <c r="B245" s="32"/>
      <c r="C245" s="31"/>
      <c r="D245" s="31"/>
      <c r="E245" s="31"/>
      <c r="F245" s="92"/>
      <c r="G245" s="32"/>
      <c r="H245" s="32"/>
      <c r="I245" s="80"/>
      <c r="J245" s="80"/>
      <c r="K245" s="80"/>
      <c r="L245" s="80"/>
      <c r="M245" s="80"/>
      <c r="N245" s="80"/>
      <c r="O245" s="80"/>
      <c r="P245" s="80"/>
      <c r="Q245" s="80"/>
      <c r="R245" s="80"/>
      <c r="S245" s="80"/>
      <c r="T245" s="80"/>
      <c r="U245" s="80"/>
      <c r="V245" s="80"/>
      <c r="W245" s="80"/>
      <c r="X245" s="80"/>
      <c r="Y245" s="80"/>
      <c r="Z245" s="80"/>
      <c r="AA245" s="80"/>
      <c r="AB245" s="80"/>
      <c r="AC245" s="80"/>
      <c r="AD245" s="80"/>
      <c r="AE245" s="80"/>
      <c r="AF245" s="80"/>
      <c r="AG245" s="80"/>
      <c r="AH245" s="80"/>
      <c r="AI245" s="80"/>
    </row>
    <row r="246" spans="1:35" ht="12.75" customHeight="1">
      <c r="A246" s="91"/>
      <c r="B246" s="32"/>
      <c r="C246" s="31"/>
      <c r="D246" s="31"/>
      <c r="E246" s="31"/>
      <c r="F246" s="92"/>
      <c r="G246" s="32"/>
      <c r="H246" s="93"/>
      <c r="I246" s="80"/>
      <c r="J246" s="80"/>
      <c r="K246" s="80"/>
      <c r="L246" s="80"/>
      <c r="M246" s="80"/>
      <c r="N246" s="80"/>
      <c r="O246" s="80"/>
      <c r="P246" s="80"/>
      <c r="Q246" s="80"/>
      <c r="R246" s="80"/>
      <c r="S246" s="80"/>
      <c r="T246" s="80"/>
      <c r="U246" s="80"/>
      <c r="V246" s="80"/>
      <c r="W246" s="80"/>
      <c r="X246" s="80"/>
      <c r="Y246" s="80"/>
      <c r="Z246" s="80"/>
      <c r="AA246" s="80"/>
      <c r="AB246" s="80"/>
      <c r="AC246" s="80"/>
      <c r="AD246" s="80"/>
      <c r="AE246" s="80"/>
      <c r="AF246" s="80"/>
      <c r="AG246" s="80"/>
      <c r="AH246" s="80"/>
      <c r="AI246" s="80"/>
    </row>
    <row r="247" spans="1:35" ht="12.75" customHeight="1">
      <c r="A247" s="91"/>
      <c r="B247" s="32"/>
      <c r="C247" s="31"/>
      <c r="D247" s="31"/>
      <c r="E247" s="31"/>
      <c r="F247" s="92"/>
      <c r="G247" s="32"/>
      <c r="H247" s="93"/>
      <c r="I247" s="80"/>
      <c r="J247" s="80"/>
      <c r="K247" s="80"/>
      <c r="L247" s="80"/>
      <c r="M247" s="80"/>
      <c r="N247" s="80"/>
      <c r="O247" s="80"/>
      <c r="P247" s="80"/>
      <c r="Q247" s="80"/>
      <c r="R247" s="80"/>
      <c r="S247" s="80"/>
      <c r="T247" s="80"/>
      <c r="U247" s="80"/>
      <c r="V247" s="80"/>
      <c r="W247" s="80"/>
      <c r="X247" s="80"/>
      <c r="Y247" s="80"/>
      <c r="Z247" s="80"/>
      <c r="AA247" s="80"/>
      <c r="AB247" s="80"/>
      <c r="AC247" s="80"/>
      <c r="AD247" s="80"/>
      <c r="AE247" s="80"/>
      <c r="AF247" s="80"/>
      <c r="AG247" s="80"/>
      <c r="AH247" s="80"/>
      <c r="AI247" s="80"/>
    </row>
    <row r="248" spans="1:35" ht="12.75" customHeight="1">
      <c r="A248" s="91"/>
      <c r="B248" s="32"/>
      <c r="C248" s="31"/>
      <c r="D248" s="31"/>
      <c r="E248" s="31"/>
      <c r="F248" s="92"/>
      <c r="G248" s="32"/>
      <c r="H248" s="93"/>
      <c r="I248" s="80"/>
      <c r="J248" s="80"/>
      <c r="K248" s="80"/>
      <c r="L248" s="80"/>
      <c r="M248" s="80"/>
      <c r="N248" s="80"/>
      <c r="O248" s="80"/>
      <c r="P248" s="80"/>
      <c r="Q248" s="80"/>
      <c r="R248" s="80"/>
      <c r="S248" s="80"/>
      <c r="T248" s="80"/>
      <c r="U248" s="80"/>
      <c r="V248" s="80"/>
      <c r="W248" s="80"/>
      <c r="X248" s="80"/>
      <c r="Y248" s="80"/>
      <c r="Z248" s="80"/>
      <c r="AA248" s="80"/>
      <c r="AB248" s="80"/>
      <c r="AC248" s="80"/>
      <c r="AD248" s="80"/>
      <c r="AE248" s="80"/>
      <c r="AF248" s="80"/>
      <c r="AG248" s="80"/>
      <c r="AH248" s="80"/>
      <c r="AI248" s="80"/>
    </row>
    <row r="249" spans="1:35" ht="12.75" customHeight="1">
      <c r="A249" s="91"/>
      <c r="B249" s="32"/>
      <c r="C249" s="31"/>
      <c r="D249" s="31"/>
      <c r="E249" s="31"/>
      <c r="F249" s="92"/>
      <c r="G249" s="32"/>
      <c r="H249" s="93"/>
      <c r="I249" s="80"/>
      <c r="J249" s="80"/>
      <c r="K249" s="80"/>
      <c r="L249" s="80"/>
      <c r="M249" s="80"/>
      <c r="N249" s="80"/>
      <c r="O249" s="80"/>
      <c r="P249" s="80"/>
      <c r="Q249" s="80"/>
      <c r="R249" s="80"/>
      <c r="S249" s="80"/>
      <c r="T249" s="80"/>
      <c r="U249" s="80"/>
      <c r="V249" s="80"/>
      <c r="W249" s="80"/>
      <c r="X249" s="80"/>
      <c r="Y249" s="80"/>
      <c r="Z249" s="80"/>
      <c r="AA249" s="80"/>
      <c r="AB249" s="80"/>
      <c r="AC249" s="80"/>
      <c r="AD249" s="80"/>
      <c r="AE249" s="80"/>
      <c r="AF249" s="80"/>
      <c r="AG249" s="80"/>
      <c r="AH249" s="80"/>
      <c r="AI249" s="80"/>
    </row>
    <row r="250" spans="1:35" ht="12.75" customHeight="1">
      <c r="A250" s="91"/>
      <c r="B250" s="32"/>
      <c r="C250" s="31"/>
      <c r="D250" s="31"/>
      <c r="E250" s="31"/>
      <c r="F250" s="92"/>
      <c r="G250" s="32"/>
      <c r="H250" s="93"/>
      <c r="I250" s="80"/>
      <c r="J250" s="80"/>
      <c r="K250" s="80"/>
      <c r="L250" s="80"/>
      <c r="M250" s="80"/>
      <c r="N250" s="80"/>
      <c r="O250" s="80"/>
      <c r="P250" s="80"/>
      <c r="Q250" s="80"/>
      <c r="R250" s="80"/>
      <c r="S250" s="80"/>
      <c r="T250" s="80"/>
      <c r="U250" s="80"/>
      <c r="V250" s="80"/>
      <c r="W250" s="80"/>
      <c r="X250" s="80"/>
      <c r="Y250" s="80"/>
      <c r="Z250" s="80"/>
      <c r="AA250" s="80"/>
      <c r="AB250" s="80"/>
      <c r="AC250" s="80"/>
      <c r="AD250" s="80"/>
      <c r="AE250" s="80"/>
      <c r="AF250" s="80"/>
      <c r="AG250" s="80"/>
      <c r="AH250" s="80"/>
      <c r="AI250" s="80"/>
    </row>
    <row r="251" spans="1:35" ht="12.75" customHeight="1">
      <c r="A251" s="91"/>
      <c r="B251" s="32"/>
      <c r="C251" s="31"/>
      <c r="D251" s="31"/>
      <c r="E251" s="31"/>
      <c r="F251" s="92"/>
      <c r="G251" s="32"/>
      <c r="H251" s="93"/>
      <c r="I251" s="80"/>
      <c r="J251" s="80"/>
      <c r="K251" s="80"/>
      <c r="L251" s="80"/>
      <c r="M251" s="80"/>
      <c r="N251" s="80"/>
      <c r="O251" s="80"/>
      <c r="P251" s="80"/>
      <c r="Q251" s="80"/>
      <c r="R251" s="80"/>
      <c r="S251" s="80"/>
      <c r="T251" s="80"/>
      <c r="U251" s="80"/>
      <c r="V251" s="80"/>
      <c r="W251" s="80"/>
      <c r="X251" s="80"/>
      <c r="Y251" s="80"/>
      <c r="Z251" s="80"/>
      <c r="AA251" s="80"/>
      <c r="AB251" s="80"/>
      <c r="AC251" s="80"/>
      <c r="AD251" s="80"/>
      <c r="AE251" s="80"/>
      <c r="AF251" s="80"/>
      <c r="AG251" s="80"/>
      <c r="AH251" s="80"/>
      <c r="AI251" s="80"/>
    </row>
    <row r="252" spans="1:35" ht="12.75" customHeight="1">
      <c r="A252" s="91"/>
      <c r="B252" s="32"/>
      <c r="C252" s="31"/>
      <c r="D252" s="31"/>
      <c r="E252" s="31"/>
      <c r="F252" s="92"/>
      <c r="G252" s="32"/>
      <c r="H252" s="93"/>
      <c r="I252" s="80"/>
      <c r="J252" s="80"/>
      <c r="K252" s="80"/>
      <c r="L252" s="80"/>
      <c r="M252" s="80"/>
      <c r="N252" s="80"/>
      <c r="O252" s="80"/>
      <c r="P252" s="80"/>
      <c r="Q252" s="80"/>
      <c r="R252" s="80"/>
      <c r="S252" s="80"/>
      <c r="T252" s="80"/>
      <c r="U252" s="80"/>
      <c r="V252" s="80"/>
      <c r="W252" s="80"/>
      <c r="X252" s="80"/>
      <c r="Y252" s="80"/>
      <c r="Z252" s="80"/>
      <c r="AA252" s="80"/>
      <c r="AB252" s="80"/>
      <c r="AC252" s="80"/>
      <c r="AD252" s="80"/>
      <c r="AE252" s="80"/>
      <c r="AF252" s="80"/>
      <c r="AG252" s="80"/>
      <c r="AH252" s="80"/>
      <c r="AI252" s="80"/>
    </row>
    <row r="253" spans="1:35" ht="12.75" customHeight="1">
      <c r="A253" s="91"/>
      <c r="B253" s="32"/>
      <c r="C253" s="31"/>
      <c r="D253" s="31"/>
      <c r="E253" s="31"/>
      <c r="F253" s="92"/>
      <c r="G253" s="32"/>
      <c r="H253" s="93"/>
      <c r="I253" s="80"/>
      <c r="J253" s="80"/>
      <c r="K253" s="80"/>
      <c r="L253" s="80"/>
      <c r="M253" s="80"/>
      <c r="N253" s="80"/>
      <c r="O253" s="80"/>
      <c r="P253" s="80"/>
      <c r="Q253" s="80"/>
      <c r="R253" s="80"/>
      <c r="S253" s="80"/>
      <c r="T253" s="80"/>
      <c r="U253" s="80"/>
      <c r="V253" s="80"/>
      <c r="W253" s="80"/>
      <c r="X253" s="80"/>
      <c r="Y253" s="80"/>
      <c r="Z253" s="80"/>
      <c r="AA253" s="80"/>
      <c r="AB253" s="80"/>
      <c r="AC253" s="80"/>
      <c r="AD253" s="80"/>
      <c r="AE253" s="80"/>
      <c r="AF253" s="80"/>
      <c r="AG253" s="80"/>
      <c r="AH253" s="80"/>
      <c r="AI253" s="80"/>
    </row>
    <row r="254" spans="1:35" ht="12.75" customHeight="1">
      <c r="A254" s="91"/>
      <c r="B254" s="32"/>
      <c r="C254" s="31"/>
      <c r="D254" s="31"/>
      <c r="E254" s="31"/>
      <c r="F254" s="92"/>
      <c r="G254" s="32"/>
      <c r="H254" s="93"/>
      <c r="I254" s="80"/>
      <c r="J254" s="80"/>
      <c r="K254" s="80"/>
      <c r="L254" s="80"/>
      <c r="M254" s="80"/>
      <c r="N254" s="80"/>
      <c r="O254" s="80"/>
      <c r="P254" s="80"/>
      <c r="Q254" s="80"/>
      <c r="R254" s="80"/>
      <c r="S254" s="80"/>
      <c r="T254" s="80"/>
      <c r="U254" s="80"/>
      <c r="V254" s="80"/>
      <c r="W254" s="80"/>
      <c r="X254" s="80"/>
      <c r="Y254" s="80"/>
      <c r="Z254" s="80"/>
      <c r="AA254" s="80"/>
      <c r="AB254" s="80"/>
      <c r="AC254" s="80"/>
      <c r="AD254" s="80"/>
      <c r="AE254" s="80"/>
      <c r="AF254" s="80"/>
      <c r="AG254" s="80"/>
      <c r="AH254" s="80"/>
      <c r="AI254" s="80"/>
    </row>
    <row r="255" spans="1:35" ht="12.75" customHeight="1">
      <c r="A255" s="91"/>
      <c r="B255" s="32"/>
      <c r="C255" s="31"/>
      <c r="D255" s="31"/>
      <c r="E255" s="31"/>
      <c r="F255" s="92"/>
      <c r="G255" s="32"/>
      <c r="H255" s="93"/>
      <c r="I255" s="80"/>
      <c r="J255" s="80"/>
      <c r="K255" s="80"/>
      <c r="L255" s="80"/>
      <c r="M255" s="80"/>
      <c r="N255" s="80"/>
      <c r="O255" s="80"/>
      <c r="P255" s="80"/>
      <c r="Q255" s="80"/>
      <c r="R255" s="80"/>
      <c r="S255" s="80"/>
      <c r="T255" s="80"/>
      <c r="U255" s="80"/>
      <c r="V255" s="80"/>
      <c r="W255" s="80"/>
      <c r="X255" s="80"/>
      <c r="Y255" s="80"/>
      <c r="Z255" s="80"/>
      <c r="AA255" s="80"/>
      <c r="AB255" s="80"/>
      <c r="AC255" s="80"/>
      <c r="AD255" s="80"/>
      <c r="AE255" s="80"/>
      <c r="AF255" s="80"/>
      <c r="AG255" s="80"/>
      <c r="AH255" s="80"/>
      <c r="AI255" s="80"/>
    </row>
    <row r="256" spans="1:35" ht="12.75" customHeight="1">
      <c r="A256" s="91"/>
      <c r="B256" s="32"/>
      <c r="C256" s="31"/>
      <c r="D256" s="31"/>
      <c r="E256" s="31"/>
      <c r="F256" s="92"/>
      <c r="G256" s="32"/>
      <c r="H256" s="93"/>
      <c r="I256" s="80"/>
      <c r="J256" s="80"/>
      <c r="K256" s="80"/>
      <c r="L256" s="80"/>
      <c r="M256" s="80"/>
      <c r="N256" s="80"/>
      <c r="O256" s="80"/>
      <c r="P256" s="80"/>
      <c r="Q256" s="80"/>
      <c r="R256" s="80"/>
      <c r="S256" s="80"/>
      <c r="T256" s="80"/>
      <c r="U256" s="80"/>
      <c r="V256" s="80"/>
      <c r="W256" s="80"/>
      <c r="X256" s="80"/>
      <c r="Y256" s="80"/>
      <c r="Z256" s="80"/>
      <c r="AA256" s="80"/>
      <c r="AB256" s="80"/>
      <c r="AC256" s="80"/>
      <c r="AD256" s="80"/>
      <c r="AE256" s="80"/>
      <c r="AF256" s="80"/>
      <c r="AG256" s="80"/>
      <c r="AH256" s="80"/>
      <c r="AI256" s="80"/>
    </row>
    <row r="257" spans="1:35" ht="12.75" customHeight="1">
      <c r="A257" s="91"/>
      <c r="B257" s="32"/>
      <c r="C257" s="31"/>
      <c r="D257" s="31"/>
      <c r="E257" s="31"/>
      <c r="F257" s="92"/>
      <c r="G257" s="32"/>
      <c r="H257" s="93"/>
      <c r="I257" s="80"/>
      <c r="J257" s="80"/>
      <c r="K257" s="80"/>
      <c r="L257" s="80"/>
      <c r="M257" s="80"/>
      <c r="N257" s="80"/>
      <c r="O257" s="80"/>
      <c r="P257" s="80"/>
      <c r="Q257" s="80"/>
      <c r="R257" s="80"/>
      <c r="S257" s="80"/>
      <c r="T257" s="80"/>
      <c r="U257" s="80"/>
      <c r="V257" s="80"/>
      <c r="W257" s="80"/>
      <c r="X257" s="80"/>
      <c r="Y257" s="80"/>
      <c r="Z257" s="80"/>
      <c r="AA257" s="80"/>
      <c r="AB257" s="80"/>
      <c r="AC257" s="80"/>
      <c r="AD257" s="80"/>
      <c r="AE257" s="80"/>
      <c r="AF257" s="80"/>
      <c r="AG257" s="80"/>
      <c r="AH257" s="80"/>
      <c r="AI257" s="80"/>
    </row>
    <row r="258" spans="1:35" ht="12.75" customHeight="1">
      <c r="A258" s="91"/>
      <c r="B258" s="32"/>
      <c r="C258" s="31"/>
      <c r="D258" s="31"/>
      <c r="E258" s="31"/>
      <c r="F258" s="92"/>
      <c r="G258" s="32"/>
      <c r="H258" s="93"/>
      <c r="I258" s="80"/>
      <c r="J258" s="80"/>
      <c r="K258" s="80"/>
      <c r="L258" s="80"/>
      <c r="M258" s="80"/>
      <c r="N258" s="80"/>
      <c r="O258" s="80"/>
      <c r="P258" s="80"/>
      <c r="Q258" s="80"/>
      <c r="R258" s="80"/>
      <c r="S258" s="80"/>
      <c r="T258" s="80"/>
      <c r="U258" s="80"/>
      <c r="V258" s="80"/>
      <c r="W258" s="80"/>
      <c r="X258" s="80"/>
      <c r="Y258" s="80"/>
      <c r="Z258" s="80"/>
      <c r="AA258" s="80"/>
      <c r="AB258" s="80"/>
      <c r="AC258" s="80"/>
      <c r="AD258" s="80"/>
      <c r="AE258" s="80"/>
      <c r="AF258" s="80"/>
      <c r="AG258" s="80"/>
      <c r="AH258" s="80"/>
      <c r="AI258" s="80"/>
    </row>
    <row r="259" spans="1:35" ht="12.75" customHeight="1">
      <c r="A259" s="91"/>
      <c r="B259" s="32"/>
      <c r="C259" s="31"/>
      <c r="D259" s="31"/>
      <c r="E259" s="31"/>
      <c r="F259" s="92"/>
      <c r="G259" s="32"/>
      <c r="H259" s="93"/>
      <c r="I259" s="80"/>
      <c r="J259" s="80"/>
      <c r="K259" s="80"/>
      <c r="L259" s="80"/>
      <c r="M259" s="80"/>
      <c r="N259" s="80"/>
      <c r="O259" s="80"/>
      <c r="P259" s="80"/>
      <c r="Q259" s="80"/>
      <c r="R259" s="80"/>
      <c r="S259" s="80"/>
      <c r="T259" s="80"/>
      <c r="U259" s="80"/>
      <c r="V259" s="80"/>
      <c r="W259" s="80"/>
      <c r="X259" s="80"/>
      <c r="Y259" s="80"/>
      <c r="Z259" s="80"/>
      <c r="AA259" s="80"/>
      <c r="AB259" s="80"/>
      <c r="AC259" s="80"/>
      <c r="AD259" s="80"/>
      <c r="AE259" s="80"/>
      <c r="AF259" s="80"/>
      <c r="AG259" s="80"/>
      <c r="AH259" s="80"/>
      <c r="AI259" s="80"/>
    </row>
    <row r="260" spans="1:35" ht="12.75" customHeight="1">
      <c r="A260" s="91"/>
      <c r="B260" s="32"/>
      <c r="C260" s="31"/>
      <c r="D260" s="31"/>
      <c r="E260" s="31"/>
      <c r="F260" s="92"/>
      <c r="G260" s="32"/>
      <c r="H260" s="93"/>
      <c r="I260" s="80"/>
      <c r="J260" s="80"/>
      <c r="K260" s="80"/>
      <c r="L260" s="80"/>
      <c r="M260" s="80"/>
      <c r="N260" s="80"/>
      <c r="O260" s="80"/>
      <c r="P260" s="80"/>
      <c r="Q260" s="80"/>
      <c r="R260" s="80"/>
      <c r="S260" s="80"/>
      <c r="T260" s="80"/>
      <c r="U260" s="80"/>
      <c r="V260" s="80"/>
      <c r="W260" s="80"/>
      <c r="X260" s="80"/>
      <c r="Y260" s="80"/>
      <c r="Z260" s="80"/>
      <c r="AA260" s="80"/>
      <c r="AB260" s="80"/>
      <c r="AC260" s="80"/>
      <c r="AD260" s="80"/>
      <c r="AE260" s="80"/>
      <c r="AF260" s="80"/>
      <c r="AG260" s="80"/>
      <c r="AH260" s="80"/>
      <c r="AI260" s="80"/>
    </row>
    <row r="261" spans="1:35" ht="12.75" customHeight="1">
      <c r="A261" s="91"/>
      <c r="B261" s="32"/>
      <c r="C261" s="31"/>
      <c r="D261" s="31"/>
      <c r="E261" s="31"/>
      <c r="F261" s="92"/>
      <c r="G261" s="32"/>
      <c r="H261" s="93"/>
      <c r="I261" s="80"/>
      <c r="J261" s="80"/>
      <c r="K261" s="80"/>
      <c r="L261" s="80"/>
      <c r="M261" s="80"/>
      <c r="N261" s="80"/>
      <c r="O261" s="80"/>
      <c r="P261" s="80"/>
      <c r="Q261" s="80"/>
      <c r="R261" s="80"/>
      <c r="S261" s="80"/>
      <c r="T261" s="80"/>
      <c r="U261" s="80"/>
      <c r="V261" s="80"/>
      <c r="W261" s="80"/>
      <c r="X261" s="80"/>
      <c r="Y261" s="80"/>
      <c r="Z261" s="80"/>
      <c r="AA261" s="80"/>
      <c r="AB261" s="80"/>
      <c r="AC261" s="80"/>
      <c r="AD261" s="80"/>
      <c r="AE261" s="80"/>
      <c r="AF261" s="80"/>
      <c r="AG261" s="80"/>
      <c r="AH261" s="80"/>
      <c r="AI261" s="80"/>
    </row>
    <row r="262" spans="1:35" ht="12.75" customHeight="1">
      <c r="A262" s="91"/>
      <c r="B262" s="32"/>
      <c r="C262" s="31"/>
      <c r="D262" s="31"/>
      <c r="E262" s="31"/>
      <c r="F262" s="92"/>
      <c r="G262" s="32"/>
      <c r="H262" s="93"/>
      <c r="I262" s="80"/>
      <c r="J262" s="80"/>
      <c r="K262" s="80"/>
      <c r="L262" s="80"/>
      <c r="M262" s="80"/>
      <c r="N262" s="80"/>
      <c r="O262" s="80"/>
      <c r="P262" s="80"/>
      <c r="Q262" s="80"/>
      <c r="R262" s="80"/>
      <c r="S262" s="80"/>
      <c r="T262" s="80"/>
      <c r="U262" s="80"/>
      <c r="V262" s="80"/>
      <c r="W262" s="80"/>
      <c r="X262" s="80"/>
      <c r="Y262" s="80"/>
      <c r="Z262" s="80"/>
      <c r="AA262" s="80"/>
      <c r="AB262" s="80"/>
      <c r="AC262" s="80"/>
      <c r="AD262" s="80"/>
      <c r="AE262" s="80"/>
      <c r="AF262" s="80"/>
      <c r="AG262" s="80"/>
      <c r="AH262" s="80"/>
      <c r="AI262" s="80"/>
    </row>
    <row r="263" spans="1:35" ht="12.75" customHeight="1">
      <c r="A263" s="91"/>
      <c r="B263" s="32"/>
      <c r="C263" s="31"/>
      <c r="D263" s="31"/>
      <c r="E263" s="31"/>
      <c r="F263" s="92"/>
      <c r="G263" s="32"/>
      <c r="H263" s="93"/>
      <c r="I263" s="80"/>
      <c r="J263" s="80"/>
      <c r="K263" s="80"/>
      <c r="L263" s="80"/>
      <c r="M263" s="80"/>
      <c r="N263" s="80"/>
      <c r="O263" s="80"/>
      <c r="P263" s="80"/>
      <c r="Q263" s="80"/>
      <c r="R263" s="80"/>
      <c r="S263" s="80"/>
      <c r="T263" s="80"/>
      <c r="U263" s="80"/>
      <c r="V263" s="80"/>
      <c r="W263" s="80"/>
      <c r="X263" s="80"/>
      <c r="Y263" s="80"/>
      <c r="Z263" s="80"/>
      <c r="AA263" s="80"/>
      <c r="AB263" s="80"/>
      <c r="AC263" s="80"/>
      <c r="AD263" s="80"/>
      <c r="AE263" s="80"/>
      <c r="AF263" s="80"/>
      <c r="AG263" s="80"/>
      <c r="AH263" s="80"/>
      <c r="AI263" s="80"/>
    </row>
    <row r="264" spans="1:35" ht="12.75" customHeight="1">
      <c r="A264" s="91"/>
      <c r="B264" s="32"/>
      <c r="C264" s="31"/>
      <c r="D264" s="31"/>
      <c r="E264" s="31"/>
      <c r="F264" s="92"/>
      <c r="G264" s="32"/>
      <c r="H264" s="93"/>
      <c r="I264" s="80"/>
      <c r="J264" s="80"/>
      <c r="K264" s="80"/>
      <c r="L264" s="80"/>
      <c r="M264" s="80"/>
      <c r="N264" s="80"/>
      <c r="O264" s="80"/>
      <c r="P264" s="80"/>
      <c r="Q264" s="80"/>
      <c r="R264" s="80"/>
      <c r="S264" s="80"/>
      <c r="T264" s="80"/>
      <c r="U264" s="80"/>
      <c r="V264" s="80"/>
      <c r="W264" s="80"/>
      <c r="X264" s="80"/>
      <c r="Y264" s="80"/>
      <c r="Z264" s="80"/>
      <c r="AA264" s="80"/>
      <c r="AB264" s="80"/>
      <c r="AC264" s="80"/>
      <c r="AD264" s="80"/>
      <c r="AE264" s="80"/>
      <c r="AF264" s="80"/>
      <c r="AG264" s="80"/>
      <c r="AH264" s="80"/>
      <c r="AI264" s="80"/>
    </row>
    <row r="265" spans="1:35" ht="12.75" customHeight="1">
      <c r="A265" s="91"/>
      <c r="B265" s="32"/>
      <c r="C265" s="31"/>
      <c r="D265" s="31"/>
      <c r="E265" s="31"/>
      <c r="F265" s="92"/>
      <c r="G265" s="32"/>
      <c r="H265" s="93"/>
      <c r="I265" s="80"/>
      <c r="J265" s="80"/>
      <c r="K265" s="80"/>
      <c r="L265" s="80"/>
      <c r="M265" s="80"/>
      <c r="N265" s="80"/>
      <c r="O265" s="80"/>
      <c r="P265" s="80"/>
      <c r="Q265" s="80"/>
      <c r="R265" s="80"/>
      <c r="S265" s="80"/>
      <c r="T265" s="80"/>
      <c r="U265" s="80"/>
      <c r="V265" s="80"/>
      <c r="W265" s="80"/>
      <c r="X265" s="80"/>
      <c r="Y265" s="80"/>
      <c r="Z265" s="80"/>
      <c r="AA265" s="80"/>
      <c r="AB265" s="80"/>
      <c r="AC265" s="80"/>
      <c r="AD265" s="80"/>
      <c r="AE265" s="80"/>
      <c r="AF265" s="80"/>
      <c r="AG265" s="80"/>
      <c r="AH265" s="80"/>
      <c r="AI265" s="80"/>
    </row>
    <row r="266" spans="1:35" ht="12.75" customHeight="1">
      <c r="A266" s="91"/>
      <c r="B266" s="32"/>
      <c r="C266" s="31"/>
      <c r="D266" s="31"/>
      <c r="E266" s="31"/>
      <c r="F266" s="92"/>
      <c r="G266" s="32"/>
      <c r="H266" s="93"/>
      <c r="I266" s="80"/>
      <c r="J266" s="80"/>
      <c r="K266" s="80"/>
      <c r="L266" s="80"/>
      <c r="M266" s="80"/>
      <c r="N266" s="80"/>
      <c r="O266" s="80"/>
      <c r="P266" s="80"/>
      <c r="Q266" s="80"/>
      <c r="R266" s="80"/>
      <c r="S266" s="80"/>
      <c r="T266" s="80"/>
      <c r="U266" s="80"/>
      <c r="V266" s="80"/>
      <c r="W266" s="80"/>
      <c r="X266" s="80"/>
      <c r="Y266" s="80"/>
      <c r="Z266" s="80"/>
      <c r="AA266" s="80"/>
      <c r="AB266" s="80"/>
      <c r="AC266" s="80"/>
      <c r="AD266" s="80"/>
      <c r="AE266" s="80"/>
      <c r="AF266" s="80"/>
      <c r="AG266" s="80"/>
      <c r="AH266" s="80"/>
      <c r="AI266" s="80"/>
    </row>
    <row r="267" spans="1:35" ht="12.75" customHeight="1">
      <c r="A267" s="91"/>
      <c r="B267" s="32"/>
      <c r="C267" s="31"/>
      <c r="D267" s="31"/>
      <c r="E267" s="31"/>
      <c r="F267" s="92"/>
      <c r="G267" s="32"/>
      <c r="H267" s="93"/>
      <c r="I267" s="80"/>
      <c r="J267" s="80"/>
      <c r="K267" s="80"/>
      <c r="L267" s="80"/>
      <c r="M267" s="80"/>
      <c r="N267" s="80"/>
      <c r="O267" s="80"/>
      <c r="P267" s="80"/>
      <c r="Q267" s="80"/>
      <c r="R267" s="80"/>
      <c r="S267" s="80"/>
      <c r="T267" s="80"/>
      <c r="U267" s="80"/>
      <c r="V267" s="80"/>
      <c r="W267" s="80"/>
      <c r="X267" s="80"/>
      <c r="Y267" s="80"/>
      <c r="Z267" s="80"/>
      <c r="AA267" s="80"/>
      <c r="AB267" s="80"/>
      <c r="AC267" s="80"/>
      <c r="AD267" s="80"/>
      <c r="AE267" s="80"/>
      <c r="AF267" s="80"/>
      <c r="AG267" s="80"/>
      <c r="AH267" s="80"/>
      <c r="AI267" s="80"/>
    </row>
    <row r="268" spans="1:35" ht="12.75" customHeight="1">
      <c r="A268" s="91"/>
      <c r="B268" s="32"/>
      <c r="C268" s="31"/>
      <c r="D268" s="31"/>
      <c r="E268" s="31"/>
      <c r="F268" s="92"/>
      <c r="G268" s="32"/>
      <c r="H268" s="93"/>
      <c r="I268" s="80"/>
      <c r="J268" s="80"/>
      <c r="K268" s="80"/>
      <c r="L268" s="80"/>
      <c r="M268" s="80"/>
      <c r="N268" s="80"/>
      <c r="O268" s="80"/>
      <c r="P268" s="80"/>
      <c r="Q268" s="80"/>
      <c r="R268" s="80"/>
      <c r="S268" s="80"/>
      <c r="T268" s="80"/>
      <c r="U268" s="80"/>
      <c r="V268" s="80"/>
      <c r="W268" s="80"/>
      <c r="X268" s="80"/>
      <c r="Y268" s="80"/>
      <c r="Z268" s="80"/>
      <c r="AA268" s="80"/>
      <c r="AB268" s="80"/>
      <c r="AC268" s="80"/>
      <c r="AD268" s="80"/>
      <c r="AE268" s="80"/>
      <c r="AF268" s="80"/>
      <c r="AG268" s="80"/>
      <c r="AH268" s="80"/>
      <c r="AI268" s="80"/>
    </row>
    <row r="269" spans="1:35" ht="12.75" customHeight="1">
      <c r="A269" s="91"/>
      <c r="B269" s="32"/>
      <c r="C269" s="31"/>
      <c r="D269" s="31"/>
      <c r="E269" s="31"/>
      <c r="F269" s="92"/>
      <c r="G269" s="32"/>
      <c r="H269" s="93"/>
      <c r="I269" s="80"/>
      <c r="J269" s="80"/>
      <c r="K269" s="80"/>
      <c r="L269" s="80"/>
      <c r="M269" s="80"/>
      <c r="N269" s="80"/>
      <c r="O269" s="80"/>
      <c r="P269" s="80"/>
      <c r="Q269" s="80"/>
      <c r="R269" s="80"/>
      <c r="S269" s="80"/>
      <c r="T269" s="80"/>
      <c r="U269" s="80"/>
      <c r="V269" s="80"/>
      <c r="W269" s="80"/>
      <c r="X269" s="80"/>
      <c r="Y269" s="80"/>
      <c r="Z269" s="80"/>
      <c r="AA269" s="80"/>
      <c r="AB269" s="80"/>
      <c r="AC269" s="80"/>
      <c r="AD269" s="80"/>
      <c r="AE269" s="80"/>
      <c r="AF269" s="80"/>
      <c r="AG269" s="80"/>
      <c r="AH269" s="80"/>
      <c r="AI269" s="80"/>
    </row>
    <row r="270" spans="1:35" ht="12.75" customHeight="1">
      <c r="A270" s="91"/>
      <c r="B270" s="32"/>
      <c r="C270" s="31"/>
      <c r="D270" s="31"/>
      <c r="E270" s="31"/>
      <c r="F270" s="92"/>
      <c r="G270" s="32"/>
      <c r="H270" s="93"/>
      <c r="I270" s="80"/>
      <c r="J270" s="80"/>
      <c r="K270" s="80"/>
      <c r="L270" s="80"/>
      <c r="M270" s="80"/>
      <c r="N270" s="80"/>
      <c r="O270" s="80"/>
      <c r="P270" s="80"/>
      <c r="Q270" s="80"/>
      <c r="R270" s="80"/>
      <c r="S270" s="80"/>
      <c r="T270" s="80"/>
      <c r="U270" s="80"/>
      <c r="V270" s="80"/>
      <c r="W270" s="80"/>
      <c r="X270" s="80"/>
      <c r="Y270" s="80"/>
      <c r="Z270" s="80"/>
      <c r="AA270" s="80"/>
      <c r="AB270" s="80"/>
      <c r="AC270" s="80"/>
      <c r="AD270" s="80"/>
      <c r="AE270" s="80"/>
      <c r="AF270" s="80"/>
      <c r="AG270" s="80"/>
      <c r="AH270" s="80"/>
      <c r="AI270" s="80"/>
    </row>
    <row r="271" spans="1:35" ht="12.75" customHeight="1">
      <c r="A271" s="91"/>
      <c r="B271" s="32"/>
      <c r="C271" s="31"/>
      <c r="D271" s="31"/>
      <c r="E271" s="31"/>
      <c r="F271" s="92"/>
      <c r="G271" s="32"/>
      <c r="H271" s="93"/>
      <c r="I271" s="80"/>
      <c r="J271" s="80"/>
      <c r="K271" s="80"/>
      <c r="L271" s="80"/>
      <c r="M271" s="80"/>
      <c r="N271" s="80"/>
      <c r="O271" s="80"/>
      <c r="P271" s="80"/>
      <c r="Q271" s="80"/>
      <c r="R271" s="80"/>
      <c r="S271" s="80"/>
      <c r="T271" s="80"/>
      <c r="U271" s="80"/>
      <c r="V271" s="80"/>
      <c r="W271" s="80"/>
      <c r="X271" s="80"/>
      <c r="Y271" s="80"/>
      <c r="Z271" s="80"/>
      <c r="AA271" s="80"/>
      <c r="AB271" s="80"/>
      <c r="AC271" s="80"/>
      <c r="AD271" s="80"/>
      <c r="AE271" s="80"/>
      <c r="AF271" s="80"/>
      <c r="AG271" s="80"/>
      <c r="AH271" s="80"/>
      <c r="AI271" s="80"/>
    </row>
    <row r="272" spans="1:35" ht="12.75" customHeight="1">
      <c r="A272" s="91"/>
      <c r="B272" s="32"/>
      <c r="C272" s="31"/>
      <c r="D272" s="31"/>
      <c r="E272" s="31"/>
      <c r="F272" s="92"/>
      <c r="G272" s="32"/>
      <c r="H272" s="93"/>
      <c r="I272" s="80"/>
      <c r="J272" s="80"/>
      <c r="K272" s="80"/>
      <c r="L272" s="80"/>
      <c r="M272" s="80"/>
      <c r="N272" s="80"/>
      <c r="O272" s="80"/>
      <c r="P272" s="80"/>
      <c r="Q272" s="80"/>
      <c r="R272" s="80"/>
      <c r="S272" s="80"/>
      <c r="T272" s="80"/>
      <c r="U272" s="80"/>
      <c r="V272" s="80"/>
      <c r="W272" s="80"/>
      <c r="X272" s="80"/>
      <c r="Y272" s="80"/>
      <c r="Z272" s="80"/>
      <c r="AA272" s="80"/>
      <c r="AB272" s="80"/>
      <c r="AC272" s="80"/>
      <c r="AD272" s="80"/>
      <c r="AE272" s="80"/>
      <c r="AF272" s="80"/>
      <c r="AG272" s="80"/>
      <c r="AH272" s="80"/>
      <c r="AI272" s="80"/>
    </row>
    <row r="273" spans="1:35" ht="12.75" customHeight="1">
      <c r="A273" s="91"/>
      <c r="B273" s="32"/>
      <c r="C273" s="31"/>
      <c r="D273" s="31"/>
      <c r="E273" s="31"/>
      <c r="F273" s="92"/>
      <c r="G273" s="32"/>
      <c r="H273" s="93"/>
      <c r="I273" s="80"/>
      <c r="J273" s="80"/>
      <c r="K273" s="80"/>
      <c r="L273" s="80"/>
      <c r="M273" s="80"/>
      <c r="N273" s="80"/>
      <c r="O273" s="80"/>
      <c r="P273" s="80"/>
      <c r="Q273" s="80"/>
      <c r="R273" s="80"/>
      <c r="S273" s="80"/>
      <c r="T273" s="80"/>
      <c r="U273" s="80"/>
      <c r="V273" s="80"/>
      <c r="W273" s="80"/>
      <c r="X273" s="80"/>
      <c r="Y273" s="80"/>
      <c r="Z273" s="80"/>
      <c r="AA273" s="80"/>
      <c r="AB273" s="80"/>
      <c r="AC273" s="80"/>
      <c r="AD273" s="80"/>
      <c r="AE273" s="80"/>
      <c r="AF273" s="80"/>
      <c r="AG273" s="80"/>
      <c r="AH273" s="80"/>
      <c r="AI273" s="80"/>
    </row>
    <row r="274" spans="1:35" ht="12.75" customHeight="1">
      <c r="A274" s="91"/>
      <c r="B274" s="32"/>
      <c r="C274" s="31"/>
      <c r="D274" s="31"/>
      <c r="E274" s="31"/>
      <c r="F274" s="92"/>
      <c r="G274" s="32"/>
      <c r="H274" s="93"/>
      <c r="I274" s="80"/>
      <c r="J274" s="80"/>
      <c r="K274" s="80"/>
      <c r="L274" s="80"/>
      <c r="M274" s="80"/>
      <c r="N274" s="80"/>
      <c r="O274" s="80"/>
      <c r="P274" s="80"/>
      <c r="Q274" s="80"/>
      <c r="R274" s="80"/>
      <c r="S274" s="80"/>
      <c r="T274" s="80"/>
      <c r="U274" s="80"/>
      <c r="V274" s="80"/>
      <c r="W274" s="80"/>
      <c r="X274" s="80"/>
      <c r="Y274" s="80"/>
      <c r="Z274" s="80"/>
      <c r="AA274" s="80"/>
      <c r="AB274" s="80"/>
      <c r="AC274" s="80"/>
      <c r="AD274" s="80"/>
      <c r="AE274" s="80"/>
      <c r="AF274" s="80"/>
      <c r="AG274" s="80"/>
      <c r="AH274" s="80"/>
      <c r="AI274" s="80"/>
    </row>
    <row r="275" spans="1:35" ht="12.75" customHeight="1">
      <c r="A275" s="91"/>
      <c r="B275" s="32"/>
      <c r="C275" s="31"/>
      <c r="D275" s="31"/>
      <c r="E275" s="31"/>
      <c r="F275" s="92"/>
      <c r="G275" s="32"/>
      <c r="H275" s="93"/>
      <c r="I275" s="80"/>
      <c r="J275" s="80"/>
      <c r="K275" s="80"/>
      <c r="L275" s="80"/>
      <c r="M275" s="80"/>
      <c r="N275" s="80"/>
      <c r="O275" s="80"/>
      <c r="P275" s="80"/>
      <c r="Q275" s="80"/>
      <c r="R275" s="80"/>
      <c r="S275" s="80"/>
      <c r="T275" s="80"/>
      <c r="U275" s="80"/>
      <c r="V275" s="80"/>
      <c r="W275" s="80"/>
      <c r="X275" s="80"/>
      <c r="Y275" s="80"/>
      <c r="Z275" s="80"/>
      <c r="AA275" s="80"/>
      <c r="AB275" s="80"/>
      <c r="AC275" s="80"/>
      <c r="AD275" s="80"/>
      <c r="AE275" s="80"/>
      <c r="AF275" s="80"/>
      <c r="AG275" s="80"/>
      <c r="AH275" s="80"/>
      <c r="AI275" s="80"/>
    </row>
    <row r="276" spans="1:35" ht="12.75" customHeight="1">
      <c r="A276" s="91"/>
      <c r="B276" s="32"/>
      <c r="C276" s="31"/>
      <c r="D276" s="31"/>
      <c r="E276" s="31"/>
      <c r="F276" s="92"/>
      <c r="G276" s="32"/>
      <c r="H276" s="93"/>
      <c r="I276" s="80"/>
      <c r="J276" s="80"/>
      <c r="K276" s="80"/>
      <c r="L276" s="80"/>
      <c r="M276" s="80"/>
      <c r="N276" s="80"/>
      <c r="O276" s="80"/>
      <c r="P276" s="80"/>
      <c r="Q276" s="80"/>
      <c r="R276" s="80"/>
      <c r="S276" s="80"/>
      <c r="T276" s="80"/>
      <c r="U276" s="80"/>
      <c r="V276" s="80"/>
      <c r="W276" s="80"/>
      <c r="X276" s="80"/>
      <c r="Y276" s="80"/>
      <c r="Z276" s="80"/>
      <c r="AA276" s="80"/>
      <c r="AB276" s="80"/>
      <c r="AC276" s="80"/>
      <c r="AD276" s="80"/>
      <c r="AE276" s="80"/>
      <c r="AF276" s="80"/>
      <c r="AG276" s="80"/>
      <c r="AH276" s="80"/>
      <c r="AI276" s="80"/>
    </row>
    <row r="277" spans="1:35" ht="12.75" customHeight="1">
      <c r="A277" s="91"/>
      <c r="B277" s="32"/>
      <c r="C277" s="31"/>
      <c r="D277" s="31"/>
      <c r="E277" s="31"/>
      <c r="F277" s="92"/>
      <c r="G277" s="32"/>
      <c r="H277" s="93"/>
      <c r="I277" s="80"/>
      <c r="J277" s="80"/>
      <c r="K277" s="80"/>
      <c r="L277" s="80"/>
      <c r="M277" s="80"/>
      <c r="N277" s="80"/>
      <c r="O277" s="80"/>
      <c r="P277" s="80"/>
      <c r="Q277" s="80"/>
      <c r="R277" s="80"/>
      <c r="S277" s="80"/>
      <c r="T277" s="80"/>
      <c r="U277" s="80"/>
      <c r="V277" s="80"/>
      <c r="W277" s="80"/>
      <c r="X277" s="80"/>
      <c r="Y277" s="80"/>
      <c r="Z277" s="80"/>
      <c r="AA277" s="80"/>
      <c r="AB277" s="80"/>
      <c r="AC277" s="80"/>
      <c r="AD277" s="80"/>
      <c r="AE277" s="80"/>
      <c r="AF277" s="80"/>
      <c r="AG277" s="80"/>
      <c r="AH277" s="80"/>
      <c r="AI277" s="80"/>
    </row>
    <row r="278" spans="1:35" ht="12.75" customHeight="1">
      <c r="A278" s="91"/>
      <c r="B278" s="32"/>
      <c r="C278" s="31"/>
      <c r="D278" s="31"/>
      <c r="E278" s="31"/>
      <c r="F278" s="92"/>
      <c r="G278" s="32"/>
      <c r="H278" s="93"/>
      <c r="I278" s="80"/>
      <c r="J278" s="80"/>
      <c r="K278" s="80"/>
      <c r="L278" s="80"/>
      <c r="M278" s="80"/>
      <c r="N278" s="80"/>
      <c r="O278" s="80"/>
      <c r="P278" s="80"/>
      <c r="Q278" s="80"/>
      <c r="R278" s="80"/>
      <c r="S278" s="80"/>
      <c r="T278" s="80"/>
      <c r="U278" s="80"/>
      <c r="V278" s="80"/>
      <c r="W278" s="80"/>
      <c r="X278" s="80"/>
      <c r="Y278" s="80"/>
      <c r="Z278" s="80"/>
      <c r="AA278" s="80"/>
      <c r="AB278" s="80"/>
      <c r="AC278" s="80"/>
      <c r="AD278" s="80"/>
      <c r="AE278" s="80"/>
      <c r="AF278" s="80"/>
      <c r="AG278" s="80"/>
      <c r="AH278" s="80"/>
      <c r="AI278" s="80"/>
    </row>
    <row r="279" spans="1:35" ht="12.75" customHeight="1">
      <c r="A279" s="91"/>
      <c r="B279" s="32"/>
      <c r="C279" s="31"/>
      <c r="D279" s="31"/>
      <c r="E279" s="31"/>
      <c r="F279" s="92"/>
      <c r="G279" s="32"/>
      <c r="H279" s="93"/>
      <c r="I279" s="80"/>
      <c r="J279" s="80"/>
      <c r="K279" s="80"/>
      <c r="L279" s="80"/>
      <c r="M279" s="80"/>
      <c r="N279" s="80"/>
      <c r="O279" s="80"/>
      <c r="P279" s="80"/>
      <c r="Q279" s="80"/>
      <c r="R279" s="80"/>
      <c r="S279" s="80"/>
      <c r="T279" s="80"/>
      <c r="U279" s="80"/>
      <c r="V279" s="80"/>
      <c r="W279" s="80"/>
      <c r="X279" s="80"/>
      <c r="Y279" s="80"/>
      <c r="Z279" s="80"/>
      <c r="AA279" s="80"/>
      <c r="AB279" s="80"/>
      <c r="AC279" s="80"/>
      <c r="AD279" s="80"/>
      <c r="AE279" s="80"/>
      <c r="AF279" s="80"/>
      <c r="AG279" s="80"/>
      <c r="AH279" s="80"/>
      <c r="AI279" s="80"/>
    </row>
    <row r="280" spans="1:35" ht="12.75" customHeight="1">
      <c r="A280" s="91"/>
      <c r="B280" s="32"/>
      <c r="C280" s="31"/>
      <c r="D280" s="31"/>
      <c r="E280" s="31"/>
      <c r="F280" s="92"/>
      <c r="G280" s="32"/>
      <c r="H280" s="93"/>
      <c r="I280" s="80"/>
      <c r="J280" s="80"/>
      <c r="K280" s="80"/>
      <c r="L280" s="80"/>
      <c r="M280" s="80"/>
      <c r="N280" s="80"/>
      <c r="O280" s="80"/>
      <c r="P280" s="80"/>
      <c r="Q280" s="80"/>
      <c r="R280" s="80"/>
      <c r="S280" s="80"/>
      <c r="T280" s="80"/>
      <c r="U280" s="80"/>
      <c r="V280" s="80"/>
      <c r="W280" s="80"/>
      <c r="X280" s="80"/>
      <c r="Y280" s="80"/>
      <c r="Z280" s="80"/>
      <c r="AA280" s="80"/>
      <c r="AB280" s="80"/>
      <c r="AC280" s="80"/>
      <c r="AD280" s="80"/>
      <c r="AE280" s="80"/>
      <c r="AF280" s="80"/>
      <c r="AG280" s="80"/>
      <c r="AH280" s="80"/>
      <c r="AI280" s="80"/>
    </row>
    <row r="281" spans="1:35" ht="12.75" customHeight="1">
      <c r="A281" s="91"/>
      <c r="B281" s="32"/>
      <c r="C281" s="31"/>
      <c r="D281" s="31"/>
      <c r="E281" s="31"/>
      <c r="F281" s="92"/>
      <c r="G281" s="32"/>
      <c r="H281" s="93"/>
      <c r="I281" s="80"/>
      <c r="J281" s="80"/>
      <c r="K281" s="80"/>
      <c r="L281" s="80"/>
      <c r="M281" s="80"/>
      <c r="N281" s="80"/>
      <c r="O281" s="80"/>
      <c r="P281" s="80"/>
      <c r="Q281" s="80"/>
      <c r="R281" s="80"/>
      <c r="S281" s="80"/>
      <c r="T281" s="80"/>
      <c r="U281" s="80"/>
      <c r="V281" s="80"/>
      <c r="W281" s="80"/>
      <c r="X281" s="80"/>
      <c r="Y281" s="80"/>
      <c r="Z281" s="80"/>
      <c r="AA281" s="80"/>
      <c r="AB281" s="80"/>
      <c r="AC281" s="80"/>
      <c r="AD281" s="80"/>
      <c r="AE281" s="80"/>
      <c r="AF281" s="80"/>
      <c r="AG281" s="80"/>
      <c r="AH281" s="80"/>
      <c r="AI281" s="80"/>
    </row>
    <row r="282" spans="1:35" ht="12.75" customHeight="1">
      <c r="A282" s="91"/>
      <c r="B282" s="32"/>
      <c r="C282" s="31"/>
      <c r="D282" s="31"/>
      <c r="E282" s="31"/>
      <c r="F282" s="92"/>
      <c r="G282" s="32"/>
      <c r="H282" s="93"/>
      <c r="I282" s="80"/>
      <c r="J282" s="80"/>
      <c r="K282" s="80"/>
      <c r="L282" s="80"/>
      <c r="M282" s="80"/>
      <c r="N282" s="80"/>
      <c r="O282" s="80"/>
      <c r="P282" s="80"/>
      <c r="Q282" s="80"/>
      <c r="R282" s="80"/>
      <c r="S282" s="80"/>
      <c r="T282" s="80"/>
      <c r="U282" s="80"/>
      <c r="V282" s="80"/>
      <c r="W282" s="80"/>
      <c r="X282" s="80"/>
      <c r="Y282" s="80"/>
      <c r="Z282" s="80"/>
      <c r="AA282" s="80"/>
      <c r="AB282" s="80"/>
      <c r="AC282" s="80"/>
      <c r="AD282" s="80"/>
      <c r="AE282" s="80"/>
      <c r="AF282" s="80"/>
      <c r="AG282" s="80"/>
      <c r="AH282" s="80"/>
      <c r="AI282" s="80"/>
    </row>
    <row r="283" spans="1:35" ht="12.75" customHeight="1">
      <c r="A283" s="91"/>
      <c r="B283" s="32"/>
      <c r="C283" s="31"/>
      <c r="D283" s="31"/>
      <c r="E283" s="31"/>
      <c r="F283" s="92"/>
      <c r="G283" s="32"/>
      <c r="H283" s="93"/>
      <c r="I283" s="80"/>
      <c r="J283" s="80"/>
      <c r="K283" s="80"/>
      <c r="L283" s="80"/>
      <c r="M283" s="80"/>
      <c r="N283" s="80"/>
      <c r="O283" s="80"/>
      <c r="P283" s="80"/>
      <c r="Q283" s="80"/>
      <c r="R283" s="80"/>
      <c r="S283" s="80"/>
      <c r="T283" s="80"/>
      <c r="U283" s="80"/>
      <c r="V283" s="80"/>
      <c r="W283" s="80"/>
      <c r="X283" s="80"/>
      <c r="Y283" s="80"/>
      <c r="Z283" s="80"/>
      <c r="AA283" s="80"/>
      <c r="AB283" s="80"/>
      <c r="AC283" s="80"/>
      <c r="AD283" s="80"/>
      <c r="AE283" s="80"/>
      <c r="AF283" s="80"/>
      <c r="AG283" s="80"/>
      <c r="AH283" s="80"/>
      <c r="AI283" s="80"/>
    </row>
    <row r="284" spans="1:35" ht="12.75" customHeight="1">
      <c r="A284" s="91"/>
      <c r="B284" s="32"/>
      <c r="C284" s="31"/>
      <c r="D284" s="31"/>
      <c r="E284" s="31"/>
      <c r="F284" s="92"/>
      <c r="G284" s="32"/>
      <c r="H284" s="93"/>
      <c r="I284" s="80"/>
      <c r="J284" s="80"/>
      <c r="K284" s="80"/>
      <c r="L284" s="80"/>
      <c r="M284" s="80"/>
      <c r="N284" s="80"/>
      <c r="O284" s="80"/>
      <c r="P284" s="80"/>
      <c r="Q284" s="80"/>
      <c r="R284" s="80"/>
      <c r="S284" s="80"/>
      <c r="T284" s="80"/>
      <c r="U284" s="80"/>
      <c r="V284" s="80"/>
      <c r="W284" s="80"/>
      <c r="X284" s="80"/>
      <c r="Y284" s="80"/>
      <c r="Z284" s="80"/>
      <c r="AA284" s="80"/>
      <c r="AB284" s="80"/>
      <c r="AC284" s="80"/>
      <c r="AD284" s="80"/>
      <c r="AE284" s="80"/>
      <c r="AF284" s="80"/>
      <c r="AG284" s="80"/>
      <c r="AH284" s="80"/>
      <c r="AI284" s="80"/>
    </row>
    <row r="285" spans="1:35" ht="12.75" customHeight="1">
      <c r="A285" s="91"/>
      <c r="B285" s="32"/>
      <c r="C285" s="31"/>
      <c r="D285" s="31"/>
      <c r="E285" s="31"/>
      <c r="F285" s="92"/>
      <c r="G285" s="32"/>
      <c r="H285" s="93"/>
      <c r="I285" s="80"/>
      <c r="J285" s="80"/>
      <c r="K285" s="80"/>
      <c r="L285" s="80"/>
      <c r="M285" s="80"/>
      <c r="N285" s="80"/>
      <c r="O285" s="80"/>
      <c r="P285" s="80"/>
      <c r="Q285" s="80"/>
      <c r="R285" s="80"/>
      <c r="S285" s="80"/>
      <c r="T285" s="80"/>
      <c r="U285" s="80"/>
      <c r="V285" s="80"/>
      <c r="W285" s="80"/>
      <c r="X285" s="80"/>
      <c r="Y285" s="80"/>
      <c r="Z285" s="80"/>
      <c r="AA285" s="80"/>
      <c r="AB285" s="80"/>
      <c r="AC285" s="80"/>
      <c r="AD285" s="80"/>
      <c r="AE285" s="80"/>
      <c r="AF285" s="80"/>
      <c r="AG285" s="80"/>
      <c r="AH285" s="80"/>
      <c r="AI285" s="80"/>
    </row>
    <row r="286" spans="1:35" ht="12.75" customHeight="1">
      <c r="A286" s="91"/>
      <c r="B286" s="32"/>
      <c r="C286" s="31"/>
      <c r="D286" s="31"/>
      <c r="E286" s="31"/>
      <c r="F286" s="92"/>
      <c r="G286" s="32"/>
      <c r="H286" s="93"/>
      <c r="I286" s="80"/>
      <c r="J286" s="80"/>
      <c r="K286" s="80"/>
      <c r="L286" s="80"/>
      <c r="M286" s="80"/>
      <c r="N286" s="80"/>
      <c r="O286" s="80"/>
      <c r="P286" s="80"/>
      <c r="Q286" s="80"/>
      <c r="R286" s="80"/>
      <c r="S286" s="80"/>
      <c r="T286" s="80"/>
      <c r="U286" s="80"/>
      <c r="V286" s="80"/>
      <c r="W286" s="80"/>
      <c r="X286" s="80"/>
      <c r="Y286" s="80"/>
      <c r="Z286" s="80"/>
      <c r="AA286" s="80"/>
      <c r="AB286" s="80"/>
      <c r="AC286" s="80"/>
      <c r="AD286" s="80"/>
      <c r="AE286" s="80"/>
      <c r="AF286" s="80"/>
      <c r="AG286" s="80"/>
      <c r="AH286" s="80"/>
      <c r="AI286" s="80"/>
    </row>
    <row r="287" spans="1:35" ht="12.75" customHeight="1">
      <c r="A287" s="91"/>
      <c r="B287" s="32"/>
      <c r="C287" s="31"/>
      <c r="D287" s="31"/>
      <c r="E287" s="31"/>
      <c r="F287" s="92"/>
      <c r="G287" s="32"/>
      <c r="H287" s="93"/>
      <c r="I287" s="80"/>
      <c r="J287" s="80"/>
      <c r="K287" s="80"/>
      <c r="L287" s="80"/>
      <c r="M287" s="80"/>
      <c r="N287" s="80"/>
      <c r="O287" s="80"/>
      <c r="P287" s="80"/>
      <c r="Q287" s="80"/>
      <c r="R287" s="80"/>
      <c r="S287" s="80"/>
      <c r="T287" s="80"/>
      <c r="U287" s="80"/>
      <c r="V287" s="80"/>
      <c r="W287" s="80"/>
      <c r="X287" s="80"/>
      <c r="Y287" s="80"/>
      <c r="Z287" s="80"/>
      <c r="AA287" s="80"/>
      <c r="AB287" s="80"/>
      <c r="AC287" s="80"/>
      <c r="AD287" s="80"/>
      <c r="AE287" s="80"/>
      <c r="AF287" s="80"/>
      <c r="AG287" s="80"/>
      <c r="AH287" s="80"/>
      <c r="AI287" s="80"/>
    </row>
    <row r="288" spans="1:35" ht="12.75" customHeight="1">
      <c r="A288" s="91"/>
      <c r="B288" s="32"/>
      <c r="C288" s="31"/>
      <c r="D288" s="31"/>
      <c r="E288" s="31"/>
      <c r="F288" s="92"/>
      <c r="G288" s="32"/>
      <c r="H288" s="93"/>
      <c r="I288" s="80"/>
      <c r="J288" s="80"/>
      <c r="K288" s="80"/>
      <c r="L288" s="80"/>
      <c r="M288" s="80"/>
      <c r="N288" s="80"/>
      <c r="O288" s="80"/>
      <c r="P288" s="80"/>
      <c r="Q288" s="80"/>
      <c r="R288" s="80"/>
      <c r="S288" s="80"/>
      <c r="T288" s="80"/>
      <c r="U288" s="80"/>
      <c r="V288" s="80"/>
      <c r="W288" s="80"/>
      <c r="X288" s="80"/>
      <c r="Y288" s="80"/>
      <c r="Z288" s="80"/>
      <c r="AA288" s="80"/>
      <c r="AB288" s="80"/>
      <c r="AC288" s="80"/>
      <c r="AD288" s="80"/>
      <c r="AE288" s="80"/>
      <c r="AF288" s="80"/>
      <c r="AG288" s="80"/>
      <c r="AH288" s="80"/>
      <c r="AI288" s="80"/>
    </row>
    <row r="289" spans="1:35" ht="12.75" customHeight="1">
      <c r="A289" s="91"/>
      <c r="B289" s="32"/>
      <c r="C289" s="31"/>
      <c r="D289" s="31"/>
      <c r="E289" s="31"/>
      <c r="F289" s="92"/>
      <c r="G289" s="32"/>
      <c r="H289" s="93"/>
      <c r="I289" s="80"/>
      <c r="J289" s="80"/>
      <c r="K289" s="80"/>
      <c r="L289" s="80"/>
      <c r="M289" s="80"/>
      <c r="N289" s="80"/>
      <c r="O289" s="80"/>
      <c r="P289" s="80"/>
      <c r="Q289" s="80"/>
      <c r="R289" s="80"/>
      <c r="S289" s="80"/>
      <c r="T289" s="80"/>
      <c r="U289" s="80"/>
      <c r="V289" s="80"/>
      <c r="W289" s="80"/>
      <c r="X289" s="80"/>
      <c r="Y289" s="80"/>
      <c r="Z289" s="80"/>
      <c r="AA289" s="80"/>
      <c r="AB289" s="80"/>
      <c r="AC289" s="80"/>
      <c r="AD289" s="80"/>
      <c r="AE289" s="80"/>
      <c r="AF289" s="80"/>
      <c r="AG289" s="80"/>
      <c r="AH289" s="80"/>
      <c r="AI289" s="80"/>
    </row>
    <row r="290" spans="1:35" ht="12.75" customHeight="1">
      <c r="A290" s="91"/>
      <c r="B290" s="32"/>
      <c r="C290" s="31"/>
      <c r="D290" s="31"/>
      <c r="E290" s="31"/>
      <c r="F290" s="92"/>
      <c r="G290" s="32"/>
      <c r="H290" s="93"/>
      <c r="I290" s="80"/>
      <c r="J290" s="80"/>
      <c r="K290" s="80"/>
      <c r="L290" s="80"/>
      <c r="M290" s="80"/>
      <c r="N290" s="80"/>
      <c r="O290" s="80"/>
      <c r="P290" s="80"/>
      <c r="Q290" s="80"/>
      <c r="R290" s="80"/>
      <c r="S290" s="80"/>
      <c r="T290" s="80"/>
      <c r="U290" s="80"/>
      <c r="V290" s="80"/>
      <c r="W290" s="80"/>
      <c r="X290" s="80"/>
      <c r="Y290" s="80"/>
      <c r="Z290" s="80"/>
      <c r="AA290" s="80"/>
      <c r="AB290" s="80"/>
      <c r="AC290" s="80"/>
      <c r="AD290" s="80"/>
      <c r="AE290" s="80"/>
      <c r="AF290" s="80"/>
      <c r="AG290" s="80"/>
      <c r="AH290" s="80"/>
      <c r="AI290" s="80"/>
    </row>
    <row r="291" spans="1:35" ht="12.75" customHeight="1">
      <c r="A291" s="91"/>
      <c r="B291" s="32"/>
      <c r="C291" s="31"/>
      <c r="D291" s="31"/>
      <c r="E291" s="31"/>
      <c r="F291" s="92"/>
      <c r="G291" s="32"/>
      <c r="H291" s="93"/>
      <c r="I291" s="80"/>
      <c r="J291" s="80"/>
      <c r="K291" s="80"/>
      <c r="L291" s="80"/>
      <c r="M291" s="80"/>
      <c r="N291" s="80"/>
      <c r="O291" s="80"/>
      <c r="P291" s="80"/>
      <c r="Q291" s="80"/>
      <c r="R291" s="80"/>
      <c r="S291" s="80"/>
      <c r="T291" s="80"/>
      <c r="U291" s="80"/>
      <c r="V291" s="80"/>
      <c r="W291" s="80"/>
      <c r="X291" s="80"/>
      <c r="Y291" s="80"/>
      <c r="Z291" s="80"/>
      <c r="AA291" s="80"/>
      <c r="AB291" s="80"/>
      <c r="AC291" s="80"/>
      <c r="AD291" s="80"/>
      <c r="AE291" s="80"/>
      <c r="AF291" s="80"/>
      <c r="AG291" s="80"/>
      <c r="AH291" s="80"/>
      <c r="AI291" s="80"/>
    </row>
    <row r="292" spans="1:35" ht="12.75" customHeight="1">
      <c r="A292" s="91"/>
      <c r="B292" s="32"/>
      <c r="C292" s="31"/>
      <c r="D292" s="31"/>
      <c r="E292" s="31"/>
      <c r="F292" s="92"/>
      <c r="G292" s="32"/>
      <c r="H292" s="93"/>
      <c r="I292" s="80"/>
      <c r="J292" s="80"/>
      <c r="K292" s="80"/>
      <c r="L292" s="80"/>
      <c r="M292" s="80"/>
      <c r="N292" s="80"/>
      <c r="O292" s="80"/>
      <c r="P292" s="80"/>
      <c r="Q292" s="80"/>
      <c r="R292" s="80"/>
      <c r="S292" s="80"/>
      <c r="T292" s="80"/>
      <c r="U292" s="80"/>
      <c r="V292" s="80"/>
      <c r="W292" s="80"/>
      <c r="X292" s="80"/>
      <c r="Y292" s="80"/>
      <c r="Z292" s="80"/>
      <c r="AA292" s="80"/>
      <c r="AB292" s="80"/>
      <c r="AC292" s="80"/>
      <c r="AD292" s="80"/>
      <c r="AE292" s="80"/>
      <c r="AF292" s="80"/>
      <c r="AG292" s="80"/>
      <c r="AH292" s="80"/>
      <c r="AI292" s="80"/>
    </row>
    <row r="293" spans="1:35" ht="12.75" customHeight="1">
      <c r="A293" s="91"/>
      <c r="B293" s="32"/>
      <c r="C293" s="31"/>
      <c r="D293" s="31"/>
      <c r="E293" s="31"/>
      <c r="F293" s="92"/>
      <c r="G293" s="32"/>
      <c r="H293" s="93"/>
      <c r="I293" s="80"/>
      <c r="J293" s="80"/>
      <c r="K293" s="80"/>
      <c r="L293" s="80"/>
      <c r="M293" s="80"/>
      <c r="N293" s="80"/>
      <c r="O293" s="80"/>
      <c r="P293" s="80"/>
      <c r="Q293" s="80"/>
      <c r="R293" s="80"/>
      <c r="S293" s="80"/>
      <c r="T293" s="80"/>
      <c r="U293" s="80"/>
      <c r="V293" s="80"/>
      <c r="W293" s="80"/>
      <c r="X293" s="80"/>
      <c r="Y293" s="80"/>
      <c r="Z293" s="80"/>
      <c r="AA293" s="80"/>
      <c r="AB293" s="80"/>
      <c r="AC293" s="80"/>
      <c r="AD293" s="80"/>
      <c r="AE293" s="80"/>
      <c r="AF293" s="80"/>
      <c r="AG293" s="80"/>
      <c r="AH293" s="80"/>
      <c r="AI293" s="80"/>
    </row>
    <row r="294" spans="1:35" ht="12.75" customHeight="1">
      <c r="A294" s="91"/>
      <c r="B294" s="32"/>
      <c r="C294" s="31"/>
      <c r="D294" s="31"/>
      <c r="E294" s="31"/>
      <c r="F294" s="92"/>
      <c r="G294" s="32"/>
      <c r="H294" s="93"/>
      <c r="I294" s="80"/>
      <c r="J294" s="80"/>
      <c r="K294" s="80"/>
      <c r="L294" s="80"/>
      <c r="M294" s="80"/>
      <c r="N294" s="80"/>
      <c r="O294" s="80"/>
      <c r="P294" s="80"/>
      <c r="Q294" s="80"/>
      <c r="R294" s="80"/>
      <c r="S294" s="80"/>
      <c r="T294" s="80"/>
      <c r="U294" s="80"/>
      <c r="V294" s="80"/>
      <c r="W294" s="80"/>
      <c r="X294" s="80"/>
      <c r="Y294" s="80"/>
      <c r="Z294" s="80"/>
      <c r="AA294" s="80"/>
      <c r="AB294" s="80"/>
      <c r="AC294" s="80"/>
      <c r="AD294" s="80"/>
      <c r="AE294" s="80"/>
      <c r="AF294" s="80"/>
      <c r="AG294" s="80"/>
      <c r="AH294" s="80"/>
      <c r="AI294" s="80"/>
    </row>
    <row r="295" spans="1:35" ht="12.75" customHeight="1">
      <c r="A295" s="91"/>
      <c r="B295" s="32"/>
      <c r="C295" s="31"/>
      <c r="D295" s="31"/>
      <c r="E295" s="31"/>
      <c r="F295" s="92"/>
      <c r="G295" s="32"/>
      <c r="H295" s="93"/>
      <c r="I295" s="80"/>
      <c r="J295" s="80"/>
      <c r="K295" s="80"/>
      <c r="L295" s="80"/>
      <c r="M295" s="80"/>
      <c r="N295" s="80"/>
      <c r="O295" s="80"/>
      <c r="P295" s="80"/>
      <c r="Q295" s="80"/>
      <c r="R295" s="80"/>
      <c r="S295" s="80"/>
      <c r="T295" s="80"/>
      <c r="U295" s="80"/>
      <c r="V295" s="80"/>
      <c r="W295" s="80"/>
      <c r="X295" s="80"/>
      <c r="Y295" s="80"/>
      <c r="Z295" s="80"/>
      <c r="AA295" s="80"/>
      <c r="AB295" s="80"/>
      <c r="AC295" s="80"/>
      <c r="AD295" s="80"/>
      <c r="AE295" s="80"/>
      <c r="AF295" s="80"/>
      <c r="AG295" s="80"/>
      <c r="AH295" s="80"/>
      <c r="AI295" s="80"/>
    </row>
    <row r="296" spans="1:35" ht="12.75" customHeight="1">
      <c r="A296" s="91"/>
      <c r="B296" s="32"/>
      <c r="C296" s="31"/>
      <c r="D296" s="31"/>
      <c r="E296" s="31"/>
      <c r="F296" s="92"/>
      <c r="G296" s="32"/>
      <c r="H296" s="93"/>
      <c r="I296" s="80"/>
      <c r="J296" s="80"/>
      <c r="K296" s="80"/>
      <c r="L296" s="80"/>
      <c r="M296" s="80"/>
      <c r="N296" s="80"/>
      <c r="O296" s="80"/>
      <c r="P296" s="80"/>
      <c r="Q296" s="80"/>
      <c r="R296" s="80"/>
      <c r="S296" s="80"/>
      <c r="T296" s="80"/>
      <c r="U296" s="80"/>
      <c r="V296" s="80"/>
      <c r="W296" s="80"/>
      <c r="X296" s="80"/>
      <c r="Y296" s="80"/>
      <c r="Z296" s="80"/>
      <c r="AA296" s="80"/>
      <c r="AB296" s="80"/>
      <c r="AC296" s="80"/>
      <c r="AD296" s="80"/>
      <c r="AE296" s="80"/>
      <c r="AF296" s="80"/>
      <c r="AG296" s="80"/>
      <c r="AH296" s="80"/>
      <c r="AI296" s="80"/>
    </row>
    <row r="297" spans="1:35" ht="12.75" customHeight="1">
      <c r="A297" s="91"/>
      <c r="B297" s="32"/>
      <c r="C297" s="31"/>
      <c r="D297" s="31"/>
      <c r="E297" s="31"/>
      <c r="F297" s="92"/>
      <c r="G297" s="32"/>
      <c r="H297" s="93"/>
      <c r="I297" s="80"/>
      <c r="J297" s="80"/>
      <c r="K297" s="80"/>
      <c r="L297" s="80"/>
      <c r="M297" s="80"/>
      <c r="N297" s="80"/>
      <c r="O297" s="80"/>
      <c r="P297" s="80"/>
      <c r="Q297" s="80"/>
      <c r="R297" s="80"/>
      <c r="S297" s="80"/>
      <c r="T297" s="80"/>
      <c r="U297" s="80"/>
      <c r="V297" s="80"/>
      <c r="W297" s="80"/>
      <c r="X297" s="80"/>
      <c r="Y297" s="80"/>
      <c r="Z297" s="80"/>
      <c r="AA297" s="80"/>
      <c r="AB297" s="80"/>
      <c r="AC297" s="80"/>
      <c r="AD297" s="80"/>
      <c r="AE297" s="80"/>
      <c r="AF297" s="80"/>
      <c r="AG297" s="80"/>
      <c r="AH297" s="80"/>
      <c r="AI297" s="80"/>
    </row>
    <row r="298" spans="1:35" ht="12.75" customHeight="1">
      <c r="A298" s="91"/>
      <c r="B298" s="32"/>
      <c r="C298" s="31"/>
      <c r="D298" s="31"/>
      <c r="E298" s="31"/>
      <c r="F298" s="92"/>
      <c r="G298" s="32"/>
      <c r="H298" s="93"/>
      <c r="I298" s="80"/>
      <c r="J298" s="80"/>
      <c r="K298" s="80"/>
      <c r="L298" s="80"/>
      <c r="M298" s="80"/>
      <c r="N298" s="80"/>
      <c r="O298" s="80"/>
      <c r="P298" s="80"/>
      <c r="Q298" s="80"/>
      <c r="R298" s="80"/>
      <c r="S298" s="80"/>
      <c r="T298" s="80"/>
      <c r="U298" s="80"/>
      <c r="V298" s="80"/>
      <c r="W298" s="80"/>
      <c r="X298" s="80"/>
      <c r="Y298" s="80"/>
      <c r="Z298" s="80"/>
      <c r="AA298" s="80"/>
      <c r="AB298" s="80"/>
      <c r="AC298" s="80"/>
      <c r="AD298" s="80"/>
      <c r="AE298" s="80"/>
      <c r="AF298" s="80"/>
      <c r="AG298" s="80"/>
      <c r="AH298" s="80"/>
      <c r="AI298" s="80"/>
    </row>
    <row r="299" spans="1:35" ht="12.75" customHeight="1">
      <c r="A299" s="91"/>
      <c r="B299" s="32"/>
      <c r="C299" s="31"/>
      <c r="D299" s="31"/>
      <c r="E299" s="31"/>
      <c r="F299" s="92"/>
      <c r="G299" s="32"/>
      <c r="H299" s="93"/>
      <c r="I299" s="80"/>
      <c r="J299" s="80"/>
      <c r="K299" s="80"/>
      <c r="L299" s="80"/>
      <c r="M299" s="80"/>
      <c r="N299" s="80"/>
      <c r="O299" s="80"/>
      <c r="P299" s="80"/>
      <c r="Q299" s="80"/>
      <c r="R299" s="80"/>
      <c r="S299" s="80"/>
      <c r="T299" s="80"/>
      <c r="U299" s="80"/>
      <c r="V299" s="80"/>
      <c r="W299" s="80"/>
      <c r="X299" s="80"/>
      <c r="Y299" s="80"/>
      <c r="Z299" s="80"/>
      <c r="AA299" s="80"/>
      <c r="AB299" s="80"/>
      <c r="AC299" s="80"/>
      <c r="AD299" s="80"/>
      <c r="AE299" s="80"/>
      <c r="AF299" s="80"/>
      <c r="AG299" s="80"/>
      <c r="AH299" s="80"/>
      <c r="AI299" s="80"/>
    </row>
    <row r="300" spans="1:35" ht="12.75" customHeight="1">
      <c r="A300" s="91"/>
      <c r="B300" s="32"/>
      <c r="C300" s="31"/>
      <c r="D300" s="31"/>
      <c r="E300" s="31"/>
      <c r="F300" s="92"/>
      <c r="G300" s="32"/>
      <c r="H300" s="93"/>
      <c r="I300" s="80"/>
      <c r="J300" s="80"/>
      <c r="K300" s="80"/>
      <c r="L300" s="80"/>
      <c r="M300" s="80"/>
      <c r="N300" s="80"/>
      <c r="O300" s="80"/>
      <c r="P300" s="80"/>
      <c r="Q300" s="80"/>
      <c r="R300" s="80"/>
      <c r="S300" s="80"/>
      <c r="T300" s="80"/>
      <c r="U300" s="80"/>
      <c r="V300" s="80"/>
      <c r="W300" s="80"/>
      <c r="X300" s="80"/>
      <c r="Y300" s="80"/>
      <c r="Z300" s="80"/>
      <c r="AA300" s="80"/>
      <c r="AB300" s="80"/>
      <c r="AC300" s="80"/>
      <c r="AD300" s="80"/>
      <c r="AE300" s="80"/>
      <c r="AF300" s="80"/>
      <c r="AG300" s="80"/>
      <c r="AH300" s="80"/>
      <c r="AI300" s="80"/>
    </row>
    <row r="301" spans="1:35" ht="12.75" customHeight="1">
      <c r="A301" s="91"/>
      <c r="B301" s="32"/>
      <c r="C301" s="31"/>
      <c r="D301" s="31"/>
      <c r="E301" s="31"/>
      <c r="F301" s="92"/>
      <c r="G301" s="32"/>
      <c r="H301" s="93"/>
      <c r="I301" s="80"/>
      <c r="J301" s="80"/>
      <c r="K301" s="80"/>
      <c r="L301" s="80"/>
      <c r="M301" s="80"/>
      <c r="N301" s="80"/>
      <c r="O301" s="80"/>
      <c r="P301" s="80"/>
      <c r="Q301" s="80"/>
      <c r="R301" s="80"/>
      <c r="S301" s="80"/>
      <c r="T301" s="80"/>
      <c r="U301" s="80"/>
      <c r="V301" s="80"/>
      <c r="W301" s="80"/>
      <c r="X301" s="80"/>
      <c r="Y301" s="80"/>
      <c r="Z301" s="80"/>
      <c r="AA301" s="80"/>
      <c r="AB301" s="80"/>
      <c r="AC301" s="80"/>
      <c r="AD301" s="80"/>
      <c r="AE301" s="80"/>
      <c r="AF301" s="80"/>
      <c r="AG301" s="80"/>
      <c r="AH301" s="80"/>
      <c r="AI301" s="80"/>
    </row>
    <row r="302" spans="1:35" ht="12.75" customHeight="1">
      <c r="A302" s="91"/>
      <c r="B302" s="32"/>
      <c r="C302" s="31"/>
      <c r="D302" s="31"/>
      <c r="E302" s="31"/>
      <c r="F302" s="92"/>
      <c r="G302" s="32"/>
      <c r="H302" s="93"/>
      <c r="I302" s="80"/>
      <c r="J302" s="80"/>
      <c r="K302" s="80"/>
      <c r="L302" s="80"/>
      <c r="M302" s="80"/>
      <c r="N302" s="80"/>
      <c r="O302" s="80"/>
      <c r="P302" s="80"/>
      <c r="Q302" s="80"/>
      <c r="R302" s="80"/>
      <c r="S302" s="80"/>
      <c r="T302" s="80"/>
      <c r="U302" s="80"/>
      <c r="V302" s="80"/>
      <c r="W302" s="80"/>
      <c r="X302" s="80"/>
      <c r="Y302" s="80"/>
      <c r="Z302" s="80"/>
      <c r="AA302" s="80"/>
      <c r="AB302" s="80"/>
      <c r="AC302" s="80"/>
      <c r="AD302" s="80"/>
      <c r="AE302" s="80"/>
      <c r="AF302" s="80"/>
      <c r="AG302" s="80"/>
      <c r="AH302" s="80"/>
      <c r="AI302" s="80"/>
    </row>
    <row r="303" spans="1:35" ht="12.75" customHeight="1">
      <c r="A303" s="91"/>
      <c r="B303" s="32"/>
      <c r="C303" s="31"/>
      <c r="D303" s="31"/>
      <c r="E303" s="31"/>
      <c r="F303" s="92"/>
      <c r="G303" s="32"/>
      <c r="H303" s="93"/>
      <c r="I303" s="80"/>
      <c r="J303" s="80"/>
      <c r="K303" s="80"/>
      <c r="L303" s="80"/>
      <c r="M303" s="80"/>
      <c r="N303" s="80"/>
      <c r="O303" s="80"/>
      <c r="P303" s="80"/>
      <c r="Q303" s="80"/>
      <c r="R303" s="80"/>
      <c r="S303" s="80"/>
      <c r="T303" s="80"/>
      <c r="U303" s="80"/>
      <c r="V303" s="80"/>
      <c r="W303" s="80"/>
      <c r="X303" s="80"/>
      <c r="Y303" s="80"/>
      <c r="Z303" s="80"/>
      <c r="AA303" s="80"/>
      <c r="AB303" s="80"/>
      <c r="AC303" s="80"/>
      <c r="AD303" s="80"/>
      <c r="AE303" s="80"/>
      <c r="AF303" s="80"/>
      <c r="AG303" s="80"/>
      <c r="AH303" s="80"/>
      <c r="AI303" s="80"/>
    </row>
    <row r="304" spans="1:35" ht="12.75" customHeight="1">
      <c r="A304" s="91"/>
      <c r="B304" s="32"/>
      <c r="C304" s="31"/>
      <c r="D304" s="31"/>
      <c r="E304" s="31"/>
      <c r="F304" s="92"/>
      <c r="G304" s="32"/>
      <c r="H304" s="93"/>
      <c r="I304" s="80"/>
      <c r="J304" s="80"/>
      <c r="K304" s="80"/>
      <c r="L304" s="80"/>
      <c r="M304" s="80"/>
      <c r="N304" s="80"/>
      <c r="O304" s="80"/>
      <c r="P304" s="80"/>
      <c r="Q304" s="80"/>
      <c r="R304" s="80"/>
      <c r="S304" s="80"/>
      <c r="T304" s="80"/>
      <c r="U304" s="80"/>
      <c r="V304" s="80"/>
      <c r="W304" s="80"/>
      <c r="X304" s="80"/>
      <c r="Y304" s="80"/>
      <c r="Z304" s="80"/>
      <c r="AA304" s="80"/>
      <c r="AB304" s="80"/>
      <c r="AC304" s="80"/>
      <c r="AD304" s="80"/>
      <c r="AE304" s="80"/>
      <c r="AF304" s="80"/>
      <c r="AG304" s="80"/>
      <c r="AH304" s="80"/>
      <c r="AI304" s="80"/>
    </row>
    <row r="305" spans="1:35" ht="12.75" customHeight="1">
      <c r="A305" s="91"/>
      <c r="B305" s="32"/>
      <c r="C305" s="31"/>
      <c r="D305" s="31"/>
      <c r="E305" s="31"/>
      <c r="F305" s="92"/>
      <c r="G305" s="32"/>
      <c r="H305" s="93"/>
      <c r="I305" s="80"/>
      <c r="J305" s="80"/>
      <c r="K305" s="80"/>
      <c r="L305" s="80"/>
      <c r="M305" s="80"/>
      <c r="N305" s="80"/>
      <c r="O305" s="80"/>
      <c r="P305" s="80"/>
      <c r="Q305" s="80"/>
      <c r="R305" s="80"/>
      <c r="S305" s="80"/>
      <c r="T305" s="80"/>
      <c r="U305" s="80"/>
      <c r="V305" s="80"/>
      <c r="W305" s="80"/>
      <c r="X305" s="80"/>
      <c r="Y305" s="80"/>
      <c r="Z305" s="80"/>
      <c r="AA305" s="80"/>
      <c r="AB305" s="80"/>
      <c r="AC305" s="80"/>
      <c r="AD305" s="80"/>
      <c r="AE305" s="80"/>
      <c r="AF305" s="80"/>
      <c r="AG305" s="80"/>
      <c r="AH305" s="80"/>
      <c r="AI305" s="80"/>
    </row>
    <row r="306" spans="1:35" ht="12.75" customHeight="1">
      <c r="A306" s="91"/>
      <c r="B306" s="32"/>
      <c r="C306" s="31"/>
      <c r="D306" s="31"/>
      <c r="E306" s="31"/>
      <c r="F306" s="92"/>
      <c r="G306" s="32"/>
      <c r="H306" s="93"/>
      <c r="I306" s="80"/>
      <c r="J306" s="80"/>
      <c r="K306" s="80"/>
      <c r="L306" s="80"/>
      <c r="M306" s="80"/>
      <c r="N306" s="80"/>
      <c r="O306" s="80"/>
      <c r="P306" s="80"/>
      <c r="Q306" s="80"/>
      <c r="R306" s="80"/>
      <c r="S306" s="80"/>
      <c r="T306" s="80"/>
      <c r="U306" s="80"/>
      <c r="V306" s="80"/>
      <c r="W306" s="80"/>
      <c r="X306" s="80"/>
      <c r="Y306" s="80"/>
      <c r="Z306" s="80"/>
      <c r="AA306" s="80"/>
      <c r="AB306" s="80"/>
      <c r="AC306" s="80"/>
      <c r="AD306" s="80"/>
      <c r="AE306" s="80"/>
      <c r="AF306" s="80"/>
      <c r="AG306" s="80"/>
      <c r="AH306" s="80"/>
      <c r="AI306" s="80"/>
    </row>
    <row r="307" spans="1:35" ht="12.75" customHeight="1">
      <c r="A307" s="91"/>
      <c r="B307" s="32"/>
      <c r="C307" s="31"/>
      <c r="D307" s="31"/>
      <c r="E307" s="31"/>
      <c r="F307" s="92"/>
      <c r="G307" s="32"/>
      <c r="H307" s="93"/>
      <c r="I307" s="80"/>
      <c r="J307" s="80"/>
      <c r="K307" s="80"/>
      <c r="L307" s="80"/>
      <c r="M307" s="80"/>
      <c r="N307" s="80"/>
      <c r="O307" s="80"/>
      <c r="P307" s="80"/>
      <c r="Q307" s="80"/>
      <c r="R307" s="80"/>
      <c r="S307" s="80"/>
      <c r="T307" s="80"/>
      <c r="U307" s="80"/>
      <c r="V307" s="80"/>
      <c r="W307" s="80"/>
      <c r="X307" s="80"/>
      <c r="Y307" s="80"/>
      <c r="Z307" s="80"/>
      <c r="AA307" s="80"/>
      <c r="AB307" s="80"/>
      <c r="AC307" s="80"/>
      <c r="AD307" s="80"/>
      <c r="AE307" s="80"/>
      <c r="AF307" s="80"/>
      <c r="AG307" s="80"/>
      <c r="AH307" s="80"/>
      <c r="AI307" s="80"/>
    </row>
    <row r="308" spans="1:35" ht="12.75" customHeight="1">
      <c r="A308" s="91"/>
      <c r="B308" s="32"/>
      <c r="C308" s="31"/>
      <c r="D308" s="31"/>
      <c r="E308" s="31"/>
      <c r="F308" s="92"/>
      <c r="G308" s="32"/>
      <c r="H308" s="93"/>
      <c r="I308" s="80"/>
      <c r="J308" s="80"/>
      <c r="K308" s="80"/>
      <c r="L308" s="80"/>
      <c r="M308" s="80"/>
      <c r="N308" s="80"/>
      <c r="O308" s="80"/>
      <c r="P308" s="80"/>
      <c r="Q308" s="80"/>
      <c r="R308" s="80"/>
      <c r="S308" s="80"/>
      <c r="T308" s="80"/>
      <c r="U308" s="80"/>
      <c r="V308" s="80"/>
      <c r="W308" s="80"/>
      <c r="X308" s="80"/>
      <c r="Y308" s="80"/>
      <c r="Z308" s="80"/>
      <c r="AA308" s="80"/>
      <c r="AB308" s="80"/>
      <c r="AC308" s="80"/>
      <c r="AD308" s="80"/>
      <c r="AE308" s="80"/>
      <c r="AF308" s="80"/>
      <c r="AG308" s="80"/>
      <c r="AH308" s="80"/>
      <c r="AI308" s="80"/>
    </row>
    <row r="309" spans="1:35" ht="12.75" customHeight="1">
      <c r="A309" s="91"/>
      <c r="B309" s="32"/>
      <c r="C309" s="31"/>
      <c r="D309" s="31"/>
      <c r="E309" s="31"/>
      <c r="F309" s="92"/>
      <c r="G309" s="32"/>
      <c r="H309" s="93"/>
      <c r="I309" s="80"/>
      <c r="J309" s="80"/>
      <c r="K309" s="80"/>
      <c r="L309" s="80"/>
      <c r="M309" s="80"/>
      <c r="N309" s="80"/>
      <c r="O309" s="80"/>
      <c r="P309" s="80"/>
      <c r="Q309" s="80"/>
      <c r="R309" s="80"/>
      <c r="S309" s="80"/>
      <c r="T309" s="80"/>
      <c r="U309" s="80"/>
      <c r="V309" s="80"/>
      <c r="W309" s="80"/>
      <c r="X309" s="80"/>
      <c r="Y309" s="80"/>
      <c r="Z309" s="80"/>
      <c r="AA309" s="80"/>
      <c r="AB309" s="80"/>
      <c r="AC309" s="80"/>
      <c r="AD309" s="80"/>
      <c r="AE309" s="80"/>
      <c r="AF309" s="80"/>
      <c r="AG309" s="80"/>
      <c r="AH309" s="80"/>
      <c r="AI309" s="80"/>
    </row>
    <row r="310" spans="1:35" ht="12.75" customHeight="1">
      <c r="A310" s="91"/>
      <c r="B310" s="32"/>
      <c r="C310" s="31"/>
      <c r="D310" s="31"/>
      <c r="E310" s="31"/>
      <c r="F310" s="92"/>
      <c r="G310" s="32"/>
      <c r="H310" s="93"/>
      <c r="I310" s="80"/>
      <c r="J310" s="80"/>
      <c r="K310" s="80"/>
      <c r="L310" s="80"/>
      <c r="M310" s="80"/>
      <c r="N310" s="80"/>
      <c r="O310" s="80"/>
      <c r="P310" s="80"/>
      <c r="Q310" s="80"/>
      <c r="R310" s="80"/>
      <c r="S310" s="80"/>
      <c r="T310" s="80"/>
      <c r="U310" s="80"/>
      <c r="V310" s="80"/>
      <c r="W310" s="80"/>
      <c r="X310" s="80"/>
      <c r="Y310" s="80"/>
      <c r="Z310" s="80"/>
      <c r="AA310" s="80"/>
      <c r="AB310" s="80"/>
      <c r="AC310" s="80"/>
      <c r="AD310" s="80"/>
      <c r="AE310" s="80"/>
      <c r="AF310" s="80"/>
      <c r="AG310" s="80"/>
      <c r="AH310" s="80"/>
      <c r="AI310" s="80"/>
    </row>
    <row r="311" spans="1:35" ht="12.75" customHeight="1">
      <c r="A311" s="91"/>
      <c r="B311" s="32"/>
      <c r="C311" s="31"/>
      <c r="D311" s="31"/>
      <c r="E311" s="31"/>
      <c r="F311" s="92"/>
      <c r="G311" s="32"/>
      <c r="H311" s="93"/>
      <c r="I311" s="80"/>
      <c r="J311" s="80"/>
      <c r="K311" s="80"/>
      <c r="L311" s="80"/>
      <c r="M311" s="80"/>
      <c r="N311" s="80"/>
      <c r="O311" s="80"/>
      <c r="P311" s="80"/>
      <c r="Q311" s="80"/>
      <c r="R311" s="80"/>
      <c r="S311" s="80"/>
      <c r="T311" s="80"/>
      <c r="U311" s="80"/>
      <c r="V311" s="80"/>
      <c r="W311" s="80"/>
      <c r="X311" s="80"/>
      <c r="Y311" s="80"/>
      <c r="Z311" s="80"/>
      <c r="AA311" s="80"/>
      <c r="AB311" s="80"/>
      <c r="AC311" s="80"/>
      <c r="AD311" s="80"/>
      <c r="AE311" s="80"/>
      <c r="AF311" s="80"/>
      <c r="AG311" s="80"/>
      <c r="AH311" s="80"/>
      <c r="AI311" s="80"/>
    </row>
    <row r="312" spans="1:35" ht="12.75" customHeight="1">
      <c r="A312" s="91"/>
      <c r="B312" s="32"/>
      <c r="C312" s="31"/>
      <c r="D312" s="31"/>
      <c r="E312" s="31"/>
      <c r="F312" s="92"/>
      <c r="G312" s="32"/>
      <c r="H312" s="93"/>
      <c r="I312" s="80"/>
      <c r="J312" s="80"/>
      <c r="K312" s="80"/>
      <c r="L312" s="80"/>
      <c r="M312" s="80"/>
      <c r="N312" s="80"/>
      <c r="O312" s="80"/>
      <c r="P312" s="80"/>
      <c r="Q312" s="80"/>
      <c r="R312" s="80"/>
      <c r="S312" s="80"/>
      <c r="T312" s="80"/>
      <c r="U312" s="80"/>
      <c r="V312" s="80"/>
      <c r="W312" s="80"/>
      <c r="X312" s="80"/>
      <c r="Y312" s="80"/>
      <c r="Z312" s="80"/>
      <c r="AA312" s="80"/>
      <c r="AB312" s="80"/>
      <c r="AC312" s="80"/>
      <c r="AD312" s="80"/>
      <c r="AE312" s="80"/>
      <c r="AF312" s="80"/>
      <c r="AG312" s="80"/>
      <c r="AH312" s="80"/>
      <c r="AI312" s="80"/>
    </row>
    <row r="313" spans="1:35" ht="12.75" customHeight="1">
      <c r="A313" s="91"/>
      <c r="B313" s="32"/>
      <c r="C313" s="31"/>
      <c r="D313" s="31"/>
      <c r="E313" s="31"/>
      <c r="F313" s="92"/>
      <c r="G313" s="32"/>
      <c r="H313" s="93"/>
      <c r="I313" s="80"/>
      <c r="J313" s="80"/>
      <c r="K313" s="80"/>
      <c r="L313" s="80"/>
      <c r="M313" s="80"/>
      <c r="N313" s="80"/>
      <c r="O313" s="80"/>
      <c r="P313" s="80"/>
      <c r="Q313" s="80"/>
      <c r="R313" s="80"/>
      <c r="S313" s="80"/>
      <c r="T313" s="80"/>
      <c r="U313" s="80"/>
      <c r="V313" s="80"/>
      <c r="W313" s="80"/>
      <c r="X313" s="80"/>
      <c r="Y313" s="80"/>
      <c r="Z313" s="80"/>
      <c r="AA313" s="80"/>
      <c r="AB313" s="80"/>
      <c r="AC313" s="80"/>
      <c r="AD313" s="80"/>
      <c r="AE313" s="80"/>
      <c r="AF313" s="80"/>
      <c r="AG313" s="80"/>
      <c r="AH313" s="80"/>
      <c r="AI313" s="80"/>
    </row>
    <row r="314" spans="1:35" ht="12.75" customHeight="1">
      <c r="A314" s="91"/>
      <c r="B314" s="32"/>
      <c r="C314" s="31"/>
      <c r="D314" s="31"/>
      <c r="E314" s="31"/>
      <c r="F314" s="92"/>
      <c r="G314" s="32"/>
      <c r="H314" s="93"/>
      <c r="I314" s="80"/>
      <c r="J314" s="80"/>
      <c r="K314" s="80"/>
      <c r="L314" s="80"/>
      <c r="M314" s="80"/>
      <c r="N314" s="80"/>
      <c r="O314" s="80"/>
      <c r="P314" s="80"/>
      <c r="Q314" s="80"/>
      <c r="R314" s="80"/>
      <c r="S314" s="80"/>
      <c r="T314" s="80"/>
      <c r="U314" s="80"/>
      <c r="V314" s="80"/>
      <c r="W314" s="80"/>
      <c r="X314" s="80"/>
      <c r="Y314" s="80"/>
      <c r="Z314" s="80"/>
      <c r="AA314" s="80"/>
      <c r="AB314" s="80"/>
      <c r="AC314" s="80"/>
      <c r="AD314" s="80"/>
      <c r="AE314" s="80"/>
      <c r="AF314" s="80"/>
      <c r="AG314" s="80"/>
      <c r="AH314" s="80"/>
      <c r="AI314" s="80"/>
    </row>
    <row r="315" spans="1:35" ht="12.75" customHeight="1">
      <c r="A315" s="91"/>
      <c r="B315" s="32"/>
      <c r="C315" s="31"/>
      <c r="D315" s="31"/>
      <c r="E315" s="31"/>
      <c r="F315" s="92"/>
      <c r="G315" s="32"/>
      <c r="H315" s="93"/>
      <c r="I315" s="80"/>
      <c r="J315" s="80"/>
      <c r="K315" s="80"/>
      <c r="L315" s="80"/>
      <c r="M315" s="80"/>
      <c r="N315" s="80"/>
      <c r="O315" s="80"/>
      <c r="P315" s="80"/>
      <c r="Q315" s="80"/>
      <c r="R315" s="80"/>
      <c r="S315" s="80"/>
      <c r="T315" s="80"/>
      <c r="U315" s="80"/>
      <c r="V315" s="80"/>
      <c r="W315" s="80"/>
      <c r="X315" s="80"/>
      <c r="Y315" s="80"/>
      <c r="Z315" s="80"/>
      <c r="AA315" s="80"/>
      <c r="AB315" s="80"/>
      <c r="AC315" s="80"/>
      <c r="AD315" s="80"/>
      <c r="AE315" s="80"/>
      <c r="AF315" s="80"/>
      <c r="AG315" s="80"/>
      <c r="AH315" s="80"/>
      <c r="AI315" s="80"/>
    </row>
    <row r="316" spans="1:35" ht="12.75" customHeight="1">
      <c r="A316" s="91"/>
      <c r="B316" s="32"/>
      <c r="C316" s="31"/>
      <c r="D316" s="31"/>
      <c r="E316" s="31"/>
      <c r="F316" s="92"/>
      <c r="G316" s="32"/>
      <c r="H316" s="93"/>
      <c r="I316" s="80"/>
      <c r="J316" s="80"/>
      <c r="K316" s="80"/>
      <c r="L316" s="80"/>
      <c r="M316" s="80"/>
      <c r="N316" s="80"/>
      <c r="O316" s="80"/>
      <c r="P316" s="80"/>
      <c r="Q316" s="80"/>
      <c r="R316" s="80"/>
      <c r="S316" s="80"/>
      <c r="T316" s="80"/>
      <c r="U316" s="80"/>
      <c r="V316" s="80"/>
      <c r="W316" s="80"/>
      <c r="X316" s="80"/>
      <c r="Y316" s="80"/>
      <c r="Z316" s="80"/>
      <c r="AA316" s="80"/>
      <c r="AB316" s="80"/>
      <c r="AC316" s="80"/>
      <c r="AD316" s="80"/>
      <c r="AE316" s="80"/>
      <c r="AF316" s="80"/>
      <c r="AG316" s="80"/>
      <c r="AH316" s="80"/>
      <c r="AI316" s="80"/>
    </row>
    <row r="317" spans="1:35" ht="12.75" customHeight="1">
      <c r="A317" s="91"/>
      <c r="B317" s="32"/>
      <c r="C317" s="31"/>
      <c r="D317" s="31"/>
      <c r="E317" s="31"/>
      <c r="F317" s="92"/>
      <c r="G317" s="32"/>
      <c r="H317" s="93"/>
      <c r="I317" s="80"/>
      <c r="J317" s="80"/>
      <c r="K317" s="80"/>
      <c r="L317" s="80"/>
      <c r="M317" s="80"/>
      <c r="N317" s="80"/>
      <c r="O317" s="80"/>
      <c r="P317" s="80"/>
      <c r="Q317" s="80"/>
      <c r="R317" s="80"/>
      <c r="S317" s="80"/>
      <c r="T317" s="80"/>
      <c r="U317" s="80"/>
      <c r="V317" s="80"/>
      <c r="W317" s="80"/>
      <c r="X317" s="80"/>
      <c r="Y317" s="80"/>
      <c r="Z317" s="80"/>
      <c r="AA317" s="80"/>
      <c r="AB317" s="80"/>
      <c r="AC317" s="80"/>
      <c r="AD317" s="80"/>
      <c r="AE317" s="80"/>
      <c r="AF317" s="80"/>
      <c r="AG317" s="80"/>
      <c r="AH317" s="80"/>
      <c r="AI317" s="80"/>
    </row>
    <row r="318" spans="1:35" ht="12.75" customHeight="1">
      <c r="A318" s="91"/>
      <c r="B318" s="32"/>
      <c r="C318" s="31"/>
      <c r="D318" s="31"/>
      <c r="E318" s="31"/>
      <c r="F318" s="92"/>
      <c r="G318" s="32"/>
      <c r="H318" s="93"/>
      <c r="I318" s="80"/>
      <c r="J318" s="80"/>
      <c r="K318" s="80"/>
      <c r="L318" s="80"/>
      <c r="M318" s="80"/>
      <c r="N318" s="80"/>
      <c r="O318" s="80"/>
      <c r="P318" s="80"/>
      <c r="Q318" s="80"/>
      <c r="R318" s="80"/>
      <c r="S318" s="80"/>
      <c r="T318" s="80"/>
      <c r="U318" s="80"/>
      <c r="V318" s="80"/>
      <c r="W318" s="80"/>
      <c r="X318" s="80"/>
      <c r="Y318" s="80"/>
      <c r="Z318" s="80"/>
      <c r="AA318" s="80"/>
      <c r="AB318" s="80"/>
      <c r="AC318" s="80"/>
      <c r="AD318" s="80"/>
      <c r="AE318" s="80"/>
      <c r="AF318" s="80"/>
      <c r="AG318" s="80"/>
      <c r="AH318" s="80"/>
      <c r="AI318" s="80"/>
    </row>
    <row r="319" spans="1:35" ht="12.75" customHeight="1">
      <c r="A319" s="91"/>
      <c r="B319" s="32"/>
      <c r="C319" s="31"/>
      <c r="D319" s="31"/>
      <c r="E319" s="31"/>
      <c r="F319" s="92"/>
      <c r="G319" s="32"/>
      <c r="H319" s="93"/>
      <c r="I319" s="80"/>
      <c r="J319" s="80"/>
      <c r="K319" s="80"/>
      <c r="L319" s="80"/>
      <c r="M319" s="80"/>
      <c r="N319" s="80"/>
      <c r="O319" s="80"/>
      <c r="P319" s="80"/>
      <c r="Q319" s="80"/>
      <c r="R319" s="80"/>
      <c r="S319" s="80"/>
      <c r="T319" s="80"/>
      <c r="U319" s="80"/>
      <c r="V319" s="80"/>
      <c r="W319" s="80"/>
      <c r="X319" s="80"/>
      <c r="Y319" s="80"/>
      <c r="Z319" s="80"/>
      <c r="AA319" s="80"/>
      <c r="AB319" s="80"/>
      <c r="AC319" s="80"/>
      <c r="AD319" s="80"/>
      <c r="AE319" s="80"/>
      <c r="AF319" s="80"/>
      <c r="AG319" s="80"/>
      <c r="AH319" s="80"/>
      <c r="AI319" s="80"/>
    </row>
    <row r="320" spans="1:35" ht="12.75" customHeight="1">
      <c r="A320" s="91"/>
      <c r="B320" s="32"/>
      <c r="C320" s="31"/>
      <c r="D320" s="31"/>
      <c r="E320" s="31"/>
      <c r="F320" s="92"/>
      <c r="G320" s="32"/>
      <c r="H320" s="93"/>
      <c r="I320" s="80"/>
      <c r="J320" s="80"/>
      <c r="K320" s="80"/>
      <c r="L320" s="80"/>
      <c r="M320" s="80"/>
      <c r="N320" s="80"/>
      <c r="O320" s="80"/>
      <c r="P320" s="80"/>
      <c r="Q320" s="80"/>
      <c r="R320" s="80"/>
      <c r="S320" s="80"/>
      <c r="T320" s="80"/>
      <c r="U320" s="80"/>
      <c r="V320" s="80"/>
      <c r="W320" s="80"/>
      <c r="X320" s="80"/>
      <c r="Y320" s="80"/>
      <c r="Z320" s="80"/>
      <c r="AA320" s="80"/>
      <c r="AB320" s="80"/>
      <c r="AC320" s="80"/>
      <c r="AD320" s="80"/>
      <c r="AE320" s="80"/>
      <c r="AF320" s="80"/>
      <c r="AG320" s="80"/>
      <c r="AH320" s="80"/>
      <c r="AI320" s="80"/>
    </row>
    <row r="321" spans="1:35" ht="12.75" customHeight="1">
      <c r="A321" s="91"/>
      <c r="B321" s="32"/>
      <c r="C321" s="31"/>
      <c r="D321" s="31"/>
      <c r="E321" s="31"/>
      <c r="F321" s="92"/>
      <c r="G321" s="32"/>
      <c r="H321" s="93"/>
      <c r="I321" s="80"/>
      <c r="J321" s="80"/>
      <c r="K321" s="80"/>
      <c r="L321" s="80"/>
      <c r="M321" s="80"/>
      <c r="N321" s="80"/>
      <c r="O321" s="80"/>
      <c r="P321" s="80"/>
      <c r="Q321" s="80"/>
      <c r="R321" s="80"/>
      <c r="S321" s="80"/>
      <c r="T321" s="80"/>
      <c r="U321" s="80"/>
      <c r="V321" s="80"/>
      <c r="W321" s="80"/>
      <c r="X321" s="80"/>
      <c r="Y321" s="80"/>
      <c r="Z321" s="80"/>
      <c r="AA321" s="80"/>
      <c r="AB321" s="80"/>
      <c r="AC321" s="80"/>
      <c r="AD321" s="80"/>
      <c r="AE321" s="80"/>
      <c r="AF321" s="80"/>
      <c r="AG321" s="80"/>
      <c r="AH321" s="80"/>
      <c r="AI321" s="80"/>
    </row>
    <row r="322" spans="1:35" ht="12.75" customHeight="1">
      <c r="A322" s="91"/>
      <c r="B322" s="32"/>
      <c r="C322" s="31"/>
      <c r="D322" s="31"/>
      <c r="E322" s="31"/>
      <c r="F322" s="92"/>
      <c r="G322" s="32"/>
      <c r="H322" s="93"/>
      <c r="I322" s="80"/>
      <c r="J322" s="80"/>
      <c r="K322" s="80"/>
      <c r="L322" s="80"/>
      <c r="M322" s="80"/>
      <c r="N322" s="80"/>
      <c r="O322" s="80"/>
      <c r="P322" s="80"/>
      <c r="Q322" s="80"/>
      <c r="R322" s="80"/>
      <c r="S322" s="80"/>
      <c r="T322" s="80"/>
      <c r="U322" s="80"/>
      <c r="V322" s="80"/>
      <c r="W322" s="80"/>
      <c r="X322" s="80"/>
      <c r="Y322" s="80"/>
      <c r="Z322" s="80"/>
      <c r="AA322" s="80"/>
      <c r="AB322" s="80"/>
      <c r="AC322" s="80"/>
      <c r="AD322" s="80"/>
      <c r="AE322" s="80"/>
      <c r="AF322" s="80"/>
      <c r="AG322" s="80"/>
      <c r="AH322" s="80"/>
      <c r="AI322" s="80"/>
    </row>
    <row r="323" spans="1:35" ht="12.75" customHeight="1">
      <c r="A323" s="91"/>
      <c r="B323" s="32"/>
      <c r="C323" s="31"/>
      <c r="D323" s="31"/>
      <c r="E323" s="31"/>
      <c r="F323" s="92"/>
      <c r="G323" s="32"/>
      <c r="H323" s="93"/>
      <c r="I323" s="80"/>
      <c r="J323" s="80"/>
      <c r="K323" s="80"/>
      <c r="L323" s="80"/>
      <c r="M323" s="80"/>
      <c r="N323" s="80"/>
      <c r="O323" s="80"/>
      <c r="P323" s="80"/>
      <c r="Q323" s="80"/>
      <c r="R323" s="80"/>
      <c r="S323" s="80"/>
      <c r="T323" s="80"/>
      <c r="U323" s="80"/>
      <c r="V323" s="80"/>
      <c r="W323" s="80"/>
      <c r="X323" s="80"/>
      <c r="Y323" s="80"/>
      <c r="Z323" s="80"/>
      <c r="AA323" s="80"/>
      <c r="AB323" s="80"/>
      <c r="AC323" s="80"/>
      <c r="AD323" s="80"/>
      <c r="AE323" s="80"/>
      <c r="AF323" s="80"/>
      <c r="AG323" s="80"/>
      <c r="AH323" s="80"/>
      <c r="AI323" s="80"/>
    </row>
    <row r="324" spans="1:35" ht="12.75" customHeight="1">
      <c r="A324" s="91"/>
      <c r="B324" s="32"/>
      <c r="C324" s="31"/>
      <c r="D324" s="31"/>
      <c r="E324" s="31"/>
      <c r="F324" s="92"/>
      <c r="G324" s="32"/>
      <c r="H324" s="93"/>
      <c r="I324" s="80"/>
      <c r="J324" s="80"/>
      <c r="K324" s="80"/>
      <c r="L324" s="80"/>
      <c r="M324" s="80"/>
      <c r="N324" s="80"/>
      <c r="O324" s="80"/>
      <c r="P324" s="80"/>
      <c r="Q324" s="80"/>
      <c r="R324" s="80"/>
      <c r="S324" s="80"/>
      <c r="T324" s="80"/>
      <c r="U324" s="80"/>
      <c r="V324" s="80"/>
      <c r="W324" s="80"/>
      <c r="X324" s="80"/>
      <c r="Y324" s="80"/>
      <c r="Z324" s="80"/>
      <c r="AA324" s="80"/>
      <c r="AB324" s="80"/>
      <c r="AC324" s="80"/>
      <c r="AD324" s="80"/>
      <c r="AE324" s="80"/>
      <c r="AF324" s="80"/>
      <c r="AG324" s="80"/>
      <c r="AH324" s="80"/>
      <c r="AI324" s="80"/>
    </row>
    <row r="325" spans="1:35" ht="12.75" customHeight="1">
      <c r="A325" s="91"/>
      <c r="B325" s="32"/>
      <c r="C325" s="31"/>
      <c r="D325" s="31"/>
      <c r="E325" s="31"/>
      <c r="F325" s="92"/>
      <c r="G325" s="32"/>
      <c r="H325" s="93"/>
      <c r="I325" s="80"/>
      <c r="J325" s="80"/>
      <c r="K325" s="80"/>
      <c r="L325" s="80"/>
      <c r="M325" s="80"/>
      <c r="N325" s="80"/>
      <c r="O325" s="80"/>
      <c r="P325" s="80"/>
      <c r="Q325" s="80"/>
      <c r="R325" s="80"/>
      <c r="S325" s="80"/>
      <c r="T325" s="80"/>
      <c r="U325" s="80"/>
      <c r="V325" s="80"/>
      <c r="W325" s="80"/>
      <c r="X325" s="80"/>
      <c r="Y325" s="80"/>
      <c r="Z325" s="80"/>
      <c r="AA325" s="80"/>
      <c r="AB325" s="80"/>
      <c r="AC325" s="80"/>
      <c r="AD325" s="80"/>
      <c r="AE325" s="80"/>
      <c r="AF325" s="80"/>
      <c r="AG325" s="80"/>
      <c r="AH325" s="80"/>
      <c r="AI325" s="80"/>
    </row>
    <row r="326" spans="1:35" ht="12.75" customHeight="1">
      <c r="A326" s="91"/>
      <c r="B326" s="32"/>
      <c r="C326" s="31"/>
      <c r="D326" s="31"/>
      <c r="E326" s="31"/>
      <c r="F326" s="92"/>
      <c r="G326" s="32"/>
      <c r="H326" s="93"/>
      <c r="I326" s="80"/>
      <c r="J326" s="80"/>
      <c r="K326" s="80"/>
      <c r="L326" s="80"/>
      <c r="M326" s="80"/>
      <c r="N326" s="80"/>
      <c r="O326" s="80"/>
      <c r="P326" s="80"/>
      <c r="Q326" s="80"/>
      <c r="R326" s="80"/>
      <c r="S326" s="80"/>
      <c r="T326" s="80"/>
      <c r="U326" s="80"/>
      <c r="V326" s="80"/>
      <c r="W326" s="80"/>
      <c r="X326" s="80"/>
      <c r="Y326" s="80"/>
      <c r="Z326" s="80"/>
      <c r="AA326" s="80"/>
      <c r="AB326" s="80"/>
      <c r="AC326" s="80"/>
      <c r="AD326" s="80"/>
      <c r="AE326" s="80"/>
      <c r="AF326" s="80"/>
      <c r="AG326" s="80"/>
      <c r="AH326" s="80"/>
      <c r="AI326" s="80"/>
    </row>
    <row r="327" spans="1:35" ht="12.75" customHeight="1">
      <c r="A327" s="91"/>
      <c r="B327" s="32"/>
      <c r="C327" s="31"/>
      <c r="D327" s="31"/>
      <c r="E327" s="31"/>
      <c r="F327" s="92"/>
      <c r="G327" s="32"/>
      <c r="H327" s="93"/>
      <c r="I327" s="80"/>
      <c r="J327" s="80"/>
      <c r="K327" s="80"/>
      <c r="L327" s="80"/>
      <c r="M327" s="80"/>
      <c r="N327" s="80"/>
      <c r="O327" s="80"/>
      <c r="P327" s="80"/>
      <c r="Q327" s="80"/>
      <c r="R327" s="80"/>
      <c r="S327" s="80"/>
      <c r="T327" s="80"/>
      <c r="U327" s="80"/>
      <c r="V327" s="80"/>
      <c r="W327" s="80"/>
      <c r="X327" s="80"/>
      <c r="Y327" s="80"/>
      <c r="Z327" s="80"/>
      <c r="AA327" s="80"/>
      <c r="AB327" s="80"/>
      <c r="AC327" s="80"/>
      <c r="AD327" s="80"/>
      <c r="AE327" s="80"/>
      <c r="AF327" s="80"/>
      <c r="AG327" s="80"/>
      <c r="AH327" s="80"/>
      <c r="AI327" s="80"/>
    </row>
    <row r="328" spans="1:35" ht="12.75" customHeight="1">
      <c r="A328" s="91"/>
      <c r="B328" s="32"/>
      <c r="C328" s="31"/>
      <c r="D328" s="31"/>
      <c r="E328" s="31"/>
      <c r="F328" s="92"/>
      <c r="G328" s="32"/>
      <c r="H328" s="93"/>
      <c r="I328" s="80"/>
      <c r="J328" s="80"/>
      <c r="K328" s="80"/>
      <c r="L328" s="80"/>
      <c r="M328" s="80"/>
      <c r="N328" s="80"/>
      <c r="O328" s="80"/>
      <c r="P328" s="80"/>
      <c r="Q328" s="80"/>
      <c r="R328" s="80"/>
      <c r="S328" s="80"/>
      <c r="T328" s="80"/>
      <c r="U328" s="80"/>
      <c r="V328" s="80"/>
      <c r="W328" s="80"/>
      <c r="X328" s="80"/>
      <c r="Y328" s="80"/>
      <c r="Z328" s="80"/>
      <c r="AA328" s="80"/>
      <c r="AB328" s="80"/>
      <c r="AC328" s="80"/>
      <c r="AD328" s="80"/>
      <c r="AE328" s="80"/>
      <c r="AF328" s="80"/>
      <c r="AG328" s="80"/>
      <c r="AH328" s="80"/>
      <c r="AI328" s="80"/>
    </row>
    <row r="329" spans="1:35" ht="12.75" customHeight="1">
      <c r="A329" s="91"/>
      <c r="B329" s="32"/>
      <c r="C329" s="31"/>
      <c r="D329" s="31"/>
      <c r="E329" s="31"/>
      <c r="F329" s="92"/>
      <c r="G329" s="32"/>
      <c r="H329" s="93"/>
      <c r="I329" s="80"/>
      <c r="J329" s="80"/>
      <c r="K329" s="80"/>
      <c r="L329" s="80"/>
      <c r="M329" s="80"/>
      <c r="N329" s="80"/>
      <c r="O329" s="80"/>
      <c r="P329" s="80"/>
      <c r="Q329" s="80"/>
      <c r="R329" s="80"/>
      <c r="S329" s="80"/>
      <c r="T329" s="80"/>
      <c r="U329" s="80"/>
      <c r="V329" s="80"/>
      <c r="W329" s="80"/>
      <c r="X329" s="80"/>
      <c r="Y329" s="80"/>
      <c r="Z329" s="80"/>
      <c r="AA329" s="80"/>
      <c r="AB329" s="80"/>
      <c r="AC329" s="80"/>
      <c r="AD329" s="80"/>
      <c r="AE329" s="80"/>
      <c r="AF329" s="80"/>
      <c r="AG329" s="80"/>
      <c r="AH329" s="80"/>
      <c r="AI329" s="80"/>
    </row>
    <row r="330" spans="1:35" ht="12.75" customHeight="1">
      <c r="A330" s="91"/>
      <c r="B330" s="32"/>
      <c r="C330" s="31"/>
      <c r="D330" s="31"/>
      <c r="E330" s="31"/>
      <c r="F330" s="92"/>
      <c r="G330" s="32"/>
      <c r="H330" s="93"/>
      <c r="I330" s="80"/>
      <c r="J330" s="80"/>
      <c r="K330" s="80"/>
      <c r="L330" s="80"/>
      <c r="M330" s="80"/>
      <c r="N330" s="80"/>
      <c r="O330" s="80"/>
      <c r="P330" s="80"/>
      <c r="Q330" s="80"/>
      <c r="R330" s="80"/>
      <c r="S330" s="80"/>
      <c r="T330" s="80"/>
      <c r="U330" s="80"/>
      <c r="V330" s="80"/>
      <c r="W330" s="80"/>
      <c r="X330" s="80"/>
      <c r="Y330" s="80"/>
      <c r="Z330" s="80"/>
      <c r="AA330" s="80"/>
      <c r="AB330" s="80"/>
      <c r="AC330" s="80"/>
      <c r="AD330" s="80"/>
      <c r="AE330" s="80"/>
      <c r="AF330" s="80"/>
      <c r="AG330" s="80"/>
      <c r="AH330" s="80"/>
      <c r="AI330" s="80"/>
    </row>
    <row r="331" spans="1:35" ht="12.75" customHeight="1">
      <c r="A331" s="91"/>
      <c r="B331" s="32"/>
      <c r="C331" s="31"/>
      <c r="D331" s="31"/>
      <c r="E331" s="31"/>
      <c r="F331" s="92"/>
      <c r="G331" s="32"/>
      <c r="H331" s="93"/>
      <c r="I331" s="80"/>
      <c r="J331" s="80"/>
      <c r="K331" s="80"/>
      <c r="L331" s="80"/>
      <c r="M331" s="80"/>
      <c r="N331" s="80"/>
      <c r="O331" s="80"/>
      <c r="P331" s="80"/>
      <c r="Q331" s="80"/>
      <c r="R331" s="80"/>
      <c r="S331" s="80"/>
      <c r="T331" s="80"/>
      <c r="U331" s="80"/>
      <c r="V331" s="80"/>
      <c r="W331" s="80"/>
      <c r="X331" s="80"/>
      <c r="Y331" s="80"/>
      <c r="Z331" s="80"/>
      <c r="AA331" s="80"/>
      <c r="AB331" s="80"/>
      <c r="AC331" s="80"/>
      <c r="AD331" s="80"/>
      <c r="AE331" s="80"/>
      <c r="AF331" s="80"/>
      <c r="AG331" s="80"/>
      <c r="AH331" s="80"/>
      <c r="AI331" s="80"/>
    </row>
    <row r="332" spans="1:35" ht="12.75" customHeight="1">
      <c r="A332" s="91"/>
      <c r="B332" s="32"/>
      <c r="C332" s="31"/>
      <c r="D332" s="31"/>
      <c r="E332" s="31"/>
      <c r="F332" s="92"/>
      <c r="G332" s="32"/>
      <c r="H332" s="93"/>
      <c r="I332" s="80"/>
      <c r="J332" s="80"/>
      <c r="K332" s="80"/>
      <c r="L332" s="80"/>
      <c r="M332" s="80"/>
      <c r="N332" s="80"/>
      <c r="O332" s="80"/>
      <c r="P332" s="80"/>
      <c r="Q332" s="80"/>
      <c r="R332" s="80"/>
      <c r="S332" s="80"/>
      <c r="T332" s="80"/>
      <c r="U332" s="80"/>
      <c r="V332" s="80"/>
      <c r="W332" s="80"/>
      <c r="X332" s="80"/>
      <c r="Y332" s="80"/>
      <c r="Z332" s="80"/>
      <c r="AA332" s="80"/>
      <c r="AB332" s="80"/>
      <c r="AC332" s="80"/>
      <c r="AD332" s="80"/>
      <c r="AE332" s="80"/>
      <c r="AF332" s="80"/>
      <c r="AG332" s="80"/>
      <c r="AH332" s="80"/>
      <c r="AI332" s="80"/>
    </row>
    <row r="333" spans="1:35" ht="12.75" customHeight="1">
      <c r="A333" s="91"/>
      <c r="B333" s="32"/>
      <c r="C333" s="31"/>
      <c r="D333" s="31"/>
      <c r="E333" s="31"/>
      <c r="F333" s="92"/>
      <c r="G333" s="32"/>
      <c r="H333" s="93"/>
      <c r="I333" s="80"/>
      <c r="J333" s="80"/>
      <c r="K333" s="80"/>
      <c r="L333" s="80"/>
      <c r="M333" s="80"/>
      <c r="N333" s="80"/>
      <c r="O333" s="80"/>
      <c r="P333" s="80"/>
      <c r="Q333" s="80"/>
      <c r="R333" s="80"/>
      <c r="S333" s="80"/>
      <c r="T333" s="80"/>
      <c r="U333" s="80"/>
      <c r="V333" s="80"/>
      <c r="W333" s="80"/>
      <c r="X333" s="80"/>
      <c r="Y333" s="80"/>
      <c r="Z333" s="80"/>
      <c r="AA333" s="80"/>
      <c r="AB333" s="80"/>
      <c r="AC333" s="80"/>
      <c r="AD333" s="80"/>
      <c r="AE333" s="80"/>
      <c r="AF333" s="80"/>
      <c r="AG333" s="80"/>
      <c r="AH333" s="80"/>
      <c r="AI333" s="80"/>
    </row>
    <row r="334" spans="1:35" ht="12.75" customHeight="1">
      <c r="A334" s="91"/>
      <c r="B334" s="32"/>
      <c r="C334" s="31"/>
      <c r="D334" s="31"/>
      <c r="E334" s="31"/>
      <c r="F334" s="92"/>
      <c r="G334" s="32"/>
      <c r="H334" s="93"/>
      <c r="I334" s="80"/>
      <c r="J334" s="80"/>
      <c r="K334" s="80"/>
      <c r="L334" s="80"/>
      <c r="M334" s="80"/>
      <c r="N334" s="80"/>
      <c r="O334" s="80"/>
      <c r="P334" s="80"/>
      <c r="Q334" s="80"/>
      <c r="R334" s="80"/>
      <c r="S334" s="80"/>
      <c r="T334" s="80"/>
      <c r="U334" s="80"/>
      <c r="V334" s="80"/>
      <c r="W334" s="80"/>
      <c r="X334" s="80"/>
      <c r="Y334" s="80"/>
      <c r="Z334" s="80"/>
      <c r="AA334" s="80"/>
      <c r="AB334" s="80"/>
      <c r="AC334" s="80"/>
      <c r="AD334" s="80"/>
      <c r="AE334" s="80"/>
      <c r="AF334" s="80"/>
      <c r="AG334" s="80"/>
      <c r="AH334" s="80"/>
      <c r="AI334" s="80"/>
    </row>
    <row r="335" spans="1:35" ht="12.75" customHeight="1">
      <c r="A335" s="91"/>
      <c r="B335" s="32"/>
      <c r="C335" s="31"/>
      <c r="D335" s="31"/>
      <c r="E335" s="31"/>
      <c r="F335" s="92"/>
      <c r="G335" s="32"/>
      <c r="H335" s="93"/>
      <c r="I335" s="80"/>
      <c r="J335" s="80"/>
      <c r="K335" s="80"/>
      <c r="L335" s="80"/>
      <c r="M335" s="80"/>
      <c r="N335" s="80"/>
      <c r="O335" s="80"/>
      <c r="P335" s="80"/>
      <c r="Q335" s="80"/>
      <c r="R335" s="80"/>
      <c r="S335" s="80"/>
      <c r="T335" s="80"/>
      <c r="U335" s="80"/>
      <c r="V335" s="80"/>
      <c r="W335" s="80"/>
      <c r="X335" s="80"/>
      <c r="Y335" s="80"/>
      <c r="Z335" s="80"/>
      <c r="AA335" s="80"/>
      <c r="AB335" s="80"/>
      <c r="AC335" s="80"/>
      <c r="AD335" s="80"/>
      <c r="AE335" s="80"/>
      <c r="AF335" s="80"/>
      <c r="AG335" s="80"/>
      <c r="AH335" s="80"/>
      <c r="AI335" s="80"/>
    </row>
    <row r="336" spans="1:35" ht="12.75" customHeight="1">
      <c r="A336" s="91"/>
      <c r="B336" s="32"/>
      <c r="C336" s="31"/>
      <c r="D336" s="31"/>
      <c r="E336" s="31"/>
      <c r="F336" s="92"/>
      <c r="G336" s="32"/>
      <c r="H336" s="93"/>
      <c r="I336" s="80"/>
      <c r="J336" s="80"/>
      <c r="K336" s="80"/>
      <c r="L336" s="80"/>
      <c r="M336" s="80"/>
      <c r="N336" s="80"/>
      <c r="O336" s="80"/>
      <c r="P336" s="80"/>
      <c r="Q336" s="80"/>
      <c r="R336" s="80"/>
      <c r="S336" s="80"/>
      <c r="T336" s="80"/>
      <c r="U336" s="80"/>
      <c r="V336" s="80"/>
      <c r="W336" s="80"/>
      <c r="X336" s="80"/>
      <c r="Y336" s="80"/>
      <c r="Z336" s="80"/>
      <c r="AA336" s="80"/>
      <c r="AB336" s="80"/>
      <c r="AC336" s="80"/>
      <c r="AD336" s="80"/>
      <c r="AE336" s="80"/>
      <c r="AF336" s="80"/>
      <c r="AG336" s="80"/>
      <c r="AH336" s="80"/>
      <c r="AI336" s="80"/>
    </row>
    <row r="337" spans="1:35" ht="12.75" customHeight="1">
      <c r="A337" s="91"/>
      <c r="B337" s="32"/>
      <c r="C337" s="31"/>
      <c r="D337" s="31"/>
      <c r="E337" s="31"/>
      <c r="F337" s="92"/>
      <c r="G337" s="32"/>
      <c r="H337" s="93"/>
      <c r="I337" s="80"/>
      <c r="J337" s="80"/>
      <c r="K337" s="80"/>
      <c r="L337" s="80"/>
      <c r="M337" s="80"/>
      <c r="N337" s="80"/>
      <c r="O337" s="80"/>
      <c r="P337" s="80"/>
      <c r="Q337" s="80"/>
      <c r="R337" s="80"/>
      <c r="S337" s="80"/>
      <c r="T337" s="80"/>
      <c r="U337" s="80"/>
      <c r="V337" s="80"/>
      <c r="W337" s="80"/>
      <c r="X337" s="80"/>
      <c r="Y337" s="80"/>
      <c r="Z337" s="80"/>
      <c r="AA337" s="80"/>
      <c r="AB337" s="80"/>
      <c r="AC337" s="80"/>
      <c r="AD337" s="80"/>
      <c r="AE337" s="80"/>
      <c r="AF337" s="80"/>
      <c r="AG337" s="80"/>
      <c r="AH337" s="80"/>
      <c r="AI337" s="80"/>
    </row>
    <row r="338" spans="1:35" ht="12.75" customHeight="1">
      <c r="A338" s="91"/>
      <c r="B338" s="32"/>
      <c r="C338" s="31"/>
      <c r="D338" s="31"/>
      <c r="E338" s="31"/>
      <c r="F338" s="92"/>
      <c r="G338" s="32"/>
      <c r="H338" s="93"/>
      <c r="I338" s="80"/>
      <c r="J338" s="80"/>
      <c r="K338" s="80"/>
      <c r="L338" s="80"/>
      <c r="M338" s="80"/>
      <c r="N338" s="80"/>
      <c r="O338" s="80"/>
      <c r="P338" s="80"/>
      <c r="Q338" s="80"/>
      <c r="R338" s="80"/>
      <c r="S338" s="80"/>
      <c r="T338" s="80"/>
      <c r="U338" s="80"/>
      <c r="V338" s="80"/>
      <c r="W338" s="80"/>
      <c r="X338" s="80"/>
      <c r="Y338" s="80"/>
      <c r="Z338" s="80"/>
      <c r="AA338" s="80"/>
      <c r="AB338" s="80"/>
      <c r="AC338" s="80"/>
      <c r="AD338" s="80"/>
      <c r="AE338" s="80"/>
      <c r="AF338" s="80"/>
      <c r="AG338" s="80"/>
      <c r="AH338" s="80"/>
      <c r="AI338" s="80"/>
    </row>
    <row r="339" spans="1:35" ht="12.75" customHeight="1">
      <c r="A339" s="91"/>
      <c r="B339" s="32"/>
      <c r="C339" s="31"/>
      <c r="D339" s="31"/>
      <c r="E339" s="31"/>
      <c r="F339" s="92"/>
      <c r="G339" s="32"/>
      <c r="H339" s="93"/>
      <c r="I339" s="80"/>
      <c r="J339" s="80"/>
      <c r="K339" s="80"/>
      <c r="L339" s="80"/>
      <c r="M339" s="80"/>
      <c r="N339" s="80"/>
      <c r="O339" s="80"/>
      <c r="P339" s="80"/>
      <c r="Q339" s="80"/>
      <c r="R339" s="80"/>
      <c r="S339" s="80"/>
      <c r="T339" s="80"/>
      <c r="U339" s="80"/>
      <c r="V339" s="80"/>
      <c r="W339" s="80"/>
      <c r="X339" s="80"/>
      <c r="Y339" s="80"/>
      <c r="Z339" s="80"/>
      <c r="AA339" s="80"/>
      <c r="AB339" s="80"/>
      <c r="AC339" s="80"/>
      <c r="AD339" s="80"/>
      <c r="AE339" s="80"/>
      <c r="AF339" s="80"/>
      <c r="AG339" s="80"/>
      <c r="AH339" s="80"/>
      <c r="AI339" s="80"/>
    </row>
    <row r="340" spans="1:35" ht="12.75" customHeight="1">
      <c r="A340" s="91"/>
      <c r="B340" s="32"/>
      <c r="C340" s="31"/>
      <c r="D340" s="31"/>
      <c r="E340" s="31"/>
      <c r="F340" s="92"/>
      <c r="G340" s="32"/>
      <c r="H340" s="93"/>
      <c r="I340" s="80"/>
      <c r="J340" s="80"/>
      <c r="K340" s="80"/>
      <c r="L340" s="80"/>
      <c r="M340" s="80"/>
      <c r="N340" s="80"/>
      <c r="O340" s="80"/>
      <c r="P340" s="80"/>
      <c r="Q340" s="80"/>
      <c r="R340" s="80"/>
      <c r="S340" s="80"/>
      <c r="T340" s="80"/>
      <c r="U340" s="80"/>
      <c r="V340" s="80"/>
      <c r="W340" s="80"/>
      <c r="X340" s="80"/>
      <c r="Y340" s="80"/>
      <c r="Z340" s="80"/>
      <c r="AA340" s="80"/>
      <c r="AB340" s="80"/>
      <c r="AC340" s="80"/>
      <c r="AD340" s="80"/>
      <c r="AE340" s="80"/>
      <c r="AF340" s="80"/>
      <c r="AG340" s="80"/>
      <c r="AH340" s="80"/>
      <c r="AI340" s="80"/>
    </row>
    <row r="341" spans="1:35" ht="12.75" customHeight="1">
      <c r="A341" s="91"/>
      <c r="B341" s="32"/>
      <c r="C341" s="31"/>
      <c r="D341" s="31"/>
      <c r="E341" s="31"/>
      <c r="F341" s="92"/>
      <c r="G341" s="32"/>
      <c r="H341" s="93"/>
      <c r="I341" s="80"/>
      <c r="J341" s="80"/>
      <c r="K341" s="80"/>
      <c r="L341" s="80"/>
      <c r="M341" s="80"/>
      <c r="N341" s="80"/>
      <c r="O341" s="80"/>
      <c r="P341" s="80"/>
      <c r="Q341" s="80"/>
      <c r="R341" s="80"/>
      <c r="S341" s="80"/>
      <c r="T341" s="80"/>
      <c r="U341" s="80"/>
      <c r="V341" s="80"/>
      <c r="W341" s="80"/>
      <c r="X341" s="80"/>
      <c r="Y341" s="80"/>
      <c r="Z341" s="80"/>
      <c r="AA341" s="80"/>
      <c r="AB341" s="80"/>
      <c r="AC341" s="80"/>
      <c r="AD341" s="80"/>
      <c r="AE341" s="80"/>
      <c r="AF341" s="80"/>
      <c r="AG341" s="80"/>
      <c r="AH341" s="80"/>
      <c r="AI341" s="80"/>
    </row>
    <row r="342" spans="1:35" ht="12.75" customHeight="1">
      <c r="A342" s="91"/>
      <c r="B342" s="32"/>
      <c r="C342" s="31"/>
      <c r="D342" s="31"/>
      <c r="E342" s="31"/>
      <c r="F342" s="92"/>
      <c r="G342" s="32"/>
      <c r="H342" s="93"/>
      <c r="I342" s="80"/>
      <c r="J342" s="80"/>
      <c r="K342" s="80"/>
      <c r="L342" s="80"/>
      <c r="M342" s="80"/>
      <c r="N342" s="80"/>
      <c r="O342" s="80"/>
      <c r="P342" s="80"/>
      <c r="Q342" s="80"/>
      <c r="R342" s="80"/>
      <c r="S342" s="80"/>
      <c r="T342" s="80"/>
      <c r="U342" s="80"/>
      <c r="V342" s="80"/>
      <c r="W342" s="80"/>
      <c r="X342" s="80"/>
      <c r="Y342" s="80"/>
      <c r="Z342" s="80"/>
      <c r="AA342" s="80"/>
      <c r="AB342" s="80"/>
      <c r="AC342" s="80"/>
      <c r="AD342" s="80"/>
      <c r="AE342" s="80"/>
      <c r="AF342" s="80"/>
      <c r="AG342" s="80"/>
      <c r="AH342" s="80"/>
      <c r="AI342" s="80"/>
    </row>
    <row r="343" spans="1:35" ht="12.75" customHeight="1">
      <c r="A343" s="91"/>
      <c r="B343" s="32"/>
      <c r="C343" s="31"/>
      <c r="D343" s="31"/>
      <c r="E343" s="31"/>
      <c r="F343" s="92"/>
      <c r="G343" s="32"/>
      <c r="H343" s="93"/>
      <c r="I343" s="80"/>
      <c r="J343" s="80"/>
      <c r="K343" s="80"/>
      <c r="L343" s="80"/>
      <c r="M343" s="80"/>
      <c r="N343" s="80"/>
      <c r="O343" s="80"/>
      <c r="P343" s="80"/>
      <c r="Q343" s="80"/>
      <c r="R343" s="80"/>
      <c r="S343" s="80"/>
      <c r="T343" s="80"/>
      <c r="U343" s="80"/>
      <c r="V343" s="80"/>
      <c r="W343" s="80"/>
      <c r="X343" s="80"/>
      <c r="Y343" s="80"/>
      <c r="Z343" s="80"/>
      <c r="AA343" s="80"/>
      <c r="AB343" s="80"/>
      <c r="AC343" s="80"/>
      <c r="AD343" s="80"/>
      <c r="AE343" s="80"/>
      <c r="AF343" s="80"/>
      <c r="AG343" s="80"/>
      <c r="AH343" s="80"/>
      <c r="AI343" s="80"/>
    </row>
    <row r="344" spans="1:35" ht="12.75" customHeight="1">
      <c r="A344" s="91"/>
      <c r="B344" s="32"/>
      <c r="C344" s="31"/>
      <c r="D344" s="31"/>
      <c r="E344" s="31"/>
      <c r="F344" s="92"/>
      <c r="G344" s="32"/>
      <c r="H344" s="93"/>
      <c r="I344" s="80"/>
      <c r="J344" s="80"/>
      <c r="K344" s="80"/>
      <c r="L344" s="80"/>
      <c r="M344" s="80"/>
      <c r="N344" s="80"/>
      <c r="O344" s="80"/>
      <c r="P344" s="80"/>
      <c r="Q344" s="80"/>
      <c r="R344" s="80"/>
      <c r="S344" s="80"/>
      <c r="T344" s="80"/>
      <c r="U344" s="80"/>
      <c r="V344" s="80"/>
      <c r="W344" s="80"/>
      <c r="X344" s="80"/>
      <c r="Y344" s="80"/>
      <c r="Z344" s="80"/>
      <c r="AA344" s="80"/>
      <c r="AB344" s="80"/>
      <c r="AC344" s="80"/>
      <c r="AD344" s="80"/>
      <c r="AE344" s="80"/>
      <c r="AF344" s="80"/>
      <c r="AG344" s="80"/>
      <c r="AH344" s="80"/>
      <c r="AI344" s="80"/>
    </row>
    <row r="345" spans="1:35" ht="12.75" customHeight="1">
      <c r="A345" s="91"/>
      <c r="B345" s="32"/>
      <c r="C345" s="31"/>
      <c r="D345" s="31"/>
      <c r="E345" s="31"/>
      <c r="F345" s="92"/>
      <c r="G345" s="32"/>
      <c r="H345" s="93"/>
      <c r="I345" s="80"/>
      <c r="J345" s="80"/>
      <c r="K345" s="80"/>
      <c r="L345" s="80"/>
      <c r="M345" s="80"/>
      <c r="N345" s="80"/>
      <c r="O345" s="80"/>
      <c r="P345" s="80"/>
      <c r="Q345" s="80"/>
      <c r="R345" s="80"/>
      <c r="S345" s="80"/>
      <c r="T345" s="80"/>
      <c r="U345" s="80"/>
      <c r="V345" s="80"/>
      <c r="W345" s="80"/>
      <c r="X345" s="80"/>
      <c r="Y345" s="80"/>
      <c r="Z345" s="80"/>
      <c r="AA345" s="80"/>
      <c r="AB345" s="80"/>
      <c r="AC345" s="80"/>
      <c r="AD345" s="80"/>
      <c r="AE345" s="80"/>
      <c r="AF345" s="80"/>
      <c r="AG345" s="80"/>
      <c r="AH345" s="80"/>
      <c r="AI345" s="80"/>
    </row>
    <row r="346" spans="1:35" ht="12.75" customHeight="1">
      <c r="A346" s="91"/>
      <c r="B346" s="32"/>
      <c r="C346" s="31"/>
      <c r="D346" s="31"/>
      <c r="E346" s="31"/>
      <c r="F346" s="92"/>
      <c r="G346" s="32"/>
      <c r="H346" s="93"/>
      <c r="I346" s="80"/>
      <c r="J346" s="80"/>
      <c r="K346" s="80"/>
      <c r="L346" s="80"/>
      <c r="M346" s="80"/>
      <c r="N346" s="80"/>
      <c r="O346" s="80"/>
      <c r="P346" s="80"/>
      <c r="Q346" s="80"/>
      <c r="R346" s="80"/>
      <c r="S346" s="80"/>
      <c r="T346" s="80"/>
      <c r="U346" s="80"/>
      <c r="V346" s="80"/>
      <c r="W346" s="80"/>
      <c r="X346" s="80"/>
      <c r="Y346" s="80"/>
      <c r="Z346" s="80"/>
      <c r="AA346" s="80"/>
      <c r="AB346" s="80"/>
      <c r="AC346" s="80"/>
      <c r="AD346" s="80"/>
      <c r="AE346" s="80"/>
      <c r="AF346" s="80"/>
      <c r="AG346" s="80"/>
      <c r="AH346" s="80"/>
      <c r="AI346" s="80"/>
    </row>
    <row r="347" spans="1:35" ht="12.75" customHeight="1">
      <c r="A347" s="91"/>
      <c r="B347" s="32"/>
      <c r="C347" s="31"/>
      <c r="D347" s="31"/>
      <c r="E347" s="31"/>
      <c r="F347" s="92"/>
      <c r="G347" s="32"/>
      <c r="H347" s="93"/>
      <c r="I347" s="80"/>
      <c r="J347" s="80"/>
      <c r="K347" s="80"/>
      <c r="L347" s="80"/>
      <c r="M347" s="80"/>
      <c r="N347" s="80"/>
      <c r="O347" s="80"/>
      <c r="P347" s="80"/>
      <c r="Q347" s="80"/>
      <c r="R347" s="80"/>
      <c r="S347" s="80"/>
      <c r="T347" s="80"/>
      <c r="U347" s="80"/>
      <c r="V347" s="80"/>
      <c r="W347" s="80"/>
      <c r="X347" s="80"/>
      <c r="Y347" s="80"/>
      <c r="Z347" s="80"/>
      <c r="AA347" s="80"/>
      <c r="AB347" s="80"/>
      <c r="AC347" s="80"/>
      <c r="AD347" s="80"/>
      <c r="AE347" s="80"/>
      <c r="AF347" s="80"/>
      <c r="AG347" s="80"/>
      <c r="AH347" s="80"/>
      <c r="AI347" s="80"/>
    </row>
    <row r="348" spans="1:35" ht="12.75" customHeight="1">
      <c r="A348" s="91"/>
      <c r="B348" s="32"/>
      <c r="C348" s="31"/>
      <c r="D348" s="31"/>
      <c r="E348" s="31"/>
      <c r="F348" s="92"/>
      <c r="G348" s="32"/>
      <c r="H348" s="93"/>
      <c r="I348" s="80"/>
      <c r="J348" s="80"/>
      <c r="K348" s="80"/>
      <c r="L348" s="80"/>
      <c r="M348" s="80"/>
      <c r="N348" s="80"/>
      <c r="O348" s="80"/>
      <c r="P348" s="80"/>
      <c r="Q348" s="80"/>
      <c r="R348" s="80"/>
      <c r="S348" s="80"/>
      <c r="T348" s="80"/>
      <c r="U348" s="80"/>
      <c r="V348" s="80"/>
      <c r="W348" s="80"/>
      <c r="X348" s="80"/>
      <c r="Y348" s="80"/>
      <c r="Z348" s="80"/>
      <c r="AA348" s="80"/>
      <c r="AB348" s="80"/>
      <c r="AC348" s="80"/>
      <c r="AD348" s="80"/>
      <c r="AE348" s="80"/>
      <c r="AF348" s="80"/>
      <c r="AG348" s="80"/>
      <c r="AH348" s="80"/>
      <c r="AI348" s="80"/>
    </row>
    <row r="349" spans="1:35" ht="12.75" customHeight="1">
      <c r="A349" s="91"/>
      <c r="B349" s="32"/>
      <c r="C349" s="31"/>
      <c r="D349" s="31"/>
      <c r="E349" s="31"/>
      <c r="F349" s="92"/>
      <c r="G349" s="32"/>
      <c r="H349" s="93"/>
      <c r="I349" s="80"/>
      <c r="J349" s="80"/>
      <c r="K349" s="80"/>
      <c r="L349" s="80"/>
      <c r="M349" s="80"/>
      <c r="N349" s="80"/>
      <c r="O349" s="80"/>
      <c r="P349" s="80"/>
      <c r="Q349" s="80"/>
      <c r="R349" s="80"/>
      <c r="S349" s="80"/>
      <c r="T349" s="80"/>
      <c r="U349" s="80"/>
      <c r="V349" s="80"/>
      <c r="W349" s="80"/>
      <c r="X349" s="80"/>
      <c r="Y349" s="80"/>
      <c r="Z349" s="80"/>
      <c r="AA349" s="80"/>
      <c r="AB349" s="80"/>
      <c r="AC349" s="80"/>
      <c r="AD349" s="80"/>
      <c r="AE349" s="80"/>
      <c r="AF349" s="80"/>
      <c r="AG349" s="80"/>
      <c r="AH349" s="80"/>
      <c r="AI349" s="80"/>
    </row>
    <row r="350" spans="1:35" ht="12.75" customHeight="1">
      <c r="A350" s="91"/>
      <c r="B350" s="32"/>
      <c r="C350" s="31"/>
      <c r="D350" s="31"/>
      <c r="E350" s="31"/>
      <c r="F350" s="92"/>
      <c r="G350" s="32"/>
      <c r="H350" s="93"/>
      <c r="I350" s="80"/>
      <c r="J350" s="80"/>
      <c r="K350" s="80"/>
      <c r="L350" s="80"/>
      <c r="M350" s="80"/>
      <c r="N350" s="80"/>
      <c r="O350" s="80"/>
      <c r="P350" s="80"/>
      <c r="Q350" s="80"/>
      <c r="R350" s="80"/>
      <c r="S350" s="80"/>
      <c r="T350" s="80"/>
      <c r="U350" s="80"/>
      <c r="V350" s="80"/>
      <c r="W350" s="80"/>
      <c r="X350" s="80"/>
      <c r="Y350" s="80"/>
      <c r="Z350" s="80"/>
      <c r="AA350" s="80"/>
      <c r="AB350" s="80"/>
      <c r="AC350" s="80"/>
      <c r="AD350" s="80"/>
      <c r="AE350" s="80"/>
      <c r="AF350" s="80"/>
      <c r="AG350" s="80"/>
      <c r="AH350" s="80"/>
      <c r="AI350" s="80"/>
    </row>
    <row r="351" spans="1:35" ht="12.75" customHeight="1">
      <c r="A351" s="91"/>
      <c r="B351" s="32"/>
      <c r="C351" s="31"/>
      <c r="D351" s="31"/>
      <c r="E351" s="31"/>
      <c r="F351" s="92"/>
      <c r="G351" s="32"/>
      <c r="H351" s="93"/>
      <c r="I351" s="80"/>
      <c r="J351" s="80"/>
      <c r="K351" s="80"/>
      <c r="L351" s="80"/>
      <c r="M351" s="80"/>
      <c r="N351" s="80"/>
      <c r="O351" s="80"/>
      <c r="P351" s="80"/>
      <c r="Q351" s="80"/>
      <c r="R351" s="80"/>
      <c r="S351" s="80"/>
      <c r="T351" s="80"/>
      <c r="U351" s="80"/>
      <c r="V351" s="80"/>
      <c r="W351" s="80"/>
      <c r="X351" s="80"/>
      <c r="Y351" s="80"/>
      <c r="Z351" s="80"/>
      <c r="AA351" s="80"/>
      <c r="AB351" s="80"/>
      <c r="AC351" s="80"/>
      <c r="AD351" s="80"/>
      <c r="AE351" s="80"/>
      <c r="AF351" s="80"/>
      <c r="AG351" s="80"/>
      <c r="AH351" s="80"/>
      <c r="AI351" s="80"/>
    </row>
    <row r="352" spans="1:35" ht="12.75" customHeight="1">
      <c r="A352" s="91"/>
      <c r="B352" s="32"/>
      <c r="C352" s="31"/>
      <c r="D352" s="31"/>
      <c r="E352" s="31"/>
      <c r="F352" s="92"/>
      <c r="G352" s="32"/>
      <c r="H352" s="93"/>
      <c r="I352" s="80"/>
      <c r="J352" s="80"/>
      <c r="K352" s="80"/>
      <c r="L352" s="80"/>
      <c r="M352" s="80"/>
      <c r="N352" s="80"/>
      <c r="O352" s="80"/>
      <c r="P352" s="80"/>
      <c r="Q352" s="80"/>
      <c r="R352" s="80"/>
      <c r="S352" s="80"/>
      <c r="T352" s="80"/>
      <c r="U352" s="80"/>
      <c r="V352" s="80"/>
      <c r="W352" s="80"/>
      <c r="X352" s="80"/>
      <c r="Y352" s="80"/>
      <c r="Z352" s="80"/>
      <c r="AA352" s="80"/>
      <c r="AB352" s="80"/>
      <c r="AC352" s="80"/>
      <c r="AD352" s="80"/>
      <c r="AE352" s="80"/>
      <c r="AF352" s="80"/>
      <c r="AG352" s="80"/>
      <c r="AH352" s="80"/>
      <c r="AI352" s="80"/>
    </row>
    <row r="353" spans="1:35" ht="12.75" customHeight="1">
      <c r="A353" s="91"/>
      <c r="B353" s="32"/>
      <c r="C353" s="31"/>
      <c r="D353" s="31"/>
      <c r="E353" s="31"/>
      <c r="F353" s="92"/>
      <c r="G353" s="32"/>
      <c r="H353" s="93"/>
      <c r="I353" s="80"/>
      <c r="J353" s="80"/>
      <c r="K353" s="80"/>
      <c r="L353" s="80"/>
      <c r="M353" s="80"/>
      <c r="N353" s="80"/>
      <c r="O353" s="80"/>
      <c r="P353" s="80"/>
      <c r="Q353" s="80"/>
      <c r="R353" s="80"/>
      <c r="S353" s="80"/>
      <c r="T353" s="80"/>
      <c r="U353" s="80"/>
      <c r="V353" s="80"/>
      <c r="W353" s="80"/>
      <c r="X353" s="80"/>
      <c r="Y353" s="80"/>
      <c r="Z353" s="80"/>
      <c r="AA353" s="80"/>
      <c r="AB353" s="80"/>
      <c r="AC353" s="80"/>
      <c r="AD353" s="80"/>
      <c r="AE353" s="80"/>
      <c r="AF353" s="80"/>
      <c r="AG353" s="80"/>
      <c r="AH353" s="80"/>
      <c r="AI353" s="80"/>
    </row>
    <row r="354" spans="1:35" ht="12.75" customHeight="1">
      <c r="A354" s="91"/>
      <c r="B354" s="32"/>
      <c r="C354" s="31"/>
      <c r="D354" s="31"/>
      <c r="E354" s="31"/>
      <c r="F354" s="92"/>
      <c r="G354" s="32"/>
      <c r="H354" s="93"/>
      <c r="I354" s="80"/>
      <c r="J354" s="80"/>
      <c r="K354" s="80"/>
      <c r="L354" s="80"/>
      <c r="M354" s="80"/>
      <c r="N354" s="80"/>
      <c r="O354" s="80"/>
      <c r="P354" s="80"/>
      <c r="Q354" s="80"/>
      <c r="R354" s="80"/>
      <c r="S354" s="80"/>
      <c r="T354" s="80"/>
      <c r="U354" s="80"/>
      <c r="V354" s="80"/>
      <c r="W354" s="80"/>
      <c r="X354" s="80"/>
      <c r="Y354" s="80"/>
      <c r="Z354" s="80"/>
      <c r="AA354" s="80"/>
      <c r="AB354" s="80"/>
      <c r="AC354" s="80"/>
      <c r="AD354" s="80"/>
      <c r="AE354" s="80"/>
      <c r="AF354" s="80"/>
      <c r="AG354" s="80"/>
      <c r="AH354" s="80"/>
      <c r="AI354" s="80"/>
    </row>
    <row r="355" spans="1:35" ht="12.75" customHeight="1">
      <c r="A355" s="91"/>
      <c r="B355" s="32"/>
      <c r="C355" s="31"/>
      <c r="D355" s="31"/>
      <c r="E355" s="31"/>
      <c r="F355" s="92"/>
      <c r="G355" s="32"/>
      <c r="H355" s="93"/>
      <c r="I355" s="80"/>
      <c r="J355" s="80"/>
      <c r="K355" s="80"/>
      <c r="L355" s="80"/>
      <c r="M355" s="80"/>
      <c r="N355" s="80"/>
      <c r="O355" s="80"/>
      <c r="P355" s="80"/>
      <c r="Q355" s="80"/>
      <c r="R355" s="80"/>
      <c r="S355" s="80"/>
      <c r="T355" s="80"/>
      <c r="U355" s="80"/>
      <c r="V355" s="80"/>
      <c r="W355" s="80"/>
      <c r="X355" s="80"/>
      <c r="Y355" s="80"/>
      <c r="Z355" s="80"/>
      <c r="AA355" s="80"/>
      <c r="AB355" s="80"/>
      <c r="AC355" s="80"/>
      <c r="AD355" s="80"/>
      <c r="AE355" s="80"/>
      <c r="AF355" s="80"/>
      <c r="AG355" s="80"/>
      <c r="AH355" s="80"/>
      <c r="AI355" s="80"/>
    </row>
    <row r="356" spans="1:35" ht="12.75" customHeight="1">
      <c r="A356" s="91"/>
      <c r="B356" s="32"/>
      <c r="C356" s="31"/>
      <c r="D356" s="31"/>
      <c r="E356" s="31"/>
      <c r="F356" s="92"/>
      <c r="G356" s="32"/>
      <c r="H356" s="93"/>
      <c r="I356" s="80"/>
      <c r="J356" s="80"/>
      <c r="K356" s="80"/>
      <c r="L356" s="80"/>
      <c r="M356" s="80"/>
      <c r="N356" s="80"/>
      <c r="O356" s="80"/>
      <c r="P356" s="80"/>
      <c r="Q356" s="80"/>
      <c r="R356" s="80"/>
      <c r="S356" s="80"/>
      <c r="T356" s="80"/>
      <c r="U356" s="80"/>
      <c r="V356" s="80"/>
      <c r="W356" s="80"/>
      <c r="X356" s="80"/>
      <c r="Y356" s="80"/>
      <c r="Z356" s="80"/>
      <c r="AA356" s="80"/>
      <c r="AB356" s="80"/>
      <c r="AC356" s="80"/>
      <c r="AD356" s="80"/>
      <c r="AE356" s="80"/>
      <c r="AF356" s="80"/>
      <c r="AG356" s="80"/>
      <c r="AH356" s="80"/>
      <c r="AI356" s="80"/>
    </row>
    <row r="357" spans="1:35" ht="12.75" customHeight="1">
      <c r="A357" s="91"/>
      <c r="B357" s="32"/>
      <c r="C357" s="31"/>
      <c r="D357" s="31"/>
      <c r="E357" s="31"/>
      <c r="F357" s="92"/>
      <c r="G357" s="32"/>
      <c r="H357" s="93"/>
      <c r="I357" s="80"/>
      <c r="J357" s="80"/>
      <c r="K357" s="80"/>
      <c r="L357" s="80"/>
      <c r="M357" s="80"/>
      <c r="N357" s="80"/>
      <c r="O357" s="80"/>
      <c r="P357" s="80"/>
      <c r="Q357" s="80"/>
      <c r="R357" s="80"/>
      <c r="S357" s="80"/>
      <c r="T357" s="80"/>
      <c r="U357" s="80"/>
      <c r="V357" s="80"/>
      <c r="W357" s="80"/>
      <c r="X357" s="80"/>
      <c r="Y357" s="80"/>
      <c r="Z357" s="80"/>
      <c r="AA357" s="80"/>
      <c r="AB357" s="80"/>
      <c r="AC357" s="80"/>
      <c r="AD357" s="80"/>
      <c r="AE357" s="80"/>
      <c r="AF357" s="80"/>
      <c r="AG357" s="80"/>
      <c r="AH357" s="80"/>
      <c r="AI357" s="80"/>
    </row>
    <row r="358" spans="1:35" ht="12.75" customHeight="1">
      <c r="A358" s="91"/>
      <c r="B358" s="32"/>
      <c r="C358" s="31"/>
      <c r="D358" s="31"/>
      <c r="E358" s="31"/>
      <c r="F358" s="92"/>
      <c r="G358" s="32"/>
      <c r="H358" s="93"/>
      <c r="I358" s="80"/>
      <c r="J358" s="80"/>
      <c r="K358" s="80"/>
      <c r="L358" s="80"/>
      <c r="M358" s="80"/>
      <c r="N358" s="80"/>
      <c r="O358" s="80"/>
      <c r="P358" s="80"/>
      <c r="Q358" s="80"/>
      <c r="R358" s="80"/>
      <c r="S358" s="80"/>
      <c r="T358" s="80"/>
      <c r="U358" s="80"/>
      <c r="V358" s="80"/>
      <c r="W358" s="80"/>
      <c r="X358" s="80"/>
      <c r="Y358" s="80"/>
      <c r="Z358" s="80"/>
      <c r="AA358" s="80"/>
      <c r="AB358" s="80"/>
      <c r="AC358" s="80"/>
      <c r="AD358" s="80"/>
      <c r="AE358" s="80"/>
      <c r="AF358" s="80"/>
      <c r="AG358" s="80"/>
      <c r="AH358" s="80"/>
      <c r="AI358" s="80"/>
    </row>
    <row r="359" spans="1:35" ht="12.75" customHeight="1">
      <c r="A359" s="91"/>
      <c r="B359" s="32"/>
      <c r="C359" s="31"/>
      <c r="D359" s="31"/>
      <c r="E359" s="31"/>
      <c r="F359" s="92"/>
      <c r="G359" s="32"/>
      <c r="H359" s="93"/>
      <c r="I359" s="80"/>
      <c r="J359" s="80"/>
      <c r="K359" s="80"/>
      <c r="L359" s="80"/>
      <c r="M359" s="80"/>
      <c r="N359" s="80"/>
      <c r="O359" s="80"/>
      <c r="P359" s="80"/>
      <c r="Q359" s="80"/>
      <c r="R359" s="80"/>
      <c r="S359" s="80"/>
      <c r="T359" s="80"/>
      <c r="U359" s="80"/>
      <c r="V359" s="80"/>
      <c r="W359" s="80"/>
      <c r="X359" s="80"/>
      <c r="Y359" s="80"/>
      <c r="Z359" s="80"/>
      <c r="AA359" s="80"/>
      <c r="AB359" s="80"/>
      <c r="AC359" s="80"/>
      <c r="AD359" s="80"/>
      <c r="AE359" s="80"/>
      <c r="AF359" s="80"/>
      <c r="AG359" s="80"/>
      <c r="AH359" s="80"/>
      <c r="AI359" s="80"/>
    </row>
    <row r="360" spans="1:35" ht="12.75" customHeight="1">
      <c r="A360" s="91"/>
      <c r="B360" s="32"/>
      <c r="C360" s="31"/>
      <c r="D360" s="31"/>
      <c r="E360" s="31"/>
      <c r="F360" s="92"/>
      <c r="G360" s="32"/>
      <c r="H360" s="93"/>
      <c r="I360" s="80"/>
      <c r="J360" s="80"/>
      <c r="K360" s="80"/>
      <c r="L360" s="80"/>
      <c r="M360" s="80"/>
      <c r="N360" s="80"/>
      <c r="O360" s="80"/>
      <c r="P360" s="80"/>
      <c r="Q360" s="80"/>
      <c r="R360" s="80"/>
      <c r="S360" s="80"/>
      <c r="T360" s="80"/>
      <c r="U360" s="80"/>
      <c r="V360" s="80"/>
      <c r="W360" s="80"/>
      <c r="X360" s="80"/>
      <c r="Y360" s="80"/>
      <c r="Z360" s="80"/>
      <c r="AA360" s="80"/>
      <c r="AB360" s="80"/>
      <c r="AC360" s="80"/>
      <c r="AD360" s="80"/>
      <c r="AE360" s="80"/>
      <c r="AF360" s="80"/>
      <c r="AG360" s="80"/>
      <c r="AH360" s="80"/>
      <c r="AI360" s="80"/>
    </row>
    <row r="361" spans="1:35" ht="12.75" customHeight="1">
      <c r="A361" s="91"/>
      <c r="B361" s="32"/>
      <c r="C361" s="31"/>
      <c r="D361" s="31"/>
      <c r="E361" s="31"/>
      <c r="F361" s="92"/>
      <c r="G361" s="32"/>
      <c r="H361" s="93"/>
      <c r="I361" s="80"/>
      <c r="J361" s="80"/>
      <c r="K361" s="80"/>
      <c r="L361" s="80"/>
      <c r="M361" s="80"/>
      <c r="N361" s="80"/>
      <c r="O361" s="80"/>
      <c r="P361" s="80"/>
      <c r="Q361" s="80"/>
      <c r="R361" s="80"/>
      <c r="S361" s="80"/>
      <c r="T361" s="80"/>
      <c r="U361" s="80"/>
      <c r="V361" s="80"/>
      <c r="W361" s="80"/>
      <c r="X361" s="80"/>
      <c r="Y361" s="80"/>
      <c r="Z361" s="80"/>
      <c r="AA361" s="80"/>
      <c r="AB361" s="80"/>
      <c r="AC361" s="80"/>
      <c r="AD361" s="80"/>
      <c r="AE361" s="80"/>
      <c r="AF361" s="80"/>
      <c r="AG361" s="80"/>
      <c r="AH361" s="80"/>
      <c r="AI361" s="80"/>
    </row>
    <row r="362" spans="1:35" ht="12.75" customHeight="1">
      <c r="A362" s="91"/>
      <c r="B362" s="32"/>
      <c r="C362" s="31"/>
      <c r="D362" s="31"/>
      <c r="E362" s="31"/>
      <c r="F362" s="92"/>
      <c r="G362" s="32"/>
      <c r="H362" s="93"/>
      <c r="I362" s="80"/>
      <c r="J362" s="80"/>
      <c r="K362" s="80"/>
      <c r="L362" s="80"/>
      <c r="M362" s="80"/>
      <c r="N362" s="80"/>
      <c r="O362" s="80"/>
      <c r="P362" s="80"/>
      <c r="Q362" s="80"/>
      <c r="R362" s="80"/>
      <c r="S362" s="80"/>
      <c r="T362" s="80"/>
      <c r="U362" s="80"/>
      <c r="V362" s="80"/>
      <c r="W362" s="80"/>
      <c r="X362" s="80"/>
      <c r="Y362" s="80"/>
      <c r="Z362" s="80"/>
      <c r="AA362" s="80"/>
      <c r="AB362" s="80"/>
      <c r="AC362" s="80"/>
      <c r="AD362" s="80"/>
      <c r="AE362" s="80"/>
      <c r="AF362" s="80"/>
      <c r="AG362" s="80"/>
      <c r="AH362" s="80"/>
      <c r="AI362" s="80"/>
    </row>
    <row r="363" spans="1:35" ht="12.75" customHeight="1">
      <c r="A363" s="91"/>
      <c r="B363" s="32"/>
      <c r="C363" s="31"/>
      <c r="D363" s="31"/>
      <c r="E363" s="31"/>
      <c r="F363" s="92"/>
      <c r="G363" s="32"/>
      <c r="H363" s="93"/>
      <c r="I363" s="80"/>
      <c r="J363" s="80"/>
      <c r="K363" s="80"/>
      <c r="L363" s="80"/>
      <c r="M363" s="80"/>
      <c r="N363" s="80"/>
      <c r="O363" s="80"/>
      <c r="P363" s="80"/>
      <c r="Q363" s="80"/>
      <c r="R363" s="80"/>
      <c r="S363" s="80"/>
      <c r="T363" s="80"/>
      <c r="U363" s="80"/>
      <c r="V363" s="80"/>
      <c r="W363" s="80"/>
      <c r="X363" s="80"/>
      <c r="Y363" s="80"/>
      <c r="Z363" s="80"/>
      <c r="AA363" s="80"/>
      <c r="AB363" s="80"/>
      <c r="AC363" s="80"/>
      <c r="AD363" s="80"/>
      <c r="AE363" s="80"/>
      <c r="AF363" s="80"/>
      <c r="AG363" s="80"/>
      <c r="AH363" s="80"/>
      <c r="AI363" s="80"/>
    </row>
    <row r="364" spans="1:35" ht="12.75" customHeight="1">
      <c r="A364" s="91"/>
      <c r="B364" s="18"/>
      <c r="C364" s="20"/>
      <c r="D364" s="20"/>
      <c r="E364" s="18"/>
      <c r="F364" s="18"/>
      <c r="G364" s="18"/>
      <c r="H364" s="93"/>
      <c r="I364" s="80"/>
      <c r="J364" s="80"/>
      <c r="K364" s="80"/>
      <c r="L364" s="80"/>
      <c r="M364" s="80"/>
      <c r="N364" s="80"/>
      <c r="O364" s="80"/>
      <c r="P364" s="80"/>
      <c r="Q364" s="80"/>
      <c r="R364" s="80"/>
      <c r="S364" s="80"/>
      <c r="T364" s="80"/>
      <c r="U364" s="80"/>
      <c r="V364" s="80"/>
      <c r="W364" s="80"/>
      <c r="X364" s="80"/>
      <c r="Y364" s="80"/>
      <c r="Z364" s="80"/>
      <c r="AA364" s="80"/>
      <c r="AB364" s="80"/>
      <c r="AC364" s="80"/>
      <c r="AD364" s="80"/>
      <c r="AE364" s="80"/>
      <c r="AF364" s="80"/>
      <c r="AG364" s="80"/>
      <c r="AH364" s="80"/>
      <c r="AI364" s="80"/>
    </row>
    <row r="365" spans="1:35" ht="12.75" customHeight="1">
      <c r="A365" s="91"/>
      <c r="B365" s="18"/>
      <c r="C365" s="20"/>
      <c r="D365" s="20"/>
      <c r="E365" s="18"/>
      <c r="F365" s="18"/>
      <c r="G365" s="18"/>
      <c r="H365" s="93"/>
      <c r="I365" s="80"/>
      <c r="J365" s="80"/>
      <c r="K365" s="80"/>
      <c r="L365" s="80"/>
      <c r="M365" s="80"/>
      <c r="N365" s="80"/>
      <c r="O365" s="80"/>
      <c r="P365" s="80"/>
      <c r="Q365" s="80"/>
      <c r="R365" s="80"/>
      <c r="S365" s="80"/>
      <c r="T365" s="80"/>
      <c r="U365" s="80"/>
      <c r="V365" s="80"/>
      <c r="W365" s="80"/>
      <c r="X365" s="80"/>
      <c r="Y365" s="80"/>
      <c r="Z365" s="80"/>
      <c r="AA365" s="80"/>
      <c r="AB365" s="80"/>
      <c r="AC365" s="80"/>
      <c r="AD365" s="80"/>
      <c r="AE365" s="80"/>
      <c r="AF365" s="80"/>
      <c r="AG365" s="80"/>
      <c r="AH365" s="80"/>
      <c r="AI365" s="80"/>
    </row>
    <row r="366" spans="1:35" ht="12.75" customHeight="1">
      <c r="A366" s="91"/>
      <c r="B366" s="18"/>
      <c r="C366" s="20"/>
      <c r="D366" s="20"/>
      <c r="E366" s="18"/>
      <c r="F366" s="18"/>
      <c r="G366" s="18"/>
      <c r="H366" s="93"/>
      <c r="I366" s="80"/>
      <c r="J366" s="80"/>
      <c r="K366" s="80"/>
      <c r="L366" s="80"/>
      <c r="M366" s="80"/>
      <c r="N366" s="80"/>
      <c r="O366" s="80"/>
      <c r="P366" s="80"/>
      <c r="Q366" s="80"/>
      <c r="R366" s="80"/>
      <c r="S366" s="80"/>
      <c r="T366" s="80"/>
      <c r="U366" s="80"/>
      <c r="V366" s="80"/>
      <c r="W366" s="80"/>
      <c r="X366" s="80"/>
      <c r="Y366" s="80"/>
      <c r="Z366" s="80"/>
      <c r="AA366" s="80"/>
      <c r="AB366" s="80"/>
      <c r="AC366" s="80"/>
      <c r="AD366" s="80"/>
      <c r="AE366" s="80"/>
      <c r="AF366" s="80"/>
      <c r="AG366" s="80"/>
      <c r="AH366" s="80"/>
      <c r="AI366" s="80"/>
    </row>
    <row r="367" spans="1:35" ht="12.75" customHeight="1">
      <c r="A367" s="91"/>
      <c r="B367" s="18"/>
      <c r="C367" s="20"/>
      <c r="D367" s="20"/>
      <c r="E367" s="18"/>
      <c r="F367" s="18"/>
      <c r="G367" s="18"/>
      <c r="H367" s="93"/>
      <c r="I367" s="80"/>
      <c r="J367" s="80"/>
      <c r="K367" s="80"/>
      <c r="L367" s="80"/>
      <c r="M367" s="80"/>
      <c r="N367" s="80"/>
      <c r="O367" s="80"/>
      <c r="P367" s="80"/>
      <c r="Q367" s="80"/>
      <c r="R367" s="80"/>
      <c r="S367" s="80"/>
      <c r="T367" s="80"/>
      <c r="U367" s="80"/>
      <c r="V367" s="80"/>
      <c r="W367" s="80"/>
      <c r="X367" s="80"/>
      <c r="Y367" s="80"/>
      <c r="Z367" s="80"/>
      <c r="AA367" s="80"/>
      <c r="AB367" s="80"/>
      <c r="AC367" s="80"/>
      <c r="AD367" s="80"/>
      <c r="AE367" s="80"/>
      <c r="AF367" s="80"/>
      <c r="AG367" s="80"/>
      <c r="AH367" s="80"/>
      <c r="AI367" s="80"/>
    </row>
    <row r="368" spans="1:35" ht="12.75" customHeight="1">
      <c r="A368" s="91"/>
      <c r="B368" s="18"/>
      <c r="C368" s="20"/>
      <c r="D368" s="20"/>
      <c r="E368" s="18"/>
      <c r="F368" s="18"/>
      <c r="G368" s="18"/>
      <c r="H368" s="93"/>
      <c r="I368" s="80"/>
      <c r="J368" s="80"/>
      <c r="K368" s="80"/>
      <c r="L368" s="80"/>
      <c r="M368" s="80"/>
      <c r="N368" s="80"/>
      <c r="O368" s="80"/>
      <c r="P368" s="80"/>
      <c r="Q368" s="80"/>
      <c r="R368" s="80"/>
      <c r="S368" s="80"/>
      <c r="T368" s="80"/>
      <c r="U368" s="80"/>
      <c r="V368" s="80"/>
      <c r="W368" s="80"/>
      <c r="X368" s="80"/>
      <c r="Y368" s="80"/>
      <c r="Z368" s="80"/>
      <c r="AA368" s="80"/>
      <c r="AB368" s="80"/>
      <c r="AC368" s="80"/>
      <c r="AD368" s="80"/>
      <c r="AE368" s="80"/>
      <c r="AF368" s="80"/>
      <c r="AG368" s="80"/>
      <c r="AH368" s="80"/>
      <c r="AI368" s="80"/>
    </row>
    <row r="369" spans="1:35" ht="12.75" customHeight="1">
      <c r="A369" s="91"/>
      <c r="B369" s="18"/>
      <c r="C369" s="20"/>
      <c r="D369" s="20"/>
      <c r="E369" s="18"/>
      <c r="F369" s="18"/>
      <c r="G369" s="18"/>
      <c r="H369" s="93"/>
      <c r="I369" s="80"/>
      <c r="J369" s="80"/>
      <c r="K369" s="80"/>
      <c r="L369" s="80"/>
      <c r="M369" s="80"/>
      <c r="N369" s="80"/>
      <c r="O369" s="80"/>
      <c r="P369" s="80"/>
      <c r="Q369" s="80"/>
      <c r="R369" s="80"/>
      <c r="S369" s="80"/>
      <c r="T369" s="80"/>
      <c r="U369" s="80"/>
      <c r="V369" s="80"/>
      <c r="W369" s="80"/>
      <c r="X369" s="80"/>
      <c r="Y369" s="80"/>
      <c r="Z369" s="80"/>
      <c r="AA369" s="80"/>
      <c r="AB369" s="80"/>
      <c r="AC369" s="80"/>
      <c r="AD369" s="80"/>
      <c r="AE369" s="80"/>
      <c r="AF369" s="80"/>
      <c r="AG369" s="80"/>
      <c r="AH369" s="80"/>
      <c r="AI369" s="80"/>
    </row>
    <row r="370" spans="1:35" ht="12.75" customHeight="1">
      <c r="A370" s="91"/>
      <c r="B370" s="18"/>
      <c r="C370" s="20"/>
      <c r="D370" s="20"/>
      <c r="E370" s="18"/>
      <c r="F370" s="18"/>
      <c r="G370" s="18"/>
      <c r="H370" s="93"/>
      <c r="I370" s="80"/>
      <c r="J370" s="80"/>
      <c r="K370" s="80"/>
      <c r="L370" s="80"/>
      <c r="M370" s="80"/>
      <c r="N370" s="80"/>
      <c r="O370" s="80"/>
      <c r="P370" s="80"/>
      <c r="Q370" s="80"/>
      <c r="R370" s="80"/>
      <c r="S370" s="80"/>
      <c r="T370" s="80"/>
      <c r="U370" s="80"/>
      <c r="V370" s="80"/>
      <c r="W370" s="80"/>
      <c r="X370" s="80"/>
      <c r="Y370" s="80"/>
      <c r="Z370" s="80"/>
      <c r="AA370" s="80"/>
      <c r="AB370" s="80"/>
      <c r="AC370" s="80"/>
      <c r="AD370" s="80"/>
      <c r="AE370" s="80"/>
      <c r="AF370" s="80"/>
      <c r="AG370" s="80"/>
      <c r="AH370" s="80"/>
      <c r="AI370" s="80"/>
    </row>
    <row r="371" spans="1:35" ht="12.75" customHeight="1">
      <c r="A371" s="91"/>
      <c r="B371" s="18"/>
      <c r="C371" s="20"/>
      <c r="D371" s="20"/>
      <c r="E371" s="18"/>
      <c r="F371" s="18"/>
      <c r="G371" s="18"/>
      <c r="H371" s="93"/>
      <c r="I371" s="80"/>
      <c r="J371" s="80"/>
      <c r="K371" s="80"/>
      <c r="L371" s="80"/>
      <c r="M371" s="80"/>
      <c r="N371" s="80"/>
      <c r="O371" s="80"/>
      <c r="P371" s="80"/>
      <c r="Q371" s="80"/>
      <c r="R371" s="80"/>
      <c r="S371" s="80"/>
      <c r="T371" s="80"/>
      <c r="U371" s="80"/>
      <c r="V371" s="80"/>
      <c r="W371" s="80"/>
      <c r="X371" s="80"/>
      <c r="Y371" s="80"/>
      <c r="Z371" s="80"/>
      <c r="AA371" s="80"/>
      <c r="AB371" s="80"/>
      <c r="AC371" s="80"/>
      <c r="AD371" s="80"/>
      <c r="AE371" s="80"/>
      <c r="AF371" s="80"/>
      <c r="AG371" s="80"/>
      <c r="AH371" s="80"/>
      <c r="AI371" s="80"/>
    </row>
    <row r="372" spans="1:35" ht="12.75" customHeight="1">
      <c r="A372" s="91"/>
      <c r="B372" s="18"/>
      <c r="C372" s="20"/>
      <c r="D372" s="20"/>
      <c r="E372" s="18"/>
      <c r="F372" s="18"/>
      <c r="G372" s="18"/>
      <c r="H372" s="93"/>
      <c r="I372" s="80"/>
      <c r="J372" s="80"/>
      <c r="K372" s="80"/>
      <c r="L372" s="80"/>
      <c r="M372" s="80"/>
      <c r="N372" s="80"/>
      <c r="O372" s="80"/>
      <c r="P372" s="80"/>
      <c r="Q372" s="80"/>
      <c r="R372" s="80"/>
      <c r="S372" s="80"/>
      <c r="T372" s="80"/>
      <c r="U372" s="80"/>
      <c r="V372" s="80"/>
      <c r="W372" s="80"/>
      <c r="X372" s="80"/>
      <c r="Y372" s="80"/>
      <c r="Z372" s="80"/>
      <c r="AA372" s="80"/>
      <c r="AB372" s="80"/>
      <c r="AC372" s="80"/>
      <c r="AD372" s="80"/>
      <c r="AE372" s="80"/>
      <c r="AF372" s="80"/>
      <c r="AG372" s="80"/>
      <c r="AH372" s="80"/>
      <c r="AI372" s="80"/>
    </row>
    <row r="373" spans="1:35" ht="12.75" customHeight="1">
      <c r="A373" s="91"/>
      <c r="B373" s="18"/>
      <c r="C373" s="20"/>
      <c r="D373" s="20"/>
      <c r="E373" s="18"/>
      <c r="F373" s="18"/>
      <c r="G373" s="18"/>
      <c r="H373" s="93"/>
      <c r="I373" s="80"/>
      <c r="J373" s="80"/>
      <c r="K373" s="80"/>
      <c r="L373" s="80"/>
      <c r="M373" s="80"/>
      <c r="N373" s="80"/>
      <c r="O373" s="80"/>
      <c r="P373" s="80"/>
      <c r="Q373" s="80"/>
      <c r="R373" s="80"/>
      <c r="S373" s="80"/>
      <c r="T373" s="80"/>
      <c r="U373" s="80"/>
      <c r="V373" s="80"/>
      <c r="W373" s="80"/>
      <c r="X373" s="80"/>
      <c r="Y373" s="80"/>
      <c r="Z373" s="80"/>
      <c r="AA373" s="80"/>
      <c r="AB373" s="80"/>
      <c r="AC373" s="80"/>
      <c r="AD373" s="80"/>
      <c r="AE373" s="80"/>
      <c r="AF373" s="80"/>
      <c r="AG373" s="80"/>
      <c r="AH373" s="80"/>
      <c r="AI373" s="80"/>
    </row>
    <row r="374" spans="1:35" ht="12.75" customHeight="1">
      <c r="A374" s="91"/>
      <c r="B374" s="18"/>
      <c r="C374" s="20"/>
      <c r="D374" s="20"/>
      <c r="E374" s="18"/>
      <c r="F374" s="18"/>
      <c r="G374" s="18"/>
      <c r="H374" s="93"/>
      <c r="I374" s="80"/>
      <c r="J374" s="80"/>
      <c r="K374" s="80"/>
      <c r="L374" s="80"/>
      <c r="M374" s="80"/>
      <c r="N374" s="80"/>
      <c r="O374" s="80"/>
      <c r="P374" s="80"/>
      <c r="Q374" s="80"/>
      <c r="R374" s="80"/>
      <c r="S374" s="80"/>
      <c r="T374" s="80"/>
      <c r="U374" s="80"/>
      <c r="V374" s="80"/>
      <c r="W374" s="80"/>
      <c r="X374" s="80"/>
      <c r="Y374" s="80"/>
      <c r="Z374" s="80"/>
      <c r="AA374" s="80"/>
      <c r="AB374" s="80"/>
      <c r="AC374" s="80"/>
      <c r="AD374" s="80"/>
      <c r="AE374" s="80"/>
      <c r="AF374" s="80"/>
      <c r="AG374" s="80"/>
      <c r="AH374" s="80"/>
      <c r="AI374" s="80"/>
    </row>
    <row r="375" spans="1:35" ht="12.75" customHeight="1">
      <c r="A375" s="91"/>
      <c r="B375" s="18"/>
      <c r="C375" s="20"/>
      <c r="D375" s="20"/>
      <c r="E375" s="18"/>
      <c r="F375" s="18"/>
      <c r="G375" s="18"/>
      <c r="H375" s="93"/>
      <c r="I375" s="80"/>
      <c r="J375" s="80"/>
      <c r="K375" s="80"/>
      <c r="L375" s="80"/>
      <c r="M375" s="80"/>
      <c r="N375" s="80"/>
      <c r="O375" s="80"/>
      <c r="P375" s="80"/>
      <c r="Q375" s="80"/>
      <c r="R375" s="80"/>
      <c r="S375" s="80"/>
      <c r="T375" s="80"/>
      <c r="U375" s="80"/>
      <c r="V375" s="80"/>
      <c r="W375" s="80"/>
      <c r="X375" s="80"/>
      <c r="Y375" s="80"/>
      <c r="Z375" s="80"/>
      <c r="AA375" s="80"/>
      <c r="AB375" s="80"/>
      <c r="AC375" s="80"/>
      <c r="AD375" s="80"/>
      <c r="AE375" s="80"/>
      <c r="AF375" s="80"/>
      <c r="AG375" s="80"/>
      <c r="AH375" s="80"/>
      <c r="AI375" s="80"/>
    </row>
    <row r="376" spans="1:35" ht="12.75" customHeight="1">
      <c r="A376" s="91"/>
      <c r="B376" s="18"/>
      <c r="C376" s="20"/>
      <c r="D376" s="20"/>
      <c r="E376" s="18"/>
      <c r="F376" s="18"/>
      <c r="G376" s="18"/>
      <c r="H376" s="93"/>
      <c r="I376" s="80"/>
      <c r="J376" s="80"/>
      <c r="K376" s="80"/>
      <c r="L376" s="80"/>
      <c r="M376" s="80"/>
      <c r="N376" s="80"/>
      <c r="O376" s="80"/>
      <c r="P376" s="80"/>
      <c r="Q376" s="80"/>
      <c r="R376" s="80"/>
      <c r="S376" s="80"/>
      <c r="T376" s="80"/>
      <c r="U376" s="80"/>
      <c r="V376" s="80"/>
      <c r="W376" s="80"/>
      <c r="X376" s="80"/>
      <c r="Y376" s="80"/>
      <c r="Z376" s="80"/>
      <c r="AA376" s="80"/>
      <c r="AB376" s="80"/>
      <c r="AC376" s="80"/>
      <c r="AD376" s="80"/>
      <c r="AE376" s="80"/>
      <c r="AF376" s="80"/>
      <c r="AG376" s="80"/>
      <c r="AH376" s="80"/>
      <c r="AI376" s="80"/>
    </row>
    <row r="377" spans="1:35" ht="12.75" customHeight="1">
      <c r="A377" s="91"/>
      <c r="B377" s="18"/>
      <c r="C377" s="20"/>
      <c r="D377" s="20"/>
      <c r="E377" s="18"/>
      <c r="F377" s="18"/>
      <c r="G377" s="18"/>
      <c r="H377" s="93"/>
      <c r="I377" s="80"/>
      <c r="J377" s="80"/>
      <c r="K377" s="80"/>
      <c r="L377" s="80"/>
      <c r="M377" s="80"/>
      <c r="N377" s="80"/>
      <c r="O377" s="80"/>
      <c r="P377" s="80"/>
      <c r="Q377" s="80"/>
      <c r="R377" s="80"/>
      <c r="S377" s="80"/>
      <c r="T377" s="80"/>
      <c r="U377" s="80"/>
      <c r="V377" s="80"/>
      <c r="W377" s="80"/>
      <c r="X377" s="80"/>
      <c r="Y377" s="80"/>
      <c r="Z377" s="80"/>
      <c r="AA377" s="80"/>
      <c r="AB377" s="80"/>
      <c r="AC377" s="80"/>
      <c r="AD377" s="80"/>
      <c r="AE377" s="80"/>
      <c r="AF377" s="80"/>
      <c r="AG377" s="80"/>
      <c r="AH377" s="80"/>
      <c r="AI377" s="80"/>
    </row>
    <row r="378" spans="1:35" ht="12.75" customHeight="1">
      <c r="A378" s="91"/>
      <c r="B378" s="18"/>
      <c r="C378" s="20"/>
      <c r="D378" s="20"/>
      <c r="E378" s="18"/>
      <c r="F378" s="18"/>
      <c r="G378" s="18"/>
      <c r="H378" s="93"/>
      <c r="I378" s="80"/>
      <c r="J378" s="80"/>
      <c r="K378" s="80"/>
      <c r="L378" s="80"/>
      <c r="M378" s="80"/>
      <c r="N378" s="80"/>
      <c r="O378" s="80"/>
      <c r="P378" s="80"/>
      <c r="Q378" s="80"/>
      <c r="R378" s="80"/>
      <c r="S378" s="80"/>
      <c r="T378" s="80"/>
      <c r="U378" s="80"/>
      <c r="V378" s="80"/>
      <c r="W378" s="80"/>
      <c r="X378" s="80"/>
      <c r="Y378" s="80"/>
      <c r="Z378" s="80"/>
      <c r="AA378" s="80"/>
      <c r="AB378" s="80"/>
      <c r="AC378" s="80"/>
      <c r="AD378" s="80"/>
      <c r="AE378" s="80"/>
      <c r="AF378" s="80"/>
      <c r="AG378" s="80"/>
      <c r="AH378" s="80"/>
      <c r="AI378" s="80"/>
    </row>
    <row r="379" spans="1:35" ht="12.75" customHeight="1">
      <c r="A379" s="91"/>
      <c r="B379" s="18"/>
      <c r="C379" s="20"/>
      <c r="D379" s="20"/>
      <c r="E379" s="18"/>
      <c r="F379" s="18"/>
      <c r="G379" s="18"/>
      <c r="H379" s="93"/>
      <c r="I379" s="80"/>
      <c r="J379" s="80"/>
      <c r="K379" s="80"/>
      <c r="L379" s="80"/>
      <c r="M379" s="80"/>
      <c r="N379" s="80"/>
      <c r="O379" s="80"/>
      <c r="P379" s="80"/>
      <c r="Q379" s="80"/>
      <c r="R379" s="80"/>
      <c r="S379" s="80"/>
      <c r="T379" s="80"/>
      <c r="U379" s="80"/>
      <c r="V379" s="80"/>
      <c r="W379" s="80"/>
      <c r="X379" s="80"/>
      <c r="Y379" s="80"/>
      <c r="Z379" s="80"/>
      <c r="AA379" s="80"/>
      <c r="AB379" s="80"/>
      <c r="AC379" s="80"/>
      <c r="AD379" s="80"/>
      <c r="AE379" s="80"/>
      <c r="AF379" s="80"/>
      <c r="AG379" s="80"/>
      <c r="AH379" s="80"/>
      <c r="AI379" s="80"/>
    </row>
    <row r="380" spans="1:35" ht="12.75" customHeight="1">
      <c r="A380" s="91"/>
      <c r="B380" s="18"/>
      <c r="C380" s="20"/>
      <c r="D380" s="20"/>
      <c r="E380" s="18"/>
      <c r="F380" s="18"/>
      <c r="G380" s="18"/>
      <c r="H380" s="93"/>
      <c r="I380" s="80"/>
      <c r="J380" s="80"/>
      <c r="K380" s="80"/>
      <c r="L380" s="80"/>
      <c r="M380" s="80"/>
      <c r="N380" s="80"/>
      <c r="O380" s="80"/>
      <c r="P380" s="80"/>
      <c r="Q380" s="80"/>
      <c r="R380" s="80"/>
      <c r="S380" s="80"/>
      <c r="T380" s="80"/>
      <c r="U380" s="80"/>
      <c r="V380" s="80"/>
      <c r="W380" s="80"/>
      <c r="X380" s="80"/>
      <c r="Y380" s="80"/>
      <c r="Z380" s="80"/>
      <c r="AA380" s="80"/>
      <c r="AB380" s="80"/>
      <c r="AC380" s="80"/>
      <c r="AD380" s="80"/>
      <c r="AE380" s="80"/>
      <c r="AF380" s="80"/>
      <c r="AG380" s="80"/>
      <c r="AH380" s="80"/>
      <c r="AI380" s="80"/>
    </row>
    <row r="381" spans="1:35" ht="12.75" customHeight="1">
      <c r="A381" s="91"/>
      <c r="B381" s="18"/>
      <c r="C381" s="20"/>
      <c r="D381" s="20"/>
      <c r="E381" s="18"/>
      <c r="F381" s="18"/>
      <c r="G381" s="18"/>
      <c r="H381" s="93"/>
      <c r="I381" s="80"/>
      <c r="J381" s="80"/>
      <c r="K381" s="80"/>
      <c r="L381" s="80"/>
      <c r="M381" s="80"/>
      <c r="N381" s="80"/>
      <c r="O381" s="80"/>
      <c r="P381" s="80"/>
      <c r="Q381" s="80"/>
      <c r="R381" s="80"/>
      <c r="S381" s="80"/>
      <c r="T381" s="80"/>
      <c r="U381" s="80"/>
      <c r="V381" s="80"/>
      <c r="W381" s="80"/>
      <c r="X381" s="80"/>
      <c r="Y381" s="80"/>
      <c r="Z381" s="80"/>
      <c r="AA381" s="80"/>
      <c r="AB381" s="80"/>
      <c r="AC381" s="80"/>
      <c r="AD381" s="80"/>
      <c r="AE381" s="80"/>
      <c r="AF381" s="80"/>
      <c r="AG381" s="80"/>
      <c r="AH381" s="80"/>
      <c r="AI381" s="80"/>
    </row>
    <row r="382" spans="1:35" ht="12.75" customHeight="1">
      <c r="A382" s="91"/>
      <c r="B382" s="18"/>
      <c r="C382" s="20"/>
      <c r="D382" s="20"/>
      <c r="E382" s="18"/>
      <c r="F382" s="18"/>
      <c r="G382" s="18"/>
      <c r="H382" s="93"/>
      <c r="I382" s="80"/>
      <c r="J382" s="80"/>
      <c r="K382" s="80"/>
      <c r="L382" s="80"/>
      <c r="M382" s="80"/>
      <c r="N382" s="80"/>
      <c r="O382" s="80"/>
      <c r="P382" s="80"/>
      <c r="Q382" s="80"/>
      <c r="R382" s="80"/>
      <c r="S382" s="80"/>
      <c r="T382" s="80"/>
      <c r="U382" s="80"/>
      <c r="V382" s="80"/>
      <c r="W382" s="80"/>
      <c r="X382" s="80"/>
      <c r="Y382" s="80"/>
      <c r="Z382" s="80"/>
      <c r="AA382" s="80"/>
      <c r="AB382" s="80"/>
      <c r="AC382" s="80"/>
      <c r="AD382" s="80"/>
      <c r="AE382" s="80"/>
      <c r="AF382" s="80"/>
      <c r="AG382" s="80"/>
      <c r="AH382" s="80"/>
      <c r="AI382" s="80"/>
    </row>
    <row r="383" spans="1:35" ht="12.75" customHeight="1">
      <c r="A383" s="91"/>
      <c r="B383" s="18"/>
      <c r="C383" s="20"/>
      <c r="D383" s="20"/>
      <c r="E383" s="18"/>
      <c r="F383" s="18"/>
      <c r="G383" s="18"/>
      <c r="H383" s="93"/>
      <c r="I383" s="80"/>
      <c r="J383" s="80"/>
      <c r="K383" s="80"/>
      <c r="L383" s="80"/>
      <c r="M383" s="80"/>
      <c r="N383" s="80"/>
      <c r="O383" s="80"/>
      <c r="P383" s="80"/>
      <c r="Q383" s="80"/>
      <c r="R383" s="80"/>
      <c r="S383" s="80"/>
      <c r="T383" s="80"/>
      <c r="U383" s="80"/>
      <c r="V383" s="80"/>
      <c r="W383" s="80"/>
      <c r="X383" s="80"/>
      <c r="Y383" s="80"/>
      <c r="Z383" s="80"/>
      <c r="AA383" s="80"/>
      <c r="AB383" s="80"/>
      <c r="AC383" s="80"/>
      <c r="AD383" s="80"/>
      <c r="AE383" s="80"/>
      <c r="AF383" s="80"/>
      <c r="AG383" s="80"/>
      <c r="AH383" s="80"/>
      <c r="AI383" s="80"/>
    </row>
    <row r="384" spans="1:35" ht="12.75" customHeight="1">
      <c r="A384" s="91"/>
      <c r="B384" s="18"/>
      <c r="C384" s="20"/>
      <c r="D384" s="20"/>
      <c r="E384" s="18"/>
      <c r="F384" s="18"/>
      <c r="G384" s="18"/>
      <c r="H384" s="93"/>
      <c r="I384" s="80"/>
      <c r="J384" s="80"/>
      <c r="K384" s="80"/>
      <c r="L384" s="80"/>
      <c r="M384" s="80"/>
      <c r="N384" s="80"/>
      <c r="O384" s="80"/>
      <c r="P384" s="80"/>
      <c r="Q384" s="80"/>
      <c r="R384" s="80"/>
      <c r="S384" s="80"/>
      <c r="T384" s="80"/>
      <c r="U384" s="80"/>
      <c r="V384" s="80"/>
      <c r="W384" s="80"/>
      <c r="X384" s="80"/>
      <c r="Y384" s="80"/>
      <c r="Z384" s="80"/>
      <c r="AA384" s="80"/>
      <c r="AB384" s="80"/>
      <c r="AC384" s="80"/>
      <c r="AD384" s="80"/>
      <c r="AE384" s="80"/>
      <c r="AF384" s="80"/>
      <c r="AG384" s="80"/>
      <c r="AH384" s="80"/>
      <c r="AI384" s="80"/>
    </row>
    <row r="385" spans="1:35" ht="12.75" customHeight="1">
      <c r="A385" s="91"/>
      <c r="B385" s="18"/>
      <c r="C385" s="20"/>
      <c r="D385" s="20"/>
      <c r="E385" s="18"/>
      <c r="F385" s="18"/>
      <c r="G385" s="18"/>
      <c r="H385" s="93"/>
      <c r="I385" s="80"/>
      <c r="J385" s="80"/>
      <c r="K385" s="80"/>
      <c r="L385" s="80"/>
      <c r="M385" s="80"/>
      <c r="N385" s="80"/>
      <c r="O385" s="80"/>
      <c r="P385" s="80"/>
      <c r="Q385" s="80"/>
      <c r="R385" s="80"/>
      <c r="S385" s="80"/>
      <c r="T385" s="80"/>
      <c r="U385" s="80"/>
      <c r="V385" s="80"/>
      <c r="W385" s="80"/>
      <c r="X385" s="80"/>
      <c r="Y385" s="80"/>
      <c r="Z385" s="80"/>
      <c r="AA385" s="80"/>
      <c r="AB385" s="80"/>
      <c r="AC385" s="80"/>
      <c r="AD385" s="80"/>
      <c r="AE385" s="80"/>
      <c r="AF385" s="80"/>
      <c r="AG385" s="80"/>
      <c r="AH385" s="80"/>
      <c r="AI385" s="80"/>
    </row>
    <row r="386" spans="1:35" ht="12.75" customHeight="1">
      <c r="A386" s="91"/>
      <c r="B386" s="18"/>
      <c r="C386" s="20"/>
      <c r="D386" s="20"/>
      <c r="E386" s="18"/>
      <c r="F386" s="18"/>
      <c r="G386" s="18"/>
      <c r="H386" s="93"/>
      <c r="I386" s="80"/>
      <c r="J386" s="80"/>
      <c r="K386" s="80"/>
      <c r="L386" s="80"/>
      <c r="M386" s="80"/>
      <c r="N386" s="80"/>
      <c r="O386" s="80"/>
      <c r="P386" s="80"/>
      <c r="Q386" s="80"/>
      <c r="R386" s="80"/>
      <c r="S386" s="80"/>
      <c r="T386" s="80"/>
      <c r="U386" s="80"/>
      <c r="V386" s="80"/>
      <c r="W386" s="80"/>
      <c r="X386" s="80"/>
      <c r="Y386" s="80"/>
      <c r="Z386" s="80"/>
      <c r="AA386" s="80"/>
      <c r="AB386" s="80"/>
      <c r="AC386" s="80"/>
      <c r="AD386" s="80"/>
      <c r="AE386" s="80"/>
      <c r="AF386" s="80"/>
      <c r="AG386" s="80"/>
      <c r="AH386" s="80"/>
      <c r="AI386" s="80"/>
    </row>
    <row r="387" spans="1:35" ht="12.75" customHeight="1">
      <c r="A387" s="91"/>
      <c r="B387" s="18"/>
      <c r="C387" s="20"/>
      <c r="D387" s="20"/>
      <c r="E387" s="18"/>
      <c r="F387" s="18"/>
      <c r="G387" s="18"/>
      <c r="H387" s="93"/>
      <c r="I387" s="80"/>
      <c r="J387" s="80"/>
      <c r="K387" s="80"/>
      <c r="L387" s="80"/>
      <c r="M387" s="80"/>
      <c r="N387" s="80"/>
      <c r="O387" s="80"/>
      <c r="P387" s="80"/>
      <c r="Q387" s="80"/>
      <c r="R387" s="80"/>
      <c r="S387" s="80"/>
      <c r="T387" s="80"/>
      <c r="U387" s="80"/>
      <c r="V387" s="80"/>
      <c r="W387" s="80"/>
      <c r="X387" s="80"/>
      <c r="Y387" s="80"/>
      <c r="Z387" s="80"/>
      <c r="AA387" s="80"/>
      <c r="AB387" s="80"/>
      <c r="AC387" s="80"/>
      <c r="AD387" s="80"/>
      <c r="AE387" s="80"/>
      <c r="AF387" s="80"/>
      <c r="AG387" s="80"/>
      <c r="AH387" s="80"/>
      <c r="AI387" s="80"/>
    </row>
    <row r="388" spans="1:35" ht="12.75" customHeight="1">
      <c r="A388" s="91"/>
      <c r="B388" s="18"/>
      <c r="C388" s="20"/>
      <c r="D388" s="20"/>
      <c r="E388" s="18"/>
      <c r="F388" s="18"/>
      <c r="G388" s="18"/>
      <c r="H388" s="93"/>
      <c r="I388" s="80"/>
      <c r="J388" s="80"/>
      <c r="K388" s="80"/>
      <c r="L388" s="80"/>
      <c r="M388" s="80"/>
      <c r="N388" s="80"/>
      <c r="O388" s="80"/>
      <c r="P388" s="80"/>
      <c r="Q388" s="80"/>
      <c r="R388" s="80"/>
      <c r="S388" s="80"/>
      <c r="T388" s="80"/>
      <c r="U388" s="80"/>
      <c r="V388" s="80"/>
      <c r="W388" s="80"/>
      <c r="X388" s="80"/>
      <c r="Y388" s="80"/>
      <c r="Z388" s="80"/>
      <c r="AA388" s="80"/>
      <c r="AB388" s="80"/>
      <c r="AC388" s="80"/>
      <c r="AD388" s="80"/>
      <c r="AE388" s="80"/>
      <c r="AF388" s="80"/>
      <c r="AG388" s="80"/>
      <c r="AH388" s="80"/>
      <c r="AI388" s="80"/>
    </row>
    <row r="389" spans="1:35" ht="12.75" customHeight="1">
      <c r="A389" s="91"/>
      <c r="B389" s="18"/>
      <c r="C389" s="20"/>
      <c r="D389" s="20"/>
      <c r="E389" s="18"/>
      <c r="F389" s="18"/>
      <c r="G389" s="18"/>
      <c r="H389" s="93"/>
      <c r="I389" s="80"/>
      <c r="J389" s="80"/>
      <c r="K389" s="80"/>
      <c r="L389" s="80"/>
      <c r="M389" s="80"/>
      <c r="N389" s="80"/>
      <c r="O389" s="80"/>
      <c r="P389" s="80"/>
      <c r="Q389" s="80"/>
      <c r="R389" s="80"/>
      <c r="S389" s="80"/>
      <c r="T389" s="80"/>
      <c r="U389" s="80"/>
      <c r="V389" s="80"/>
      <c r="W389" s="80"/>
      <c r="X389" s="80"/>
      <c r="Y389" s="80"/>
      <c r="Z389" s="80"/>
      <c r="AA389" s="80"/>
      <c r="AB389" s="80"/>
      <c r="AC389" s="80"/>
      <c r="AD389" s="80"/>
      <c r="AE389" s="80"/>
      <c r="AF389" s="80"/>
      <c r="AG389" s="80"/>
      <c r="AH389" s="80"/>
      <c r="AI389" s="80"/>
    </row>
    <row r="390" spans="1:35" ht="12.75" customHeight="1">
      <c r="A390" s="91"/>
      <c r="B390" s="18"/>
      <c r="C390" s="20"/>
      <c r="D390" s="20"/>
      <c r="E390" s="18"/>
      <c r="F390" s="18"/>
      <c r="G390" s="18"/>
      <c r="H390" s="93"/>
      <c r="I390" s="80"/>
      <c r="J390" s="80"/>
      <c r="K390" s="80"/>
      <c r="L390" s="80"/>
      <c r="M390" s="80"/>
      <c r="N390" s="80"/>
      <c r="O390" s="80"/>
      <c r="P390" s="80"/>
      <c r="Q390" s="80"/>
      <c r="R390" s="80"/>
      <c r="S390" s="80"/>
      <c r="T390" s="80"/>
      <c r="U390" s="80"/>
      <c r="V390" s="80"/>
      <c r="W390" s="80"/>
      <c r="X390" s="80"/>
      <c r="Y390" s="80"/>
      <c r="Z390" s="80"/>
      <c r="AA390" s="80"/>
      <c r="AB390" s="80"/>
      <c r="AC390" s="80"/>
      <c r="AD390" s="80"/>
      <c r="AE390" s="80"/>
      <c r="AF390" s="80"/>
      <c r="AG390" s="80"/>
      <c r="AH390" s="80"/>
      <c r="AI390" s="80"/>
    </row>
    <row r="391" spans="1:35" ht="12.75" customHeight="1">
      <c r="A391" s="91"/>
      <c r="B391" s="18"/>
      <c r="C391" s="20"/>
      <c r="D391" s="20"/>
      <c r="E391" s="18"/>
      <c r="F391" s="18"/>
      <c r="G391" s="18"/>
      <c r="H391" s="93"/>
      <c r="I391" s="80"/>
      <c r="J391" s="80"/>
      <c r="K391" s="80"/>
      <c r="L391" s="80"/>
      <c r="M391" s="80"/>
      <c r="N391" s="80"/>
      <c r="O391" s="80"/>
      <c r="P391" s="80"/>
      <c r="Q391" s="80"/>
      <c r="R391" s="80"/>
      <c r="S391" s="80"/>
      <c r="T391" s="80"/>
      <c r="U391" s="80"/>
      <c r="V391" s="80"/>
      <c r="W391" s="80"/>
      <c r="X391" s="80"/>
      <c r="Y391" s="80"/>
      <c r="Z391" s="80"/>
      <c r="AA391" s="80"/>
      <c r="AB391" s="80"/>
      <c r="AC391" s="80"/>
      <c r="AD391" s="80"/>
      <c r="AE391" s="80"/>
      <c r="AF391" s="80"/>
      <c r="AG391" s="80"/>
      <c r="AH391" s="80"/>
      <c r="AI391" s="80"/>
    </row>
    <row r="392" spans="1:35" ht="12.75" customHeight="1">
      <c r="A392" s="91"/>
      <c r="B392" s="18"/>
      <c r="C392" s="20"/>
      <c r="D392" s="20"/>
      <c r="E392" s="18"/>
      <c r="F392" s="18"/>
      <c r="G392" s="18"/>
      <c r="H392" s="93"/>
      <c r="I392" s="80"/>
      <c r="J392" s="80"/>
      <c r="K392" s="80"/>
      <c r="L392" s="80"/>
      <c r="M392" s="80"/>
      <c r="N392" s="80"/>
      <c r="O392" s="80"/>
      <c r="P392" s="80"/>
      <c r="Q392" s="80"/>
      <c r="R392" s="80"/>
      <c r="S392" s="80"/>
      <c r="T392" s="80"/>
      <c r="U392" s="80"/>
      <c r="V392" s="80"/>
      <c r="W392" s="80"/>
      <c r="X392" s="80"/>
      <c r="Y392" s="80"/>
      <c r="Z392" s="80"/>
      <c r="AA392" s="80"/>
      <c r="AB392" s="80"/>
      <c r="AC392" s="80"/>
      <c r="AD392" s="80"/>
      <c r="AE392" s="80"/>
      <c r="AF392" s="80"/>
      <c r="AG392" s="80"/>
      <c r="AH392" s="80"/>
      <c r="AI392" s="80"/>
    </row>
    <row r="393" spans="1:35" ht="12.75" customHeight="1">
      <c r="A393" s="91"/>
      <c r="B393" s="18"/>
      <c r="C393" s="20"/>
      <c r="D393" s="20"/>
      <c r="E393" s="18"/>
      <c r="F393" s="18"/>
      <c r="G393" s="18"/>
      <c r="H393" s="93"/>
      <c r="I393" s="80"/>
      <c r="J393" s="80"/>
      <c r="K393" s="80"/>
      <c r="L393" s="80"/>
      <c r="M393" s="80"/>
      <c r="N393" s="80"/>
      <c r="O393" s="80"/>
      <c r="P393" s="80"/>
      <c r="Q393" s="80"/>
      <c r="R393" s="80"/>
      <c r="S393" s="80"/>
      <c r="T393" s="80"/>
      <c r="U393" s="80"/>
      <c r="V393" s="80"/>
      <c r="W393" s="80"/>
      <c r="X393" s="80"/>
      <c r="Y393" s="80"/>
      <c r="Z393" s="80"/>
      <c r="AA393" s="80"/>
      <c r="AB393" s="80"/>
      <c r="AC393" s="80"/>
      <c r="AD393" s="80"/>
      <c r="AE393" s="80"/>
      <c r="AF393" s="80"/>
      <c r="AG393" s="80"/>
      <c r="AH393" s="80"/>
      <c r="AI393" s="80"/>
    </row>
    <row r="394" spans="1:35" ht="12.75" customHeight="1">
      <c r="A394" s="91"/>
      <c r="B394" s="18"/>
      <c r="C394" s="20"/>
      <c r="D394" s="20"/>
      <c r="E394" s="18"/>
      <c r="F394" s="18"/>
      <c r="G394" s="18"/>
      <c r="H394" s="93"/>
      <c r="I394" s="80"/>
      <c r="J394" s="80"/>
      <c r="K394" s="80"/>
      <c r="L394" s="80"/>
      <c r="M394" s="80"/>
      <c r="N394" s="80"/>
      <c r="O394" s="80"/>
      <c r="P394" s="80"/>
      <c r="Q394" s="80"/>
      <c r="R394" s="80"/>
      <c r="S394" s="80"/>
      <c r="T394" s="80"/>
      <c r="U394" s="80"/>
      <c r="V394" s="80"/>
      <c r="W394" s="80"/>
      <c r="X394" s="80"/>
      <c r="Y394" s="80"/>
      <c r="Z394" s="80"/>
      <c r="AA394" s="80"/>
      <c r="AB394" s="80"/>
      <c r="AC394" s="80"/>
      <c r="AD394" s="80"/>
      <c r="AE394" s="80"/>
      <c r="AF394" s="80"/>
      <c r="AG394" s="80"/>
      <c r="AH394" s="80"/>
      <c r="AI394" s="80"/>
    </row>
    <row r="395" spans="1:35" ht="12.75" customHeight="1">
      <c r="A395" s="91"/>
      <c r="B395" s="18"/>
      <c r="C395" s="20"/>
      <c r="D395" s="20"/>
      <c r="E395" s="18"/>
      <c r="F395" s="18"/>
      <c r="G395" s="18"/>
      <c r="H395" s="93"/>
      <c r="I395" s="80"/>
      <c r="J395" s="80"/>
      <c r="K395" s="80"/>
      <c r="L395" s="80"/>
      <c r="M395" s="80"/>
      <c r="N395" s="80"/>
      <c r="O395" s="80"/>
      <c r="P395" s="80"/>
      <c r="Q395" s="80"/>
      <c r="R395" s="80"/>
      <c r="S395" s="80"/>
      <c r="T395" s="80"/>
      <c r="U395" s="80"/>
      <c r="V395" s="80"/>
      <c r="W395" s="80"/>
      <c r="X395" s="80"/>
      <c r="Y395" s="80"/>
      <c r="Z395" s="80"/>
      <c r="AA395" s="80"/>
      <c r="AB395" s="80"/>
      <c r="AC395" s="80"/>
      <c r="AD395" s="80"/>
      <c r="AE395" s="80"/>
      <c r="AF395" s="80"/>
      <c r="AG395" s="80"/>
      <c r="AH395" s="80"/>
      <c r="AI395" s="80"/>
    </row>
    <row r="396" spans="1:35" ht="12.75" customHeight="1">
      <c r="A396" s="91"/>
      <c r="B396" s="18"/>
      <c r="C396" s="20"/>
      <c r="D396" s="20"/>
      <c r="E396" s="18"/>
      <c r="F396" s="18"/>
      <c r="G396" s="18"/>
      <c r="H396" s="93"/>
      <c r="I396" s="80"/>
      <c r="J396" s="80"/>
      <c r="K396" s="80"/>
      <c r="L396" s="80"/>
      <c r="M396" s="80"/>
      <c r="N396" s="80"/>
      <c r="O396" s="80"/>
      <c r="P396" s="80"/>
      <c r="Q396" s="80"/>
      <c r="R396" s="80"/>
      <c r="S396" s="80"/>
      <c r="T396" s="80"/>
      <c r="U396" s="80"/>
      <c r="V396" s="80"/>
      <c r="W396" s="80"/>
      <c r="X396" s="80"/>
      <c r="Y396" s="80"/>
      <c r="Z396" s="80"/>
      <c r="AA396" s="80"/>
      <c r="AB396" s="80"/>
      <c r="AC396" s="80"/>
      <c r="AD396" s="80"/>
      <c r="AE396" s="80"/>
      <c r="AF396" s="80"/>
      <c r="AG396" s="80"/>
      <c r="AH396" s="80"/>
      <c r="AI396" s="80"/>
    </row>
    <row r="397" spans="1:35" ht="12.75" customHeight="1">
      <c r="A397" s="91"/>
      <c r="B397" s="18"/>
      <c r="C397" s="20"/>
      <c r="D397" s="20"/>
      <c r="E397" s="18"/>
      <c r="F397" s="18"/>
      <c r="G397" s="18"/>
      <c r="H397" s="93"/>
      <c r="I397" s="80"/>
      <c r="J397" s="80"/>
      <c r="K397" s="80"/>
      <c r="L397" s="80"/>
      <c r="M397" s="80"/>
      <c r="N397" s="80"/>
      <c r="O397" s="80"/>
      <c r="P397" s="80"/>
      <c r="Q397" s="80"/>
      <c r="R397" s="80"/>
      <c r="S397" s="80"/>
      <c r="T397" s="80"/>
      <c r="U397" s="80"/>
      <c r="V397" s="80"/>
      <c r="W397" s="80"/>
      <c r="X397" s="80"/>
      <c r="Y397" s="80"/>
      <c r="Z397" s="80"/>
      <c r="AA397" s="80"/>
      <c r="AB397" s="80"/>
      <c r="AC397" s="80"/>
      <c r="AD397" s="80"/>
      <c r="AE397" s="80"/>
      <c r="AF397" s="80"/>
      <c r="AG397" s="80"/>
      <c r="AH397" s="80"/>
      <c r="AI397" s="80"/>
    </row>
    <row r="398" spans="1:35" ht="12.75" customHeight="1">
      <c r="A398" s="91"/>
      <c r="B398" s="18"/>
      <c r="C398" s="20"/>
      <c r="D398" s="20"/>
      <c r="E398" s="18"/>
      <c r="F398" s="18"/>
      <c r="G398" s="18"/>
      <c r="H398" s="93"/>
      <c r="I398" s="80"/>
      <c r="J398" s="80"/>
      <c r="K398" s="80"/>
      <c r="L398" s="80"/>
      <c r="M398" s="80"/>
      <c r="N398" s="80"/>
      <c r="O398" s="80"/>
      <c r="P398" s="80"/>
      <c r="Q398" s="80"/>
      <c r="R398" s="80"/>
      <c r="S398" s="80"/>
      <c r="T398" s="80"/>
      <c r="U398" s="80"/>
      <c r="V398" s="80"/>
      <c r="W398" s="80"/>
      <c r="X398" s="80"/>
      <c r="Y398" s="80"/>
      <c r="Z398" s="80"/>
      <c r="AA398" s="80"/>
      <c r="AB398" s="80"/>
      <c r="AC398" s="80"/>
      <c r="AD398" s="80"/>
      <c r="AE398" s="80"/>
      <c r="AF398" s="80"/>
      <c r="AG398" s="80"/>
      <c r="AH398" s="80"/>
      <c r="AI398" s="80"/>
    </row>
    <row r="399" spans="1:35" ht="12.75" customHeight="1">
      <c r="A399" s="91"/>
      <c r="B399" s="18"/>
      <c r="C399" s="20"/>
      <c r="D399" s="20"/>
      <c r="E399" s="18"/>
      <c r="F399" s="18"/>
      <c r="G399" s="18"/>
      <c r="H399" s="93"/>
      <c r="I399" s="80"/>
      <c r="J399" s="80"/>
      <c r="K399" s="80"/>
      <c r="L399" s="80"/>
      <c r="M399" s="80"/>
      <c r="N399" s="80"/>
      <c r="O399" s="80"/>
      <c r="P399" s="80"/>
      <c r="Q399" s="80"/>
      <c r="R399" s="80"/>
      <c r="S399" s="80"/>
      <c r="T399" s="80"/>
      <c r="U399" s="80"/>
      <c r="V399" s="80"/>
      <c r="W399" s="80"/>
      <c r="X399" s="80"/>
      <c r="Y399" s="80"/>
      <c r="Z399" s="80"/>
      <c r="AA399" s="80"/>
      <c r="AB399" s="80"/>
      <c r="AC399" s="80"/>
      <c r="AD399" s="80"/>
      <c r="AE399" s="80"/>
      <c r="AF399" s="80"/>
      <c r="AG399" s="80"/>
      <c r="AH399" s="80"/>
      <c r="AI399" s="80"/>
    </row>
    <row r="400" spans="1:35" ht="12.75" customHeight="1">
      <c r="A400" s="91"/>
      <c r="B400" s="18"/>
      <c r="C400" s="20"/>
      <c r="D400" s="20"/>
      <c r="E400" s="18"/>
      <c r="F400" s="18"/>
      <c r="G400" s="18"/>
      <c r="H400" s="93"/>
      <c r="I400" s="80"/>
      <c r="J400" s="80"/>
      <c r="K400" s="80"/>
      <c r="L400" s="80"/>
      <c r="M400" s="80"/>
      <c r="N400" s="80"/>
      <c r="O400" s="80"/>
      <c r="P400" s="80"/>
      <c r="Q400" s="80"/>
      <c r="R400" s="80"/>
      <c r="S400" s="80"/>
      <c r="T400" s="80"/>
      <c r="U400" s="80"/>
      <c r="V400" s="80"/>
      <c r="W400" s="80"/>
      <c r="X400" s="80"/>
      <c r="Y400" s="80"/>
      <c r="Z400" s="80"/>
      <c r="AA400" s="80"/>
      <c r="AB400" s="80"/>
      <c r="AC400" s="80"/>
      <c r="AD400" s="80"/>
      <c r="AE400" s="80"/>
      <c r="AF400" s="80"/>
      <c r="AG400" s="80"/>
      <c r="AH400" s="80"/>
      <c r="AI400" s="80"/>
    </row>
    <row r="401" spans="1:35" ht="12.75" customHeight="1">
      <c r="A401" s="91"/>
      <c r="B401" s="18"/>
      <c r="C401" s="20"/>
      <c r="D401" s="20"/>
      <c r="E401" s="18"/>
      <c r="F401" s="18"/>
      <c r="G401" s="18"/>
      <c r="H401" s="93"/>
      <c r="I401" s="80"/>
      <c r="J401" s="80"/>
      <c r="K401" s="80"/>
      <c r="L401" s="80"/>
      <c r="M401" s="80"/>
      <c r="N401" s="80"/>
      <c r="O401" s="80"/>
      <c r="P401" s="80"/>
      <c r="Q401" s="80"/>
      <c r="R401" s="80"/>
      <c r="S401" s="80"/>
      <c r="T401" s="80"/>
      <c r="U401" s="80"/>
      <c r="V401" s="80"/>
      <c r="W401" s="80"/>
      <c r="X401" s="80"/>
      <c r="Y401" s="80"/>
      <c r="Z401" s="80"/>
      <c r="AA401" s="80"/>
      <c r="AB401" s="80"/>
      <c r="AC401" s="80"/>
      <c r="AD401" s="80"/>
      <c r="AE401" s="80"/>
      <c r="AF401" s="80"/>
      <c r="AG401" s="80"/>
      <c r="AH401" s="80"/>
      <c r="AI401" s="80"/>
    </row>
    <row r="402" spans="1:35" ht="12.75" customHeight="1">
      <c r="A402" s="91"/>
      <c r="B402" s="18"/>
      <c r="C402" s="20"/>
      <c r="D402" s="20"/>
      <c r="E402" s="18"/>
      <c r="F402" s="18"/>
      <c r="G402" s="18"/>
      <c r="H402" s="93"/>
      <c r="I402" s="80"/>
      <c r="J402" s="80"/>
      <c r="K402" s="80"/>
      <c r="L402" s="80"/>
      <c r="M402" s="80"/>
      <c r="N402" s="80"/>
      <c r="O402" s="80"/>
      <c r="P402" s="80"/>
      <c r="Q402" s="80"/>
      <c r="R402" s="80"/>
      <c r="S402" s="80"/>
      <c r="T402" s="80"/>
      <c r="U402" s="80"/>
      <c r="V402" s="80"/>
      <c r="W402" s="80"/>
      <c r="X402" s="80"/>
      <c r="Y402" s="80"/>
      <c r="Z402" s="80"/>
      <c r="AA402" s="80"/>
      <c r="AB402" s="80"/>
      <c r="AC402" s="80"/>
      <c r="AD402" s="80"/>
      <c r="AE402" s="80"/>
      <c r="AF402" s="80"/>
      <c r="AG402" s="80"/>
      <c r="AH402" s="80"/>
      <c r="AI402" s="80"/>
    </row>
    <row r="403" spans="1:35" ht="12.75" customHeight="1">
      <c r="A403" s="91"/>
      <c r="B403" s="18"/>
      <c r="C403" s="20"/>
      <c r="D403" s="20"/>
      <c r="E403" s="18"/>
      <c r="F403" s="18"/>
      <c r="G403" s="18"/>
      <c r="H403" s="93"/>
      <c r="I403" s="80"/>
      <c r="J403" s="80"/>
      <c r="K403" s="80"/>
      <c r="L403" s="80"/>
      <c r="M403" s="80"/>
      <c r="N403" s="80"/>
      <c r="O403" s="80"/>
      <c r="P403" s="80"/>
      <c r="Q403" s="80"/>
      <c r="R403" s="80"/>
      <c r="S403" s="80"/>
      <c r="T403" s="80"/>
      <c r="U403" s="80"/>
      <c r="V403" s="80"/>
      <c r="W403" s="80"/>
      <c r="X403" s="80"/>
      <c r="Y403" s="80"/>
      <c r="Z403" s="80"/>
      <c r="AA403" s="80"/>
      <c r="AB403" s="80"/>
      <c r="AC403" s="80"/>
      <c r="AD403" s="80"/>
      <c r="AE403" s="80"/>
      <c r="AF403" s="80"/>
      <c r="AG403" s="80"/>
      <c r="AH403" s="80"/>
      <c r="AI403" s="80"/>
    </row>
    <row r="404" spans="1:35" ht="12.75" customHeight="1">
      <c r="A404" s="91"/>
      <c r="B404" s="18"/>
      <c r="C404" s="20"/>
      <c r="D404" s="20"/>
      <c r="E404" s="18"/>
      <c r="F404" s="18"/>
      <c r="G404" s="18"/>
      <c r="H404" s="93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  <c r="AA404" s="20"/>
      <c r="AB404" s="20"/>
      <c r="AC404" s="20"/>
      <c r="AD404" s="20"/>
      <c r="AE404" s="20"/>
      <c r="AF404" s="20"/>
      <c r="AG404" s="20"/>
      <c r="AH404" s="20"/>
      <c r="AI404" s="20"/>
    </row>
    <row r="405" spans="1:35" ht="12.75" customHeight="1">
      <c r="A405" s="91"/>
      <c r="B405" s="18"/>
      <c r="C405" s="20"/>
      <c r="D405" s="20"/>
      <c r="E405" s="18"/>
      <c r="F405" s="18"/>
      <c r="G405" s="18"/>
      <c r="H405" s="93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  <c r="AA405" s="20"/>
      <c r="AB405" s="20"/>
      <c r="AC405" s="20"/>
      <c r="AD405" s="20"/>
      <c r="AE405" s="20"/>
      <c r="AF405" s="20"/>
      <c r="AG405" s="20"/>
      <c r="AH405" s="20"/>
      <c r="AI405" s="20"/>
    </row>
    <row r="406" spans="1:35" ht="12.75" customHeight="1">
      <c r="A406" s="91"/>
      <c r="B406" s="18"/>
      <c r="C406" s="20"/>
      <c r="D406" s="20"/>
      <c r="E406" s="18"/>
      <c r="F406" s="18"/>
      <c r="G406" s="18"/>
      <c r="H406" s="93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  <c r="AA406" s="20"/>
      <c r="AB406" s="20"/>
      <c r="AC406" s="20"/>
      <c r="AD406" s="20"/>
      <c r="AE406" s="20"/>
      <c r="AF406" s="20"/>
      <c r="AG406" s="20"/>
      <c r="AH406" s="20"/>
      <c r="AI406" s="20"/>
    </row>
    <row r="407" spans="1:35" ht="12.75" customHeight="1">
      <c r="A407" s="91"/>
      <c r="B407" s="18"/>
      <c r="C407" s="20"/>
      <c r="D407" s="20"/>
      <c r="E407" s="18"/>
      <c r="F407" s="18"/>
      <c r="G407" s="18"/>
      <c r="H407" s="93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  <c r="AA407" s="20"/>
      <c r="AB407" s="20"/>
      <c r="AC407" s="20"/>
      <c r="AD407" s="20"/>
      <c r="AE407" s="20"/>
      <c r="AF407" s="20"/>
      <c r="AG407" s="20"/>
      <c r="AH407" s="20"/>
      <c r="AI407" s="20"/>
    </row>
    <row r="408" spans="1:35" ht="12.75" customHeight="1">
      <c r="A408" s="91"/>
      <c r="B408" s="18"/>
      <c r="C408" s="20"/>
      <c r="D408" s="20"/>
      <c r="E408" s="18"/>
      <c r="F408" s="18"/>
      <c r="G408" s="18"/>
      <c r="H408" s="93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  <c r="AA408" s="20"/>
      <c r="AB408" s="20"/>
      <c r="AC408" s="20"/>
      <c r="AD408" s="20"/>
      <c r="AE408" s="20"/>
      <c r="AF408" s="20"/>
      <c r="AG408" s="20"/>
      <c r="AH408" s="20"/>
      <c r="AI408" s="20"/>
    </row>
    <row r="409" spans="1:35" ht="12.75" customHeight="1">
      <c r="A409" s="91"/>
      <c r="B409" s="18"/>
      <c r="C409" s="20"/>
      <c r="D409" s="20"/>
      <c r="E409" s="18"/>
      <c r="F409" s="18"/>
      <c r="G409" s="18"/>
      <c r="H409" s="93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  <c r="AA409" s="20"/>
      <c r="AB409" s="20"/>
      <c r="AC409" s="20"/>
      <c r="AD409" s="20"/>
      <c r="AE409" s="20"/>
      <c r="AF409" s="20"/>
      <c r="AG409" s="20"/>
      <c r="AH409" s="20"/>
      <c r="AI409" s="20"/>
    </row>
    <row r="410" spans="1:35" ht="12.75" customHeight="1">
      <c r="A410" s="91"/>
      <c r="B410" s="18"/>
      <c r="C410" s="20"/>
      <c r="D410" s="20"/>
      <c r="E410" s="18"/>
      <c r="F410" s="18"/>
      <c r="G410" s="18"/>
      <c r="H410" s="93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  <c r="AA410" s="20"/>
      <c r="AB410" s="20"/>
      <c r="AC410" s="20"/>
      <c r="AD410" s="20"/>
      <c r="AE410" s="20"/>
      <c r="AF410" s="20"/>
      <c r="AG410" s="20"/>
      <c r="AH410" s="20"/>
      <c r="AI410" s="20"/>
    </row>
    <row r="411" spans="1:35" ht="12.75" customHeight="1">
      <c r="A411" s="91"/>
      <c r="B411" s="18"/>
      <c r="C411" s="20"/>
      <c r="D411" s="20"/>
      <c r="E411" s="18"/>
      <c r="F411" s="18"/>
      <c r="G411" s="18"/>
      <c r="H411" s="93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  <c r="AA411" s="20"/>
      <c r="AB411" s="20"/>
      <c r="AC411" s="20"/>
      <c r="AD411" s="20"/>
      <c r="AE411" s="20"/>
      <c r="AF411" s="20"/>
      <c r="AG411" s="20"/>
      <c r="AH411" s="20"/>
      <c r="AI411" s="20"/>
    </row>
    <row r="412" spans="1:35" ht="12.75" customHeight="1">
      <c r="A412" s="91"/>
      <c r="B412" s="18"/>
      <c r="C412" s="20"/>
      <c r="D412" s="20"/>
      <c r="E412" s="18"/>
      <c r="F412" s="18"/>
      <c r="G412" s="18"/>
      <c r="H412" s="93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  <c r="AA412" s="20"/>
      <c r="AB412" s="20"/>
      <c r="AC412" s="20"/>
      <c r="AD412" s="20"/>
      <c r="AE412" s="20"/>
      <c r="AF412" s="20"/>
      <c r="AG412" s="20"/>
      <c r="AH412" s="20"/>
      <c r="AI412" s="20"/>
    </row>
    <row r="413" spans="1:35" ht="12.75" customHeight="1">
      <c r="A413" s="91"/>
      <c r="B413" s="18"/>
      <c r="C413" s="20"/>
      <c r="D413" s="20"/>
      <c r="E413" s="18"/>
      <c r="F413" s="18"/>
      <c r="G413" s="18"/>
      <c r="H413" s="93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  <c r="AA413" s="20"/>
      <c r="AB413" s="20"/>
      <c r="AC413" s="20"/>
      <c r="AD413" s="20"/>
      <c r="AE413" s="20"/>
      <c r="AF413" s="20"/>
      <c r="AG413" s="20"/>
      <c r="AH413" s="20"/>
      <c r="AI413" s="20"/>
    </row>
    <row r="414" spans="1:35" ht="12.75" customHeight="1">
      <c r="A414" s="91"/>
      <c r="B414" s="18"/>
      <c r="C414" s="20"/>
      <c r="D414" s="20"/>
      <c r="E414" s="18"/>
      <c r="F414" s="18"/>
      <c r="G414" s="18"/>
      <c r="H414" s="93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  <c r="AA414" s="20"/>
      <c r="AB414" s="20"/>
      <c r="AC414" s="20"/>
      <c r="AD414" s="20"/>
      <c r="AE414" s="20"/>
      <c r="AF414" s="20"/>
      <c r="AG414" s="20"/>
      <c r="AH414" s="20"/>
      <c r="AI414" s="20"/>
    </row>
    <row r="415" spans="1:35" ht="12.75" customHeight="1">
      <c r="A415" s="91"/>
      <c r="B415" s="18"/>
      <c r="C415" s="20"/>
      <c r="D415" s="20"/>
      <c r="E415" s="18"/>
      <c r="F415" s="18"/>
      <c r="G415" s="18"/>
      <c r="H415" s="93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  <c r="AA415" s="20"/>
      <c r="AB415" s="20"/>
      <c r="AC415" s="20"/>
      <c r="AD415" s="20"/>
      <c r="AE415" s="20"/>
      <c r="AF415" s="20"/>
      <c r="AG415" s="20"/>
      <c r="AH415" s="20"/>
      <c r="AI415" s="20"/>
    </row>
    <row r="416" spans="1:35" ht="12.75" customHeight="1">
      <c r="A416" s="91"/>
      <c r="B416" s="18"/>
      <c r="C416" s="20"/>
      <c r="D416" s="20"/>
      <c r="E416" s="18"/>
      <c r="F416" s="18"/>
      <c r="G416" s="18"/>
      <c r="H416" s="93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  <c r="AA416" s="20"/>
      <c r="AB416" s="20"/>
      <c r="AC416" s="20"/>
      <c r="AD416" s="20"/>
      <c r="AE416" s="20"/>
      <c r="AF416" s="20"/>
      <c r="AG416" s="20"/>
      <c r="AH416" s="20"/>
      <c r="AI416" s="20"/>
    </row>
    <row r="417" spans="1:35" ht="12.75" customHeight="1">
      <c r="A417" s="91"/>
      <c r="B417" s="18"/>
      <c r="C417" s="20"/>
      <c r="D417" s="20"/>
      <c r="E417" s="18"/>
      <c r="F417" s="18"/>
      <c r="G417" s="18"/>
      <c r="H417" s="93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  <c r="AA417" s="20"/>
      <c r="AB417" s="20"/>
      <c r="AC417" s="20"/>
      <c r="AD417" s="20"/>
      <c r="AE417" s="20"/>
      <c r="AF417" s="20"/>
      <c r="AG417" s="20"/>
      <c r="AH417" s="20"/>
      <c r="AI417" s="20"/>
    </row>
    <row r="418" spans="1:35" ht="12.75" customHeight="1">
      <c r="A418" s="91"/>
      <c r="B418" s="18"/>
      <c r="C418" s="20"/>
      <c r="D418" s="20"/>
      <c r="E418" s="18"/>
      <c r="F418" s="18"/>
      <c r="G418" s="18"/>
      <c r="H418" s="93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  <c r="AA418" s="20"/>
      <c r="AB418" s="20"/>
      <c r="AC418" s="20"/>
      <c r="AD418" s="20"/>
      <c r="AE418" s="20"/>
      <c r="AF418" s="20"/>
      <c r="AG418" s="20"/>
      <c r="AH418" s="20"/>
      <c r="AI418" s="20"/>
    </row>
    <row r="419" spans="1:35" ht="12.75" customHeight="1">
      <c r="A419" s="91"/>
      <c r="B419" s="18"/>
      <c r="C419" s="20"/>
      <c r="D419" s="20"/>
      <c r="E419" s="18"/>
      <c r="F419" s="18"/>
      <c r="G419" s="18"/>
      <c r="H419" s="93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  <c r="AA419" s="20"/>
      <c r="AB419" s="20"/>
      <c r="AC419" s="20"/>
      <c r="AD419" s="20"/>
      <c r="AE419" s="20"/>
      <c r="AF419" s="20"/>
      <c r="AG419" s="20"/>
      <c r="AH419" s="20"/>
      <c r="AI419" s="20"/>
    </row>
    <row r="420" spans="1:35" ht="12.75" customHeight="1">
      <c r="A420" s="91"/>
      <c r="B420" s="18"/>
      <c r="C420" s="20"/>
      <c r="D420" s="20"/>
      <c r="E420" s="18"/>
      <c r="F420" s="18"/>
      <c r="G420" s="18"/>
      <c r="H420" s="93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  <c r="AA420" s="20"/>
      <c r="AB420" s="20"/>
      <c r="AC420" s="20"/>
      <c r="AD420" s="20"/>
      <c r="AE420" s="20"/>
      <c r="AF420" s="20"/>
      <c r="AG420" s="20"/>
      <c r="AH420" s="20"/>
      <c r="AI420" s="20"/>
    </row>
    <row r="421" spans="1:35" ht="12.75" customHeight="1">
      <c r="A421" s="91"/>
      <c r="B421" s="18"/>
      <c r="C421" s="20"/>
      <c r="D421" s="20"/>
      <c r="E421" s="18"/>
      <c r="F421" s="18"/>
      <c r="G421" s="18"/>
      <c r="H421" s="93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  <c r="AA421" s="20"/>
      <c r="AB421" s="20"/>
      <c r="AC421" s="20"/>
      <c r="AD421" s="20"/>
      <c r="AE421" s="20"/>
      <c r="AF421" s="20"/>
      <c r="AG421" s="20"/>
      <c r="AH421" s="20"/>
      <c r="AI421" s="20"/>
    </row>
    <row r="422" spans="1:35" ht="12.75" customHeight="1">
      <c r="A422" s="91"/>
      <c r="B422" s="18"/>
      <c r="C422" s="20"/>
      <c r="D422" s="20"/>
      <c r="E422" s="18"/>
      <c r="F422" s="18"/>
      <c r="G422" s="18"/>
      <c r="H422" s="93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  <c r="AA422" s="20"/>
      <c r="AB422" s="20"/>
      <c r="AC422" s="20"/>
      <c r="AD422" s="20"/>
      <c r="AE422" s="20"/>
      <c r="AF422" s="20"/>
      <c r="AG422" s="20"/>
      <c r="AH422" s="20"/>
      <c r="AI422" s="20"/>
    </row>
    <row r="423" spans="1:35" ht="12.75" customHeight="1">
      <c r="A423" s="91"/>
      <c r="B423" s="18"/>
      <c r="C423" s="20"/>
      <c r="D423" s="20"/>
      <c r="E423" s="18"/>
      <c r="F423" s="18"/>
      <c r="G423" s="18"/>
      <c r="H423" s="93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  <c r="AA423" s="20"/>
      <c r="AB423" s="20"/>
      <c r="AC423" s="20"/>
      <c r="AD423" s="20"/>
      <c r="AE423" s="20"/>
      <c r="AF423" s="20"/>
      <c r="AG423" s="20"/>
      <c r="AH423" s="20"/>
      <c r="AI423" s="20"/>
    </row>
    <row r="424" spans="1:35" ht="12.75" customHeight="1">
      <c r="A424" s="91"/>
      <c r="B424" s="18"/>
      <c r="C424" s="20"/>
      <c r="D424" s="20"/>
      <c r="E424" s="18"/>
      <c r="F424" s="18"/>
      <c r="G424" s="18"/>
      <c r="H424" s="93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  <c r="AA424" s="20"/>
      <c r="AB424" s="20"/>
      <c r="AC424" s="20"/>
      <c r="AD424" s="20"/>
      <c r="AE424" s="20"/>
      <c r="AF424" s="20"/>
      <c r="AG424" s="20"/>
      <c r="AH424" s="20"/>
      <c r="AI424" s="20"/>
    </row>
    <row r="425" spans="1:35" ht="12.75" customHeight="1">
      <c r="A425" s="91"/>
      <c r="B425" s="18"/>
      <c r="C425" s="20"/>
      <c r="D425" s="20"/>
      <c r="E425" s="18"/>
      <c r="F425" s="18"/>
      <c r="G425" s="18"/>
      <c r="H425" s="93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  <c r="AA425" s="20"/>
      <c r="AB425" s="20"/>
      <c r="AC425" s="20"/>
      <c r="AD425" s="20"/>
      <c r="AE425" s="20"/>
      <c r="AF425" s="20"/>
      <c r="AG425" s="20"/>
      <c r="AH425" s="20"/>
      <c r="AI425" s="20"/>
    </row>
    <row r="426" spans="1:35" ht="12.75" customHeight="1">
      <c r="A426" s="91"/>
      <c r="B426" s="18"/>
      <c r="C426" s="20"/>
      <c r="D426" s="20"/>
      <c r="E426" s="18"/>
      <c r="F426" s="18"/>
      <c r="G426" s="18"/>
      <c r="H426" s="93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  <c r="AA426" s="20"/>
      <c r="AB426" s="20"/>
      <c r="AC426" s="20"/>
      <c r="AD426" s="20"/>
      <c r="AE426" s="20"/>
      <c r="AF426" s="20"/>
      <c r="AG426" s="20"/>
      <c r="AH426" s="20"/>
      <c r="AI426" s="20"/>
    </row>
    <row r="427" spans="1:35" ht="12.75" customHeight="1">
      <c r="A427" s="91"/>
      <c r="B427" s="18"/>
      <c r="C427" s="20"/>
      <c r="D427" s="20"/>
      <c r="E427" s="18"/>
      <c r="F427" s="18"/>
      <c r="G427" s="18"/>
      <c r="H427" s="93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  <c r="AA427" s="20"/>
      <c r="AB427" s="20"/>
      <c r="AC427" s="20"/>
      <c r="AD427" s="20"/>
      <c r="AE427" s="20"/>
      <c r="AF427" s="20"/>
      <c r="AG427" s="20"/>
      <c r="AH427" s="20"/>
      <c r="AI427" s="20"/>
    </row>
    <row r="428" spans="1:35" ht="12.75" customHeight="1">
      <c r="A428" s="91"/>
      <c r="B428" s="18"/>
      <c r="C428" s="20"/>
      <c r="D428" s="20"/>
      <c r="E428" s="18"/>
      <c r="F428" s="18"/>
      <c r="G428" s="18"/>
      <c r="H428" s="93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  <c r="AA428" s="20"/>
      <c r="AB428" s="20"/>
      <c r="AC428" s="20"/>
      <c r="AD428" s="20"/>
      <c r="AE428" s="20"/>
      <c r="AF428" s="20"/>
      <c r="AG428" s="20"/>
      <c r="AH428" s="20"/>
      <c r="AI428" s="20"/>
    </row>
    <row r="429" spans="1:35" ht="12.75" customHeight="1">
      <c r="A429" s="91"/>
      <c r="B429" s="18"/>
      <c r="C429" s="20"/>
      <c r="D429" s="20"/>
      <c r="E429" s="18"/>
      <c r="F429" s="18"/>
      <c r="G429" s="18"/>
      <c r="H429" s="93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  <c r="AA429" s="20"/>
      <c r="AB429" s="20"/>
      <c r="AC429" s="20"/>
      <c r="AD429" s="20"/>
      <c r="AE429" s="20"/>
      <c r="AF429" s="20"/>
      <c r="AG429" s="20"/>
      <c r="AH429" s="20"/>
      <c r="AI429" s="20"/>
    </row>
    <row r="430" spans="1:35" ht="12.75" customHeight="1">
      <c r="A430" s="91"/>
      <c r="B430" s="18"/>
      <c r="C430" s="20"/>
      <c r="D430" s="20"/>
      <c r="E430" s="18"/>
      <c r="F430" s="18"/>
      <c r="G430" s="18"/>
      <c r="H430" s="93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  <c r="AA430" s="20"/>
      <c r="AB430" s="20"/>
      <c r="AC430" s="20"/>
      <c r="AD430" s="20"/>
      <c r="AE430" s="20"/>
      <c r="AF430" s="20"/>
      <c r="AG430" s="20"/>
      <c r="AH430" s="20"/>
      <c r="AI430" s="20"/>
    </row>
    <row r="431" spans="1:35" ht="12.75" customHeight="1">
      <c r="A431" s="91"/>
      <c r="B431" s="18"/>
      <c r="C431" s="20"/>
      <c r="D431" s="20"/>
      <c r="E431" s="18"/>
      <c r="F431" s="18"/>
      <c r="G431" s="18"/>
      <c r="H431" s="93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  <c r="AA431" s="20"/>
      <c r="AB431" s="20"/>
      <c r="AC431" s="20"/>
      <c r="AD431" s="20"/>
      <c r="AE431" s="20"/>
      <c r="AF431" s="20"/>
      <c r="AG431" s="20"/>
      <c r="AH431" s="20"/>
      <c r="AI431" s="20"/>
    </row>
    <row r="432" spans="1:35" ht="12.75" customHeight="1">
      <c r="A432" s="91"/>
      <c r="B432" s="18"/>
      <c r="C432" s="20"/>
      <c r="D432" s="20"/>
      <c r="E432" s="18"/>
      <c r="F432" s="18"/>
      <c r="G432" s="18"/>
      <c r="H432" s="93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  <c r="AA432" s="20"/>
      <c r="AB432" s="20"/>
      <c r="AC432" s="20"/>
      <c r="AD432" s="20"/>
      <c r="AE432" s="20"/>
      <c r="AF432" s="20"/>
      <c r="AG432" s="20"/>
      <c r="AH432" s="20"/>
      <c r="AI432" s="20"/>
    </row>
    <row r="433" spans="1:35" ht="12.75" customHeight="1">
      <c r="A433" s="91"/>
      <c r="B433" s="18"/>
      <c r="C433" s="20"/>
      <c r="D433" s="20"/>
      <c r="E433" s="18"/>
      <c r="F433" s="18"/>
      <c r="G433" s="18"/>
      <c r="H433" s="93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  <c r="AA433" s="20"/>
      <c r="AB433" s="20"/>
      <c r="AC433" s="20"/>
      <c r="AD433" s="20"/>
      <c r="AE433" s="20"/>
      <c r="AF433" s="20"/>
      <c r="AG433" s="20"/>
      <c r="AH433" s="20"/>
      <c r="AI433" s="20"/>
    </row>
    <row r="434" spans="1:35" ht="12.75" customHeight="1">
      <c r="A434" s="91"/>
      <c r="B434" s="18"/>
      <c r="C434" s="20"/>
      <c r="D434" s="20"/>
      <c r="E434" s="18"/>
      <c r="F434" s="18"/>
      <c r="G434" s="18"/>
      <c r="H434" s="93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  <c r="AA434" s="20"/>
      <c r="AB434" s="20"/>
      <c r="AC434" s="20"/>
      <c r="AD434" s="20"/>
      <c r="AE434" s="20"/>
      <c r="AF434" s="20"/>
      <c r="AG434" s="20"/>
      <c r="AH434" s="20"/>
      <c r="AI434" s="20"/>
    </row>
    <row r="435" spans="1:35" ht="12.75" customHeight="1">
      <c r="A435" s="91"/>
      <c r="B435" s="18"/>
      <c r="C435" s="20"/>
      <c r="D435" s="20"/>
      <c r="E435" s="18"/>
      <c r="F435" s="18"/>
      <c r="G435" s="18"/>
      <c r="H435" s="93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  <c r="AA435" s="20"/>
      <c r="AB435" s="20"/>
      <c r="AC435" s="20"/>
      <c r="AD435" s="20"/>
      <c r="AE435" s="20"/>
      <c r="AF435" s="20"/>
      <c r="AG435" s="20"/>
      <c r="AH435" s="20"/>
      <c r="AI435" s="20"/>
    </row>
    <row r="436" spans="1:35" ht="12.75" customHeight="1">
      <c r="A436" s="91"/>
      <c r="B436" s="18"/>
      <c r="C436" s="20"/>
      <c r="D436" s="20"/>
      <c r="E436" s="18"/>
      <c r="F436" s="18"/>
      <c r="G436" s="18"/>
      <c r="H436" s="93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  <c r="AA436" s="20"/>
      <c r="AB436" s="20"/>
      <c r="AC436" s="20"/>
      <c r="AD436" s="20"/>
      <c r="AE436" s="20"/>
      <c r="AF436" s="20"/>
      <c r="AG436" s="20"/>
      <c r="AH436" s="20"/>
      <c r="AI436" s="20"/>
    </row>
    <row r="437" spans="1:35" ht="12.75" customHeight="1">
      <c r="A437" s="91"/>
      <c r="B437" s="18"/>
      <c r="C437" s="20"/>
      <c r="D437" s="20"/>
      <c r="E437" s="18"/>
      <c r="F437" s="18"/>
      <c r="G437" s="18"/>
      <c r="H437" s="93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  <c r="AA437" s="20"/>
      <c r="AB437" s="20"/>
      <c r="AC437" s="20"/>
      <c r="AD437" s="20"/>
      <c r="AE437" s="20"/>
      <c r="AF437" s="20"/>
      <c r="AG437" s="20"/>
      <c r="AH437" s="20"/>
      <c r="AI437" s="20"/>
    </row>
    <row r="438" spans="1:35" ht="12.75" customHeight="1">
      <c r="A438" s="91"/>
      <c r="B438" s="18"/>
      <c r="C438" s="20"/>
      <c r="D438" s="20"/>
      <c r="E438" s="18"/>
      <c r="F438" s="18"/>
      <c r="G438" s="18"/>
      <c r="H438" s="93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  <c r="AA438" s="20"/>
      <c r="AB438" s="20"/>
      <c r="AC438" s="20"/>
      <c r="AD438" s="20"/>
      <c r="AE438" s="20"/>
      <c r="AF438" s="20"/>
      <c r="AG438" s="20"/>
      <c r="AH438" s="20"/>
      <c r="AI438" s="20"/>
    </row>
    <row r="439" spans="1:35" ht="12.75" customHeight="1">
      <c r="A439" s="91"/>
      <c r="B439" s="18"/>
      <c r="C439" s="20"/>
      <c r="D439" s="20"/>
      <c r="E439" s="18"/>
      <c r="F439" s="18"/>
      <c r="G439" s="18"/>
      <c r="H439" s="93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  <c r="AA439" s="20"/>
      <c r="AB439" s="20"/>
      <c r="AC439" s="20"/>
      <c r="AD439" s="20"/>
      <c r="AE439" s="20"/>
      <c r="AF439" s="20"/>
      <c r="AG439" s="20"/>
      <c r="AH439" s="20"/>
      <c r="AI439" s="20"/>
    </row>
    <row r="440" spans="1:35" ht="12.75" customHeight="1">
      <c r="A440" s="91"/>
      <c r="B440" s="18"/>
      <c r="C440" s="20"/>
      <c r="D440" s="20"/>
      <c r="E440" s="18"/>
      <c r="F440" s="18"/>
      <c r="G440" s="18"/>
      <c r="H440" s="93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  <c r="AA440" s="20"/>
      <c r="AB440" s="20"/>
      <c r="AC440" s="20"/>
      <c r="AD440" s="20"/>
      <c r="AE440" s="20"/>
      <c r="AF440" s="20"/>
      <c r="AG440" s="20"/>
      <c r="AH440" s="20"/>
      <c r="AI440" s="20"/>
    </row>
    <row r="441" spans="1:35" ht="12.75" customHeight="1">
      <c r="A441" s="91"/>
      <c r="B441" s="18"/>
      <c r="C441" s="20"/>
      <c r="D441" s="20"/>
      <c r="E441" s="18"/>
      <c r="F441" s="18"/>
      <c r="G441" s="18"/>
      <c r="H441" s="93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  <c r="AA441" s="20"/>
      <c r="AB441" s="20"/>
      <c r="AC441" s="20"/>
      <c r="AD441" s="20"/>
      <c r="AE441" s="20"/>
      <c r="AF441" s="20"/>
      <c r="AG441" s="20"/>
      <c r="AH441" s="20"/>
      <c r="AI441" s="20"/>
    </row>
    <row r="442" spans="1:35" ht="12.75" customHeight="1">
      <c r="A442" s="91"/>
      <c r="B442" s="18"/>
      <c r="C442" s="20"/>
      <c r="D442" s="20"/>
      <c r="E442" s="18"/>
      <c r="F442" s="18"/>
      <c r="G442" s="18"/>
      <c r="H442" s="93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  <c r="AA442" s="20"/>
      <c r="AB442" s="20"/>
      <c r="AC442" s="20"/>
      <c r="AD442" s="20"/>
      <c r="AE442" s="20"/>
      <c r="AF442" s="20"/>
      <c r="AG442" s="20"/>
      <c r="AH442" s="20"/>
      <c r="AI442" s="20"/>
    </row>
    <row r="443" spans="1:35" ht="12.75" customHeight="1">
      <c r="A443" s="91"/>
      <c r="B443" s="18"/>
      <c r="C443" s="20"/>
      <c r="D443" s="20"/>
      <c r="E443" s="18"/>
      <c r="F443" s="18"/>
      <c r="G443" s="18"/>
      <c r="H443" s="93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  <c r="AA443" s="20"/>
      <c r="AB443" s="20"/>
      <c r="AC443" s="20"/>
      <c r="AD443" s="20"/>
      <c r="AE443" s="20"/>
      <c r="AF443" s="20"/>
      <c r="AG443" s="20"/>
      <c r="AH443" s="20"/>
      <c r="AI443" s="20"/>
    </row>
    <row r="444" spans="1:35" ht="12.75" customHeight="1">
      <c r="A444" s="91"/>
      <c r="B444" s="18"/>
      <c r="C444" s="20"/>
      <c r="D444" s="20"/>
      <c r="E444" s="18"/>
      <c r="F444" s="18"/>
      <c r="G444" s="18"/>
      <c r="H444" s="93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  <c r="AA444" s="20"/>
      <c r="AB444" s="20"/>
      <c r="AC444" s="20"/>
      <c r="AD444" s="20"/>
      <c r="AE444" s="20"/>
      <c r="AF444" s="20"/>
      <c r="AG444" s="20"/>
      <c r="AH444" s="20"/>
      <c r="AI444" s="20"/>
    </row>
    <row r="445" spans="1:35" ht="12.75" customHeight="1">
      <c r="A445" s="91"/>
      <c r="B445" s="18"/>
      <c r="C445" s="20"/>
      <c r="D445" s="20"/>
      <c r="E445" s="18"/>
      <c r="F445" s="18"/>
      <c r="G445" s="18"/>
      <c r="H445" s="93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  <c r="AA445" s="20"/>
      <c r="AB445" s="20"/>
      <c r="AC445" s="20"/>
      <c r="AD445" s="20"/>
      <c r="AE445" s="20"/>
      <c r="AF445" s="20"/>
      <c r="AG445" s="20"/>
      <c r="AH445" s="20"/>
      <c r="AI445" s="20"/>
    </row>
    <row r="446" spans="1:35" ht="12.75" customHeight="1">
      <c r="A446" s="91"/>
      <c r="B446" s="18"/>
      <c r="C446" s="20"/>
      <c r="D446" s="20"/>
      <c r="E446" s="18"/>
      <c r="F446" s="18"/>
      <c r="G446" s="18"/>
      <c r="H446" s="93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  <c r="AA446" s="20"/>
      <c r="AB446" s="20"/>
      <c r="AC446" s="20"/>
      <c r="AD446" s="20"/>
      <c r="AE446" s="20"/>
      <c r="AF446" s="20"/>
      <c r="AG446" s="20"/>
      <c r="AH446" s="20"/>
      <c r="AI446" s="20"/>
    </row>
    <row r="447" spans="1:35" ht="12.75" customHeight="1">
      <c r="A447" s="91"/>
      <c r="B447" s="18"/>
      <c r="C447" s="20"/>
      <c r="D447" s="20"/>
      <c r="E447" s="18"/>
      <c r="F447" s="18"/>
      <c r="G447" s="18"/>
      <c r="H447" s="93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  <c r="AA447" s="20"/>
      <c r="AB447" s="20"/>
      <c r="AC447" s="20"/>
      <c r="AD447" s="20"/>
      <c r="AE447" s="20"/>
      <c r="AF447" s="20"/>
      <c r="AG447" s="20"/>
      <c r="AH447" s="20"/>
      <c r="AI447" s="20"/>
    </row>
    <row r="448" spans="1:35" ht="12.75" customHeight="1">
      <c r="A448" s="91"/>
      <c r="B448" s="18"/>
      <c r="C448" s="20"/>
      <c r="D448" s="20"/>
      <c r="E448" s="18"/>
      <c r="F448" s="18"/>
      <c r="G448" s="18"/>
      <c r="H448" s="93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  <c r="AA448" s="20"/>
      <c r="AB448" s="20"/>
      <c r="AC448" s="20"/>
      <c r="AD448" s="20"/>
      <c r="AE448" s="20"/>
      <c r="AF448" s="20"/>
      <c r="AG448" s="20"/>
      <c r="AH448" s="20"/>
      <c r="AI448" s="20"/>
    </row>
    <row r="449" spans="1:35" ht="12.75" customHeight="1">
      <c r="A449" s="91"/>
      <c r="B449" s="18"/>
      <c r="C449" s="20"/>
      <c r="D449" s="20"/>
      <c r="E449" s="18"/>
      <c r="F449" s="18"/>
      <c r="G449" s="18"/>
      <c r="H449" s="93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  <c r="AA449" s="20"/>
      <c r="AB449" s="20"/>
      <c r="AC449" s="20"/>
      <c r="AD449" s="20"/>
      <c r="AE449" s="20"/>
      <c r="AF449" s="20"/>
      <c r="AG449" s="20"/>
      <c r="AH449" s="20"/>
      <c r="AI449" s="20"/>
    </row>
    <row r="450" spans="1:35" ht="12.75" customHeight="1">
      <c r="A450" s="91"/>
      <c r="B450" s="18"/>
      <c r="C450" s="20"/>
      <c r="D450" s="20"/>
      <c r="E450" s="18"/>
      <c r="F450" s="18"/>
      <c r="G450" s="18"/>
      <c r="H450" s="93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  <c r="AA450" s="20"/>
      <c r="AB450" s="20"/>
      <c r="AC450" s="20"/>
      <c r="AD450" s="20"/>
      <c r="AE450" s="20"/>
      <c r="AF450" s="20"/>
      <c r="AG450" s="20"/>
      <c r="AH450" s="20"/>
      <c r="AI450" s="20"/>
    </row>
    <row r="451" spans="1:35" ht="12.75" customHeight="1">
      <c r="A451" s="91"/>
      <c r="B451" s="18"/>
      <c r="C451" s="20"/>
      <c r="D451" s="20"/>
      <c r="E451" s="18"/>
      <c r="F451" s="18"/>
      <c r="G451" s="18"/>
      <c r="H451" s="93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  <c r="AA451" s="20"/>
      <c r="AB451" s="20"/>
      <c r="AC451" s="20"/>
      <c r="AD451" s="20"/>
      <c r="AE451" s="20"/>
      <c r="AF451" s="20"/>
      <c r="AG451" s="20"/>
      <c r="AH451" s="20"/>
      <c r="AI451" s="20"/>
    </row>
    <row r="452" spans="1:35" ht="12.75" customHeight="1">
      <c r="A452" s="91"/>
      <c r="B452" s="18"/>
      <c r="C452" s="20"/>
      <c r="D452" s="20"/>
      <c r="E452" s="18"/>
      <c r="F452" s="18"/>
      <c r="G452" s="18"/>
      <c r="H452" s="93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  <c r="AA452" s="20"/>
      <c r="AB452" s="20"/>
      <c r="AC452" s="20"/>
      <c r="AD452" s="20"/>
      <c r="AE452" s="20"/>
      <c r="AF452" s="20"/>
      <c r="AG452" s="20"/>
      <c r="AH452" s="20"/>
      <c r="AI452" s="20"/>
    </row>
    <row r="453" spans="1:35" ht="12.75" customHeight="1">
      <c r="A453" s="91"/>
      <c r="B453" s="18"/>
      <c r="C453" s="20"/>
      <c r="D453" s="20"/>
      <c r="E453" s="18"/>
      <c r="F453" s="18"/>
      <c r="G453" s="18"/>
      <c r="H453" s="93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  <c r="AA453" s="20"/>
      <c r="AB453" s="20"/>
      <c r="AC453" s="20"/>
      <c r="AD453" s="20"/>
      <c r="AE453" s="20"/>
      <c r="AF453" s="20"/>
      <c r="AG453" s="20"/>
      <c r="AH453" s="20"/>
      <c r="AI453" s="20"/>
    </row>
    <row r="454" spans="1:35" ht="12.75" customHeight="1">
      <c r="A454" s="91"/>
      <c r="B454" s="18"/>
      <c r="C454" s="20"/>
      <c r="D454" s="20"/>
      <c r="E454" s="18"/>
      <c r="F454" s="18"/>
      <c r="G454" s="18"/>
      <c r="H454" s="93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  <c r="AA454" s="20"/>
      <c r="AB454" s="20"/>
      <c r="AC454" s="20"/>
      <c r="AD454" s="20"/>
      <c r="AE454" s="20"/>
      <c r="AF454" s="20"/>
      <c r="AG454" s="20"/>
      <c r="AH454" s="20"/>
      <c r="AI454" s="20"/>
    </row>
    <row r="455" spans="1:35" ht="12.75" customHeight="1">
      <c r="A455" s="91"/>
      <c r="B455" s="18"/>
      <c r="C455" s="20"/>
      <c r="D455" s="20"/>
      <c r="E455" s="18"/>
      <c r="F455" s="18"/>
      <c r="G455" s="18"/>
      <c r="H455" s="93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  <c r="AA455" s="20"/>
      <c r="AB455" s="20"/>
      <c r="AC455" s="20"/>
      <c r="AD455" s="20"/>
      <c r="AE455" s="20"/>
      <c r="AF455" s="20"/>
      <c r="AG455" s="20"/>
      <c r="AH455" s="20"/>
      <c r="AI455" s="20"/>
    </row>
    <row r="456" spans="1:35" ht="12.75" customHeight="1">
      <c r="A456" s="91"/>
      <c r="B456" s="18"/>
      <c r="C456" s="20"/>
      <c r="D456" s="20"/>
      <c r="E456" s="18"/>
      <c r="F456" s="18"/>
      <c r="G456" s="18"/>
      <c r="H456" s="93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  <c r="AA456" s="20"/>
      <c r="AB456" s="20"/>
      <c r="AC456" s="20"/>
      <c r="AD456" s="20"/>
      <c r="AE456" s="20"/>
      <c r="AF456" s="20"/>
      <c r="AG456" s="20"/>
      <c r="AH456" s="20"/>
      <c r="AI456" s="20"/>
    </row>
    <row r="457" spans="1:35" ht="12.75" customHeight="1">
      <c r="A457" s="91"/>
      <c r="B457" s="18"/>
      <c r="C457" s="20"/>
      <c r="D457" s="20"/>
      <c r="E457" s="18"/>
      <c r="F457" s="18"/>
      <c r="G457" s="18"/>
      <c r="H457" s="93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  <c r="AA457" s="20"/>
      <c r="AB457" s="20"/>
      <c r="AC457" s="20"/>
      <c r="AD457" s="20"/>
      <c r="AE457" s="20"/>
      <c r="AF457" s="20"/>
      <c r="AG457" s="20"/>
      <c r="AH457" s="20"/>
      <c r="AI457" s="20"/>
    </row>
    <row r="458" spans="1:35" ht="12.75" customHeight="1">
      <c r="A458" s="91"/>
      <c r="B458" s="18"/>
      <c r="C458" s="20"/>
      <c r="D458" s="20"/>
      <c r="E458" s="18"/>
      <c r="F458" s="18"/>
      <c r="G458" s="18"/>
      <c r="H458" s="93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  <c r="AA458" s="20"/>
      <c r="AB458" s="20"/>
      <c r="AC458" s="20"/>
      <c r="AD458" s="20"/>
      <c r="AE458" s="20"/>
      <c r="AF458" s="20"/>
      <c r="AG458" s="20"/>
      <c r="AH458" s="20"/>
      <c r="AI458" s="20"/>
    </row>
    <row r="459" spans="1:35" ht="12.75" customHeight="1">
      <c r="A459" s="91"/>
      <c r="B459" s="18"/>
      <c r="C459" s="20"/>
      <c r="D459" s="20"/>
      <c r="E459" s="18"/>
      <c r="F459" s="18"/>
      <c r="G459" s="18"/>
      <c r="H459" s="93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  <c r="AA459" s="20"/>
      <c r="AB459" s="20"/>
      <c r="AC459" s="20"/>
      <c r="AD459" s="20"/>
      <c r="AE459" s="20"/>
      <c r="AF459" s="20"/>
      <c r="AG459" s="20"/>
      <c r="AH459" s="20"/>
      <c r="AI459" s="20"/>
    </row>
    <row r="460" spans="1:35" ht="12.75" customHeight="1">
      <c r="A460" s="91"/>
      <c r="B460" s="18"/>
      <c r="C460" s="20"/>
      <c r="D460" s="20"/>
      <c r="E460" s="18"/>
      <c r="F460" s="18"/>
      <c r="G460" s="18"/>
      <c r="H460" s="93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  <c r="AA460" s="20"/>
      <c r="AB460" s="20"/>
      <c r="AC460" s="20"/>
      <c r="AD460" s="20"/>
      <c r="AE460" s="20"/>
      <c r="AF460" s="20"/>
      <c r="AG460" s="20"/>
      <c r="AH460" s="20"/>
      <c r="AI460" s="20"/>
    </row>
    <row r="461" spans="1:35" ht="12.75" customHeight="1">
      <c r="A461" s="91"/>
      <c r="B461" s="18"/>
      <c r="C461" s="20"/>
      <c r="D461" s="20"/>
      <c r="E461" s="18"/>
      <c r="F461" s="18"/>
      <c r="G461" s="18"/>
      <c r="H461" s="93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  <c r="AA461" s="20"/>
      <c r="AB461" s="20"/>
      <c r="AC461" s="20"/>
      <c r="AD461" s="20"/>
      <c r="AE461" s="20"/>
      <c r="AF461" s="20"/>
      <c r="AG461" s="20"/>
      <c r="AH461" s="20"/>
      <c r="AI461" s="20"/>
    </row>
    <row r="462" spans="1:35" ht="12.75" customHeight="1">
      <c r="A462" s="91"/>
      <c r="B462" s="18"/>
      <c r="C462" s="20"/>
      <c r="D462" s="20"/>
      <c r="E462" s="18"/>
      <c r="F462" s="18"/>
      <c r="G462" s="18"/>
      <c r="H462" s="93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  <c r="AA462" s="20"/>
      <c r="AB462" s="20"/>
      <c r="AC462" s="20"/>
      <c r="AD462" s="20"/>
      <c r="AE462" s="20"/>
      <c r="AF462" s="20"/>
      <c r="AG462" s="20"/>
      <c r="AH462" s="20"/>
      <c r="AI462" s="20"/>
    </row>
    <row r="463" spans="1:35" ht="12.75" customHeight="1">
      <c r="A463" s="91"/>
      <c r="B463" s="18"/>
      <c r="C463" s="20"/>
      <c r="D463" s="20"/>
      <c r="E463" s="18"/>
      <c r="F463" s="18"/>
      <c r="G463" s="18"/>
      <c r="H463" s="93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  <c r="AA463" s="20"/>
      <c r="AB463" s="20"/>
      <c r="AC463" s="20"/>
      <c r="AD463" s="20"/>
      <c r="AE463" s="20"/>
      <c r="AF463" s="20"/>
      <c r="AG463" s="20"/>
      <c r="AH463" s="20"/>
      <c r="AI463" s="20"/>
    </row>
    <row r="464" spans="1:35" ht="12.75" customHeight="1">
      <c r="A464" s="91"/>
      <c r="B464" s="18"/>
      <c r="C464" s="20"/>
      <c r="D464" s="20"/>
      <c r="E464" s="18"/>
      <c r="F464" s="18"/>
      <c r="G464" s="18"/>
      <c r="H464" s="93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  <c r="AA464" s="20"/>
      <c r="AB464" s="20"/>
      <c r="AC464" s="20"/>
      <c r="AD464" s="20"/>
      <c r="AE464" s="20"/>
      <c r="AF464" s="20"/>
      <c r="AG464" s="20"/>
      <c r="AH464" s="20"/>
      <c r="AI464" s="20"/>
    </row>
    <row r="465" spans="1:35" ht="12.75" customHeight="1">
      <c r="A465" s="91"/>
      <c r="B465" s="18"/>
      <c r="C465" s="20"/>
      <c r="D465" s="20"/>
      <c r="E465" s="18"/>
      <c r="F465" s="18"/>
      <c r="G465" s="18"/>
      <c r="H465" s="93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  <c r="AA465" s="20"/>
      <c r="AB465" s="20"/>
      <c r="AC465" s="20"/>
      <c r="AD465" s="20"/>
      <c r="AE465" s="20"/>
      <c r="AF465" s="20"/>
      <c r="AG465" s="20"/>
      <c r="AH465" s="20"/>
      <c r="AI465" s="20"/>
    </row>
    <row r="466" spans="1:35" ht="12.75" customHeight="1">
      <c r="A466" s="91"/>
      <c r="B466" s="18"/>
      <c r="C466" s="20"/>
      <c r="D466" s="20"/>
      <c r="E466" s="18"/>
      <c r="F466" s="18"/>
      <c r="G466" s="18"/>
      <c r="H466" s="93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  <c r="AA466" s="20"/>
      <c r="AB466" s="20"/>
      <c r="AC466" s="20"/>
      <c r="AD466" s="20"/>
      <c r="AE466" s="20"/>
      <c r="AF466" s="20"/>
      <c r="AG466" s="20"/>
      <c r="AH466" s="20"/>
      <c r="AI466" s="20"/>
    </row>
    <row r="467" spans="1:35" ht="12.75" customHeight="1">
      <c r="A467" s="91"/>
      <c r="B467" s="18"/>
      <c r="C467" s="20"/>
      <c r="D467" s="20"/>
      <c r="E467" s="18"/>
      <c r="F467" s="18"/>
      <c r="G467" s="18"/>
      <c r="H467" s="93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  <c r="AA467" s="20"/>
      <c r="AB467" s="20"/>
      <c r="AC467" s="20"/>
      <c r="AD467" s="20"/>
      <c r="AE467" s="20"/>
      <c r="AF467" s="20"/>
      <c r="AG467" s="20"/>
      <c r="AH467" s="20"/>
      <c r="AI467" s="20"/>
    </row>
    <row r="468" spans="1:35" ht="12.75" customHeight="1">
      <c r="A468" s="91"/>
      <c r="B468" s="18"/>
      <c r="C468" s="20"/>
      <c r="D468" s="20"/>
      <c r="E468" s="18"/>
      <c r="F468" s="18"/>
      <c r="G468" s="18"/>
      <c r="H468" s="93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  <c r="AA468" s="20"/>
      <c r="AB468" s="20"/>
      <c r="AC468" s="20"/>
      <c r="AD468" s="20"/>
      <c r="AE468" s="20"/>
      <c r="AF468" s="20"/>
      <c r="AG468" s="20"/>
      <c r="AH468" s="20"/>
      <c r="AI468" s="20"/>
    </row>
    <row r="469" spans="1:35" ht="12.75" customHeight="1">
      <c r="A469" s="91"/>
      <c r="B469" s="18"/>
      <c r="C469" s="20"/>
      <c r="D469" s="20"/>
      <c r="E469" s="18"/>
      <c r="F469" s="18"/>
      <c r="G469" s="18"/>
      <c r="H469" s="93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  <c r="AA469" s="20"/>
      <c r="AB469" s="20"/>
      <c r="AC469" s="20"/>
      <c r="AD469" s="20"/>
      <c r="AE469" s="20"/>
      <c r="AF469" s="20"/>
      <c r="AG469" s="20"/>
      <c r="AH469" s="20"/>
      <c r="AI469" s="20"/>
    </row>
    <row r="470" spans="1:35" ht="12.75" customHeight="1">
      <c r="A470" s="91"/>
      <c r="B470" s="18"/>
      <c r="C470" s="20"/>
      <c r="D470" s="20"/>
      <c r="E470" s="18"/>
      <c r="F470" s="18"/>
      <c r="G470" s="18"/>
      <c r="H470" s="93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  <c r="AA470" s="20"/>
      <c r="AB470" s="20"/>
      <c r="AC470" s="20"/>
      <c r="AD470" s="20"/>
      <c r="AE470" s="20"/>
      <c r="AF470" s="20"/>
      <c r="AG470" s="20"/>
      <c r="AH470" s="20"/>
      <c r="AI470" s="20"/>
    </row>
    <row r="471" spans="1:35" ht="12.75" customHeight="1">
      <c r="A471" s="91"/>
      <c r="B471" s="18"/>
      <c r="C471" s="20"/>
      <c r="D471" s="20"/>
      <c r="E471" s="18"/>
      <c r="F471" s="18"/>
      <c r="G471" s="18"/>
      <c r="H471" s="93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  <c r="AA471" s="20"/>
      <c r="AB471" s="20"/>
      <c r="AC471" s="20"/>
      <c r="AD471" s="20"/>
      <c r="AE471" s="20"/>
      <c r="AF471" s="20"/>
      <c r="AG471" s="20"/>
      <c r="AH471" s="20"/>
      <c r="AI471" s="20"/>
    </row>
    <row r="472" spans="1:35" ht="12.75" customHeight="1">
      <c r="A472" s="91"/>
      <c r="B472" s="18"/>
      <c r="C472" s="20"/>
      <c r="D472" s="20"/>
      <c r="E472" s="18"/>
      <c r="F472" s="18"/>
      <c r="G472" s="18"/>
      <c r="H472" s="93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  <c r="AA472" s="20"/>
      <c r="AB472" s="20"/>
      <c r="AC472" s="20"/>
      <c r="AD472" s="20"/>
      <c r="AE472" s="20"/>
      <c r="AF472" s="20"/>
      <c r="AG472" s="20"/>
      <c r="AH472" s="20"/>
      <c r="AI472" s="20"/>
    </row>
    <row r="473" spans="1:35" ht="12.75" customHeight="1">
      <c r="A473" s="91"/>
      <c r="B473" s="18"/>
      <c r="C473" s="20"/>
      <c r="D473" s="20"/>
      <c r="E473" s="18"/>
      <c r="F473" s="18"/>
      <c r="G473" s="18"/>
      <c r="H473" s="93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  <c r="AA473" s="20"/>
      <c r="AB473" s="20"/>
      <c r="AC473" s="20"/>
      <c r="AD473" s="20"/>
      <c r="AE473" s="20"/>
      <c r="AF473" s="20"/>
      <c r="AG473" s="20"/>
      <c r="AH473" s="20"/>
      <c r="AI473" s="20"/>
    </row>
    <row r="474" spans="1:35" ht="12.75" customHeight="1">
      <c r="A474" s="91"/>
      <c r="B474" s="18"/>
      <c r="C474" s="20"/>
      <c r="D474" s="20"/>
      <c r="E474" s="18"/>
      <c r="F474" s="18"/>
      <c r="G474" s="18"/>
      <c r="H474" s="93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  <c r="AA474" s="20"/>
      <c r="AB474" s="20"/>
      <c r="AC474" s="20"/>
      <c r="AD474" s="20"/>
      <c r="AE474" s="20"/>
      <c r="AF474" s="20"/>
      <c r="AG474" s="20"/>
      <c r="AH474" s="20"/>
      <c r="AI474" s="20"/>
    </row>
    <row r="475" spans="1:35" ht="12.75" customHeight="1">
      <c r="A475" s="91"/>
      <c r="B475" s="18"/>
      <c r="C475" s="20"/>
      <c r="D475" s="20"/>
      <c r="E475" s="18"/>
      <c r="F475" s="18"/>
      <c r="G475" s="18"/>
      <c r="H475" s="93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  <c r="AA475" s="20"/>
      <c r="AB475" s="20"/>
      <c r="AC475" s="20"/>
      <c r="AD475" s="20"/>
      <c r="AE475" s="20"/>
      <c r="AF475" s="20"/>
      <c r="AG475" s="20"/>
      <c r="AH475" s="20"/>
      <c r="AI475" s="20"/>
    </row>
    <row r="476" spans="1:35" ht="12.75" customHeight="1">
      <c r="A476" s="91"/>
      <c r="B476" s="18"/>
      <c r="C476" s="20"/>
      <c r="D476" s="20"/>
      <c r="E476" s="18"/>
      <c r="F476" s="18"/>
      <c r="G476" s="18"/>
      <c r="H476" s="93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  <c r="AA476" s="20"/>
      <c r="AB476" s="20"/>
      <c r="AC476" s="20"/>
      <c r="AD476" s="20"/>
      <c r="AE476" s="20"/>
      <c r="AF476" s="20"/>
      <c r="AG476" s="20"/>
      <c r="AH476" s="20"/>
      <c r="AI476" s="20"/>
    </row>
    <row r="477" spans="1:35" ht="12.75" customHeight="1">
      <c r="A477" s="91"/>
      <c r="B477" s="18"/>
      <c r="C477" s="20"/>
      <c r="D477" s="20"/>
      <c r="E477" s="18"/>
      <c r="F477" s="18"/>
      <c r="G477" s="18"/>
      <c r="H477" s="93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  <c r="AA477" s="20"/>
      <c r="AB477" s="20"/>
      <c r="AC477" s="20"/>
      <c r="AD477" s="20"/>
      <c r="AE477" s="20"/>
      <c r="AF477" s="20"/>
      <c r="AG477" s="20"/>
      <c r="AH477" s="20"/>
      <c r="AI477" s="20"/>
    </row>
    <row r="478" spans="1:35" ht="12.75" customHeight="1">
      <c r="A478" s="91"/>
      <c r="B478" s="18"/>
      <c r="C478" s="20"/>
      <c r="D478" s="20"/>
      <c r="E478" s="18"/>
      <c r="F478" s="18"/>
      <c r="G478" s="18"/>
      <c r="H478" s="93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  <c r="AA478" s="20"/>
      <c r="AB478" s="20"/>
      <c r="AC478" s="20"/>
      <c r="AD478" s="20"/>
      <c r="AE478" s="20"/>
      <c r="AF478" s="20"/>
      <c r="AG478" s="20"/>
      <c r="AH478" s="20"/>
      <c r="AI478" s="20"/>
    </row>
    <row r="479" spans="1:35" ht="12.75" customHeight="1">
      <c r="A479" s="91"/>
      <c r="B479" s="18"/>
      <c r="C479" s="20"/>
      <c r="D479" s="20"/>
      <c r="E479" s="18"/>
      <c r="F479" s="18"/>
      <c r="G479" s="18"/>
      <c r="H479" s="93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  <c r="AA479" s="20"/>
      <c r="AB479" s="20"/>
      <c r="AC479" s="20"/>
      <c r="AD479" s="20"/>
      <c r="AE479" s="20"/>
      <c r="AF479" s="20"/>
      <c r="AG479" s="20"/>
      <c r="AH479" s="20"/>
      <c r="AI479" s="20"/>
    </row>
    <row r="480" spans="1:35" ht="12.75" customHeight="1">
      <c r="A480" s="91"/>
      <c r="B480" s="18"/>
      <c r="C480" s="20"/>
      <c r="D480" s="20"/>
      <c r="E480" s="18"/>
      <c r="F480" s="18"/>
      <c r="G480" s="18"/>
      <c r="H480" s="93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  <c r="AA480" s="20"/>
      <c r="AB480" s="20"/>
      <c r="AC480" s="20"/>
      <c r="AD480" s="20"/>
      <c r="AE480" s="20"/>
      <c r="AF480" s="20"/>
      <c r="AG480" s="20"/>
      <c r="AH480" s="20"/>
      <c r="AI480" s="20"/>
    </row>
    <row r="481" spans="1:35" ht="12.75" customHeight="1">
      <c r="A481" s="91"/>
      <c r="B481" s="18"/>
      <c r="C481" s="20"/>
      <c r="D481" s="20"/>
      <c r="E481" s="18"/>
      <c r="F481" s="18"/>
      <c r="G481" s="18"/>
      <c r="H481" s="93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  <c r="AA481" s="20"/>
      <c r="AB481" s="20"/>
      <c r="AC481" s="20"/>
      <c r="AD481" s="20"/>
      <c r="AE481" s="20"/>
      <c r="AF481" s="20"/>
      <c r="AG481" s="20"/>
      <c r="AH481" s="20"/>
      <c r="AI481" s="20"/>
    </row>
    <row r="482" spans="1:35" ht="12.75" customHeight="1">
      <c r="A482" s="91"/>
      <c r="B482" s="18"/>
      <c r="C482" s="20"/>
      <c r="D482" s="20"/>
      <c r="E482" s="18"/>
      <c r="F482" s="18"/>
      <c r="G482" s="18"/>
      <c r="H482" s="93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  <c r="AA482" s="20"/>
      <c r="AB482" s="20"/>
      <c r="AC482" s="20"/>
      <c r="AD482" s="20"/>
      <c r="AE482" s="20"/>
      <c r="AF482" s="20"/>
      <c r="AG482" s="20"/>
      <c r="AH482" s="20"/>
      <c r="AI482" s="20"/>
    </row>
    <row r="483" spans="1:35" ht="12.75" customHeight="1">
      <c r="A483" s="91"/>
      <c r="B483" s="18"/>
      <c r="C483" s="20"/>
      <c r="D483" s="20"/>
      <c r="E483" s="18"/>
      <c r="F483" s="18"/>
      <c r="G483" s="18"/>
      <c r="H483" s="93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  <c r="AA483" s="20"/>
      <c r="AB483" s="20"/>
      <c r="AC483" s="20"/>
      <c r="AD483" s="20"/>
      <c r="AE483" s="20"/>
      <c r="AF483" s="20"/>
      <c r="AG483" s="20"/>
      <c r="AH483" s="20"/>
      <c r="AI483" s="20"/>
    </row>
    <row r="484" spans="1:35" ht="12.75" customHeight="1">
      <c r="A484" s="91"/>
      <c r="B484" s="18"/>
      <c r="C484" s="20"/>
      <c r="D484" s="20"/>
      <c r="E484" s="18"/>
      <c r="F484" s="18"/>
      <c r="G484" s="18"/>
      <c r="H484" s="93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  <c r="AA484" s="20"/>
      <c r="AB484" s="20"/>
      <c r="AC484" s="20"/>
      <c r="AD484" s="20"/>
      <c r="AE484" s="20"/>
      <c r="AF484" s="20"/>
      <c r="AG484" s="20"/>
      <c r="AH484" s="20"/>
      <c r="AI484" s="20"/>
    </row>
    <row r="485" spans="1:35" ht="12.75" customHeight="1">
      <c r="A485" s="91"/>
      <c r="B485" s="18"/>
      <c r="C485" s="20"/>
      <c r="D485" s="20"/>
      <c r="E485" s="18"/>
      <c r="F485" s="18"/>
      <c r="G485" s="18"/>
      <c r="H485" s="93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  <c r="AA485" s="20"/>
      <c r="AB485" s="20"/>
      <c r="AC485" s="20"/>
      <c r="AD485" s="20"/>
      <c r="AE485" s="20"/>
      <c r="AF485" s="20"/>
      <c r="AG485" s="20"/>
      <c r="AH485" s="20"/>
      <c r="AI485" s="20"/>
    </row>
    <row r="486" spans="1:35" ht="12.75" customHeight="1">
      <c r="A486" s="91"/>
      <c r="B486" s="18"/>
      <c r="C486" s="20"/>
      <c r="D486" s="20"/>
      <c r="E486" s="18"/>
      <c r="F486" s="18"/>
      <c r="G486" s="18"/>
      <c r="H486" s="93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  <c r="AA486" s="20"/>
      <c r="AB486" s="20"/>
      <c r="AC486" s="20"/>
      <c r="AD486" s="20"/>
      <c r="AE486" s="20"/>
      <c r="AF486" s="20"/>
      <c r="AG486" s="20"/>
      <c r="AH486" s="20"/>
      <c r="AI486" s="20"/>
    </row>
    <row r="487" spans="1:35" ht="12.75" customHeight="1">
      <c r="A487" s="91"/>
      <c r="B487" s="18"/>
      <c r="C487" s="20"/>
      <c r="D487" s="20"/>
      <c r="E487" s="18"/>
      <c r="F487" s="18"/>
      <c r="G487" s="18"/>
      <c r="H487" s="93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  <c r="AA487" s="20"/>
      <c r="AB487" s="20"/>
      <c r="AC487" s="20"/>
      <c r="AD487" s="20"/>
      <c r="AE487" s="20"/>
      <c r="AF487" s="20"/>
      <c r="AG487" s="20"/>
      <c r="AH487" s="20"/>
      <c r="AI487" s="20"/>
    </row>
    <row r="488" spans="1:35" ht="12.75" customHeight="1">
      <c r="A488" s="91"/>
      <c r="B488" s="18"/>
      <c r="C488" s="20"/>
      <c r="D488" s="20"/>
      <c r="E488" s="18"/>
      <c r="F488" s="18"/>
      <c r="G488" s="18"/>
      <c r="H488" s="93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  <c r="AA488" s="20"/>
      <c r="AB488" s="20"/>
      <c r="AC488" s="20"/>
      <c r="AD488" s="20"/>
      <c r="AE488" s="20"/>
      <c r="AF488" s="20"/>
      <c r="AG488" s="20"/>
      <c r="AH488" s="20"/>
      <c r="AI488" s="20"/>
    </row>
    <row r="489" spans="1:35" ht="12.75" customHeight="1">
      <c r="A489" s="91"/>
      <c r="B489" s="18"/>
      <c r="C489" s="20"/>
      <c r="D489" s="20"/>
      <c r="E489" s="18"/>
      <c r="F489" s="18"/>
      <c r="G489" s="18"/>
      <c r="H489" s="93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  <c r="AA489" s="20"/>
      <c r="AB489" s="20"/>
      <c r="AC489" s="20"/>
      <c r="AD489" s="20"/>
      <c r="AE489" s="20"/>
      <c r="AF489" s="20"/>
      <c r="AG489" s="20"/>
      <c r="AH489" s="20"/>
      <c r="AI489" s="20"/>
    </row>
    <row r="490" spans="1:35" ht="12.75" customHeight="1">
      <c r="A490" s="91"/>
      <c r="B490" s="18"/>
      <c r="C490" s="20"/>
      <c r="D490" s="20"/>
      <c r="E490" s="18"/>
      <c r="F490" s="18"/>
      <c r="G490" s="18"/>
      <c r="H490" s="93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  <c r="AA490" s="20"/>
      <c r="AB490" s="20"/>
      <c r="AC490" s="20"/>
      <c r="AD490" s="20"/>
      <c r="AE490" s="20"/>
      <c r="AF490" s="20"/>
      <c r="AG490" s="20"/>
      <c r="AH490" s="20"/>
      <c r="AI490" s="20"/>
    </row>
    <row r="491" spans="1:35" ht="12.75" customHeight="1">
      <c r="A491" s="91"/>
      <c r="B491" s="18"/>
      <c r="C491" s="20"/>
      <c r="D491" s="20"/>
      <c r="E491" s="18"/>
      <c r="F491" s="18"/>
      <c r="G491" s="18"/>
      <c r="H491" s="93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  <c r="AA491" s="20"/>
      <c r="AB491" s="20"/>
      <c r="AC491" s="20"/>
      <c r="AD491" s="20"/>
      <c r="AE491" s="20"/>
      <c r="AF491" s="20"/>
      <c r="AG491" s="20"/>
      <c r="AH491" s="20"/>
      <c r="AI491" s="20"/>
    </row>
    <row r="492" spans="1:35" ht="12.75" customHeight="1">
      <c r="A492" s="91"/>
      <c r="B492" s="18"/>
      <c r="C492" s="20"/>
      <c r="D492" s="20"/>
      <c r="E492" s="18"/>
      <c r="F492" s="18"/>
      <c r="G492" s="18"/>
      <c r="H492" s="93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  <c r="AA492" s="20"/>
      <c r="AB492" s="20"/>
      <c r="AC492" s="20"/>
      <c r="AD492" s="20"/>
      <c r="AE492" s="20"/>
      <c r="AF492" s="20"/>
      <c r="AG492" s="20"/>
      <c r="AH492" s="20"/>
      <c r="AI492" s="20"/>
    </row>
    <row r="493" spans="1:35" ht="12.75" customHeight="1">
      <c r="A493" s="91"/>
      <c r="B493" s="18"/>
      <c r="C493" s="20"/>
      <c r="D493" s="20"/>
      <c r="E493" s="18"/>
      <c r="F493" s="18"/>
      <c r="G493" s="18"/>
      <c r="H493" s="93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  <c r="AA493" s="20"/>
      <c r="AB493" s="20"/>
      <c r="AC493" s="20"/>
      <c r="AD493" s="20"/>
      <c r="AE493" s="20"/>
      <c r="AF493" s="20"/>
      <c r="AG493" s="20"/>
      <c r="AH493" s="20"/>
      <c r="AI493" s="20"/>
    </row>
    <row r="494" spans="1:35" ht="12.75" customHeight="1">
      <c r="A494" s="91"/>
      <c r="B494" s="18"/>
      <c r="C494" s="20"/>
      <c r="D494" s="20"/>
      <c r="E494" s="18"/>
      <c r="F494" s="18"/>
      <c r="G494" s="18"/>
      <c r="H494" s="93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  <c r="AA494" s="20"/>
      <c r="AB494" s="20"/>
      <c r="AC494" s="20"/>
      <c r="AD494" s="20"/>
      <c r="AE494" s="20"/>
      <c r="AF494" s="20"/>
      <c r="AG494" s="20"/>
      <c r="AH494" s="20"/>
      <c r="AI494" s="20"/>
    </row>
    <row r="495" spans="1:35" ht="12.75" customHeight="1">
      <c r="A495" s="91"/>
      <c r="B495" s="18"/>
      <c r="C495" s="20"/>
      <c r="D495" s="20"/>
      <c r="E495" s="18"/>
      <c r="F495" s="18"/>
      <c r="G495" s="18"/>
      <c r="H495" s="93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  <c r="AA495" s="20"/>
      <c r="AB495" s="20"/>
      <c r="AC495" s="20"/>
      <c r="AD495" s="20"/>
      <c r="AE495" s="20"/>
      <c r="AF495" s="20"/>
      <c r="AG495" s="20"/>
      <c r="AH495" s="20"/>
      <c r="AI495" s="20"/>
    </row>
    <row r="496" spans="1:35" ht="12.75" customHeight="1">
      <c r="A496" s="91"/>
      <c r="B496" s="18"/>
      <c r="C496" s="20"/>
      <c r="D496" s="20"/>
      <c r="E496" s="18"/>
      <c r="F496" s="18"/>
      <c r="G496" s="18"/>
      <c r="H496" s="93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  <c r="AA496" s="20"/>
      <c r="AB496" s="20"/>
      <c r="AC496" s="20"/>
      <c r="AD496" s="20"/>
      <c r="AE496" s="20"/>
      <c r="AF496" s="20"/>
      <c r="AG496" s="20"/>
      <c r="AH496" s="20"/>
      <c r="AI496" s="20"/>
    </row>
    <row r="497" spans="1:35" ht="12.75" customHeight="1">
      <c r="A497" s="91"/>
      <c r="B497" s="18"/>
      <c r="C497" s="20"/>
      <c r="D497" s="20"/>
      <c r="E497" s="18"/>
      <c r="F497" s="18"/>
      <c r="G497" s="18"/>
      <c r="H497" s="93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  <c r="AA497" s="20"/>
      <c r="AB497" s="20"/>
      <c r="AC497" s="20"/>
      <c r="AD497" s="20"/>
      <c r="AE497" s="20"/>
      <c r="AF497" s="20"/>
      <c r="AG497" s="20"/>
      <c r="AH497" s="20"/>
      <c r="AI497" s="20"/>
    </row>
    <row r="498" spans="1:35" ht="12.75" customHeight="1">
      <c r="A498" s="91"/>
      <c r="B498" s="18"/>
      <c r="C498" s="20"/>
      <c r="D498" s="20"/>
      <c r="E498" s="18"/>
      <c r="F498" s="18"/>
      <c r="G498" s="18"/>
      <c r="H498" s="93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  <c r="AA498" s="20"/>
      <c r="AB498" s="20"/>
      <c r="AC498" s="20"/>
      <c r="AD498" s="20"/>
      <c r="AE498" s="20"/>
      <c r="AF498" s="20"/>
      <c r="AG498" s="20"/>
      <c r="AH498" s="20"/>
      <c r="AI498" s="20"/>
    </row>
    <row r="499" spans="1:35" ht="12.75" customHeight="1">
      <c r="A499" s="91"/>
      <c r="B499" s="18"/>
      <c r="C499" s="20"/>
      <c r="D499" s="20"/>
      <c r="E499" s="18"/>
      <c r="F499" s="18"/>
      <c r="G499" s="18"/>
      <c r="H499" s="93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  <c r="AA499" s="20"/>
      <c r="AB499" s="20"/>
      <c r="AC499" s="20"/>
      <c r="AD499" s="20"/>
      <c r="AE499" s="20"/>
      <c r="AF499" s="20"/>
      <c r="AG499" s="20"/>
      <c r="AH499" s="20"/>
      <c r="AI499" s="20"/>
    </row>
    <row r="500" spans="1:35" ht="12.75" customHeight="1">
      <c r="A500" s="91"/>
      <c r="B500" s="18"/>
      <c r="C500" s="20"/>
      <c r="D500" s="20"/>
      <c r="E500" s="18"/>
      <c r="F500" s="18"/>
      <c r="G500" s="18"/>
      <c r="H500" s="93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  <c r="AA500" s="20"/>
      <c r="AB500" s="20"/>
      <c r="AC500" s="20"/>
      <c r="AD500" s="20"/>
      <c r="AE500" s="20"/>
      <c r="AF500" s="20"/>
      <c r="AG500" s="20"/>
      <c r="AH500" s="20"/>
      <c r="AI500" s="20"/>
    </row>
  </sheetData>
  <mergeCells count="3">
    <mergeCell ref="A5:B5"/>
    <mergeCell ref="C5:D5"/>
    <mergeCell ref="B7:C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506"/>
  <sheetViews>
    <sheetView zoomScale="85" zoomScaleNormal="85" workbookViewId="0">
      <selection activeCell="L25" sqref="L25"/>
    </sheetView>
  </sheetViews>
  <sheetFormatPr defaultColWidth="17.28515625" defaultRowHeight="15" customHeight="1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" customWidth="1"/>
    <col min="14" max="14" width="12.7109375" customWidth="1"/>
    <col min="15" max="15" width="15" customWidth="1"/>
    <col min="16" max="16" width="14.5703125" customWidth="1"/>
    <col min="17" max="17" width="17.85546875" hidden="1" customWidth="1"/>
    <col min="18" max="18" width="5.7109375" hidden="1" customWidth="1"/>
    <col min="19" max="19" width="12.7109375" hidden="1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4"/>
      <c r="G2" s="94"/>
      <c r="H2" s="94"/>
      <c r="I2" s="94"/>
      <c r="J2" s="22"/>
      <c r="K2" s="94"/>
      <c r="L2" s="94"/>
      <c r="M2" s="94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5"/>
      <c r="L3" s="94"/>
      <c r="M3" s="94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6"/>
      <c r="J4" s="3"/>
      <c r="K4" s="95"/>
      <c r="L4" s="94"/>
      <c r="M4" s="94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1"/>
      <c r="M5" s="97" t="s">
        <v>288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98" t="s">
        <v>937</v>
      </c>
      <c r="D6" s="1"/>
      <c r="E6" s="1"/>
      <c r="F6" s="6"/>
      <c r="G6" s="6"/>
      <c r="H6" s="6"/>
      <c r="I6" s="6"/>
      <c r="J6" s="1"/>
      <c r="K6" s="6"/>
      <c r="L6" s="6"/>
      <c r="M6" s="99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99">
        <f>Main!B10</f>
        <v>44425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0" t="s">
        <v>603</v>
      </c>
      <c r="C8" s="100"/>
      <c r="D8" s="100"/>
      <c r="E8" s="100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1" t="s">
        <v>16</v>
      </c>
      <c r="B9" s="102" t="s">
        <v>590</v>
      </c>
      <c r="C9" s="102"/>
      <c r="D9" s="103" t="s">
        <v>604</v>
      </c>
      <c r="E9" s="102" t="s">
        <v>605</v>
      </c>
      <c r="F9" s="102" t="s">
        <v>606</v>
      </c>
      <c r="G9" s="102" t="s">
        <v>607</v>
      </c>
      <c r="H9" s="102" t="s">
        <v>608</v>
      </c>
      <c r="I9" s="102" t="s">
        <v>609</v>
      </c>
      <c r="J9" s="101" t="s">
        <v>610</v>
      </c>
      <c r="K9" s="102" t="s">
        <v>611</v>
      </c>
      <c r="L9" s="104" t="s">
        <v>612</v>
      </c>
      <c r="M9" s="104" t="s">
        <v>613</v>
      </c>
      <c r="N9" s="102" t="s">
        <v>614</v>
      </c>
      <c r="O9" s="103" t="s">
        <v>615</v>
      </c>
      <c r="Q9" s="1"/>
      <c r="R9" s="6"/>
      <c r="S9" s="1"/>
      <c r="T9" s="1"/>
      <c r="U9" s="1"/>
      <c r="V9" s="1"/>
      <c r="W9" s="1"/>
      <c r="X9" s="1"/>
    </row>
    <row r="10" spans="1:38" ht="12.75" customHeight="1">
      <c r="A10" s="111">
        <v>1</v>
      </c>
      <c r="B10" s="112">
        <v>44357</v>
      </c>
      <c r="C10" s="113"/>
      <c r="D10" s="114" t="s">
        <v>82</v>
      </c>
      <c r="E10" s="115" t="s">
        <v>619</v>
      </c>
      <c r="F10" s="111" t="s">
        <v>621</v>
      </c>
      <c r="G10" s="111">
        <v>3345</v>
      </c>
      <c r="H10" s="115"/>
      <c r="I10" s="116" t="s">
        <v>622</v>
      </c>
      <c r="J10" s="117" t="s">
        <v>620</v>
      </c>
      <c r="K10" s="117"/>
      <c r="L10" s="118"/>
      <c r="M10" s="119"/>
      <c r="N10" s="117"/>
      <c r="O10" s="120"/>
      <c r="P10" s="105"/>
      <c r="Q10" s="1"/>
      <c r="R10" s="1" t="s">
        <v>618</v>
      </c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</row>
    <row r="11" spans="1:38" ht="12.75" customHeight="1">
      <c r="A11" s="303">
        <v>2</v>
      </c>
      <c r="B11" s="302">
        <v>44363</v>
      </c>
      <c r="C11" s="397"/>
      <c r="D11" s="353" t="s">
        <v>102</v>
      </c>
      <c r="E11" s="398" t="s">
        <v>616</v>
      </c>
      <c r="F11" s="303">
        <v>1189.75</v>
      </c>
      <c r="G11" s="303">
        <v>1111.5</v>
      </c>
      <c r="H11" s="398">
        <v>1252</v>
      </c>
      <c r="I11" s="399" t="s">
        <v>624</v>
      </c>
      <c r="J11" s="106" t="s">
        <v>963</v>
      </c>
      <c r="K11" s="106">
        <f t="shared" ref="K11" si="0">H11-F11</f>
        <v>62.25</v>
      </c>
      <c r="L11" s="108">
        <f>(F11*-0.8)/100</f>
        <v>-9.5180000000000007</v>
      </c>
      <c r="M11" s="109">
        <f t="shared" ref="M11" si="1">(K11+L11)/F11</f>
        <v>4.4321916368985081E-2</v>
      </c>
      <c r="N11" s="106" t="s">
        <v>617</v>
      </c>
      <c r="O11" s="110">
        <v>44418</v>
      </c>
      <c r="P11" s="105"/>
      <c r="Q11" s="1"/>
      <c r="R11" s="1" t="s">
        <v>618</v>
      </c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</row>
    <row r="12" spans="1:38" ht="12.75" customHeight="1">
      <c r="A12" s="121">
        <v>3</v>
      </c>
      <c r="B12" s="112">
        <v>44385</v>
      </c>
      <c r="C12" s="122"/>
      <c r="D12" s="114" t="s">
        <v>585</v>
      </c>
      <c r="E12" s="115" t="s">
        <v>619</v>
      </c>
      <c r="F12" s="111" t="s">
        <v>625</v>
      </c>
      <c r="G12" s="111">
        <v>2060</v>
      </c>
      <c r="H12" s="115"/>
      <c r="I12" s="116">
        <v>2500</v>
      </c>
      <c r="J12" s="117" t="s">
        <v>620</v>
      </c>
      <c r="K12" s="117"/>
      <c r="L12" s="118"/>
      <c r="M12" s="119"/>
      <c r="N12" s="117"/>
      <c r="O12" s="120"/>
      <c r="P12" s="105"/>
      <c r="Q12" s="1"/>
      <c r="R12" s="1" t="s">
        <v>623</v>
      </c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</row>
    <row r="13" spans="1:38" ht="12.75" customHeight="1">
      <c r="A13" s="393">
        <v>4</v>
      </c>
      <c r="B13" s="318">
        <v>44385</v>
      </c>
      <c r="C13" s="394"/>
      <c r="D13" s="350" t="s">
        <v>155</v>
      </c>
      <c r="E13" s="395" t="s">
        <v>616</v>
      </c>
      <c r="F13" s="307">
        <v>7335</v>
      </c>
      <c r="G13" s="307">
        <v>6905</v>
      </c>
      <c r="H13" s="395">
        <v>6905</v>
      </c>
      <c r="I13" s="396" t="s">
        <v>626</v>
      </c>
      <c r="J13" s="308" t="s">
        <v>1022</v>
      </c>
      <c r="K13" s="308">
        <f t="shared" ref="K13" si="2">H13-F13</f>
        <v>-430</v>
      </c>
      <c r="L13" s="309">
        <f>(F13*-0.8)/100</f>
        <v>-58.68</v>
      </c>
      <c r="M13" s="310">
        <f t="shared" ref="M13" si="3">(K13+L13)/F13</f>
        <v>-6.6623040218132243E-2</v>
      </c>
      <c r="N13" s="308" t="s">
        <v>635</v>
      </c>
      <c r="O13" s="323">
        <v>44424</v>
      </c>
      <c r="P13" s="105"/>
      <c r="Q13" s="1"/>
      <c r="R13" s="1" t="s">
        <v>618</v>
      </c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</row>
    <row r="14" spans="1:38" ht="12.75" customHeight="1">
      <c r="A14" s="121">
        <v>5</v>
      </c>
      <c r="B14" s="112">
        <v>44396</v>
      </c>
      <c r="C14" s="122"/>
      <c r="D14" s="114" t="s">
        <v>131</v>
      </c>
      <c r="E14" s="115" t="s">
        <v>619</v>
      </c>
      <c r="F14" s="111" t="s">
        <v>859</v>
      </c>
      <c r="G14" s="111">
        <v>510</v>
      </c>
      <c r="H14" s="115"/>
      <c r="I14" s="116" t="s">
        <v>860</v>
      </c>
      <c r="J14" s="117" t="s">
        <v>620</v>
      </c>
      <c r="K14" s="117"/>
      <c r="L14" s="118"/>
      <c r="M14" s="119"/>
      <c r="N14" s="117"/>
      <c r="O14" s="120"/>
      <c r="P14" s="105"/>
      <c r="Q14" s="1"/>
      <c r="R14" s="1" t="s">
        <v>618</v>
      </c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</row>
    <row r="15" spans="1:38" ht="12.75" customHeight="1">
      <c r="A15" s="121">
        <v>6</v>
      </c>
      <c r="B15" s="112">
        <v>44397</v>
      </c>
      <c r="C15" s="122"/>
      <c r="D15" s="114" t="s">
        <v>137</v>
      </c>
      <c r="E15" s="115" t="s">
        <v>619</v>
      </c>
      <c r="F15" s="111" t="s">
        <v>861</v>
      </c>
      <c r="G15" s="111">
        <v>96.5</v>
      </c>
      <c r="H15" s="115"/>
      <c r="I15" s="116" t="s">
        <v>862</v>
      </c>
      <c r="J15" s="117" t="s">
        <v>620</v>
      </c>
      <c r="K15" s="117"/>
      <c r="L15" s="118"/>
      <c r="M15" s="119"/>
      <c r="N15" s="117"/>
      <c r="O15" s="120"/>
      <c r="P15" s="105"/>
      <c r="Q15" s="1"/>
      <c r="R15" s="1" t="s">
        <v>618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</row>
    <row r="16" spans="1:38" ht="12.75" customHeight="1">
      <c r="A16" s="303">
        <v>7</v>
      </c>
      <c r="B16" s="302">
        <v>44399</v>
      </c>
      <c r="C16" s="397"/>
      <c r="D16" s="353" t="s">
        <v>147</v>
      </c>
      <c r="E16" s="398" t="s">
        <v>616</v>
      </c>
      <c r="F16" s="303">
        <v>1577</v>
      </c>
      <c r="G16" s="303">
        <v>1447</v>
      </c>
      <c r="H16" s="398">
        <v>1673</v>
      </c>
      <c r="I16" s="399" t="s">
        <v>863</v>
      </c>
      <c r="J16" s="106" t="s">
        <v>1012</v>
      </c>
      <c r="K16" s="106">
        <f t="shared" ref="K16:K17" si="4">H16-F16</f>
        <v>96</v>
      </c>
      <c r="L16" s="108">
        <f>(F16*-0.8)/100</f>
        <v>-12.616000000000001</v>
      </c>
      <c r="M16" s="109">
        <f t="shared" ref="M16:M17" si="5">(K16+L16)/F16</f>
        <v>5.2875079264426125E-2</v>
      </c>
      <c r="N16" s="106" t="s">
        <v>617</v>
      </c>
      <c r="O16" s="110">
        <v>44421</v>
      </c>
      <c r="P16" s="105"/>
      <c r="Q16" s="1"/>
      <c r="R16" s="1" t="s">
        <v>618</v>
      </c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</row>
    <row r="17" spans="1:38" ht="12.75" customHeight="1">
      <c r="A17" s="438">
        <v>8</v>
      </c>
      <c r="B17" s="439">
        <v>44407</v>
      </c>
      <c r="C17" s="440"/>
      <c r="D17" s="441" t="s">
        <v>51</v>
      </c>
      <c r="E17" s="442" t="s">
        <v>619</v>
      </c>
      <c r="F17" s="443">
        <v>715</v>
      </c>
      <c r="G17" s="443">
        <v>675</v>
      </c>
      <c r="H17" s="442">
        <v>740</v>
      </c>
      <c r="I17" s="444" t="s">
        <v>875</v>
      </c>
      <c r="J17" s="445" t="s">
        <v>1023</v>
      </c>
      <c r="K17" s="445">
        <f t="shared" si="4"/>
        <v>25</v>
      </c>
      <c r="L17" s="446">
        <f t="shared" ref="L17" si="6">(F17*-0.7)/100</f>
        <v>-5.004999999999999</v>
      </c>
      <c r="M17" s="447">
        <f t="shared" si="5"/>
        <v>2.7965034965034965E-2</v>
      </c>
      <c r="N17" s="445" t="s">
        <v>617</v>
      </c>
      <c r="O17" s="448">
        <v>44424</v>
      </c>
      <c r="P17" s="105"/>
      <c r="Q17" s="1"/>
      <c r="R17" s="1" t="s">
        <v>618</v>
      </c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</row>
    <row r="18" spans="1:38" ht="12.75" customHeight="1">
      <c r="A18" s="393">
        <v>9</v>
      </c>
      <c r="B18" s="318">
        <v>44410</v>
      </c>
      <c r="C18" s="394"/>
      <c r="D18" s="350" t="s">
        <v>881</v>
      </c>
      <c r="E18" s="395" t="s">
        <v>619</v>
      </c>
      <c r="F18" s="307">
        <v>63.3</v>
      </c>
      <c r="G18" s="307">
        <v>59</v>
      </c>
      <c r="H18" s="395">
        <v>59</v>
      </c>
      <c r="I18" s="396" t="s">
        <v>882</v>
      </c>
      <c r="J18" s="308" t="s">
        <v>952</v>
      </c>
      <c r="K18" s="308">
        <f t="shared" ref="K18" si="7">H18-F18</f>
        <v>-4.2999999999999972</v>
      </c>
      <c r="L18" s="309">
        <f>(F18*-0.8)/100</f>
        <v>-0.50639999999999996</v>
      </c>
      <c r="M18" s="310">
        <f t="shared" ref="M18" si="8">(K18+L18)/F18</f>
        <v>-7.5930489731437567E-2</v>
      </c>
      <c r="N18" s="308" t="s">
        <v>635</v>
      </c>
      <c r="O18" s="323">
        <v>44418</v>
      </c>
      <c r="P18" s="105"/>
      <c r="Q18" s="1"/>
      <c r="R18" s="1" t="s">
        <v>618</v>
      </c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</row>
    <row r="19" spans="1:38" ht="12.75" customHeight="1">
      <c r="A19" s="121">
        <v>10</v>
      </c>
      <c r="B19" s="112">
        <v>44417</v>
      </c>
      <c r="C19" s="122"/>
      <c r="D19" s="114" t="s">
        <v>364</v>
      </c>
      <c r="E19" s="115" t="s">
        <v>619</v>
      </c>
      <c r="F19" s="111" t="s">
        <v>950</v>
      </c>
      <c r="G19" s="111">
        <v>69</v>
      </c>
      <c r="H19" s="115"/>
      <c r="I19" s="116" t="s">
        <v>951</v>
      </c>
      <c r="J19" s="117" t="s">
        <v>620</v>
      </c>
      <c r="K19" s="121"/>
      <c r="L19" s="112"/>
      <c r="M19" s="122"/>
      <c r="N19" s="114"/>
      <c r="O19" s="115"/>
      <c r="P19" s="105"/>
      <c r="Q19" s="1"/>
      <c r="R19" s="1" t="s">
        <v>618</v>
      </c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</row>
    <row r="20" spans="1:38" ht="12.75" customHeight="1">
      <c r="A20" s="121">
        <v>11</v>
      </c>
      <c r="B20" s="112">
        <v>44421</v>
      </c>
      <c r="C20" s="122"/>
      <c r="D20" s="114" t="s">
        <v>471</v>
      </c>
      <c r="E20" s="115" t="s">
        <v>619</v>
      </c>
      <c r="F20" s="111" t="s">
        <v>1010</v>
      </c>
      <c r="G20" s="111">
        <v>1415</v>
      </c>
      <c r="H20" s="115"/>
      <c r="I20" s="116" t="s">
        <v>1011</v>
      </c>
      <c r="J20" s="117" t="s">
        <v>620</v>
      </c>
      <c r="K20" s="121"/>
      <c r="L20" s="112"/>
      <c r="M20" s="122"/>
      <c r="N20" s="114"/>
      <c r="O20" s="115"/>
      <c r="P20" s="105"/>
      <c r="Q20" s="1"/>
      <c r="R20" s="1" t="s">
        <v>618</v>
      </c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</row>
    <row r="21" spans="1:38" ht="12.75" customHeight="1">
      <c r="A21" s="121"/>
      <c r="B21" s="112"/>
      <c r="C21" s="122"/>
      <c r="D21" s="114"/>
      <c r="E21" s="115"/>
      <c r="F21" s="111"/>
      <c r="G21" s="111"/>
      <c r="H21" s="115"/>
      <c r="I21" s="116"/>
      <c r="J21" s="117"/>
      <c r="K21" s="121"/>
      <c r="L21" s="112"/>
      <c r="M21" s="122"/>
      <c r="N21" s="114"/>
      <c r="O21" s="115"/>
      <c r="P21" s="105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</row>
    <row r="22" spans="1:38" ht="14.25" customHeight="1">
      <c r="A22" s="121"/>
      <c r="B22" s="112"/>
      <c r="C22" s="122"/>
      <c r="D22" s="114"/>
      <c r="E22" s="115"/>
      <c r="F22" s="111"/>
      <c r="G22" s="111"/>
      <c r="H22" s="115"/>
      <c r="I22" s="116"/>
      <c r="J22" s="117"/>
      <c r="K22" s="121"/>
      <c r="L22" s="112"/>
      <c r="M22" s="122"/>
      <c r="N22" s="114"/>
      <c r="O22" s="115"/>
      <c r="P22" s="105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</row>
    <row r="23" spans="1:38" ht="14.25" customHeight="1">
      <c r="A23" s="128"/>
      <c r="B23" s="129"/>
      <c r="C23" s="130"/>
      <c r="D23" s="131"/>
      <c r="E23" s="132"/>
      <c r="F23" s="132"/>
      <c r="H23" s="132"/>
      <c r="I23" s="133"/>
      <c r="J23" s="134"/>
      <c r="K23" s="134"/>
      <c r="L23" s="135"/>
      <c r="M23" s="136"/>
      <c r="N23" s="137"/>
      <c r="O23" s="138"/>
      <c r="P23" s="139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</row>
    <row r="24" spans="1:38" ht="14.25" customHeight="1">
      <c r="A24" s="128"/>
      <c r="B24" s="129"/>
      <c r="C24" s="130"/>
      <c r="D24" s="131"/>
      <c r="E24" s="132"/>
      <c r="F24" s="132"/>
      <c r="G24" s="128"/>
      <c r="H24" s="132"/>
      <c r="I24" s="133"/>
      <c r="J24" s="134"/>
      <c r="K24" s="134"/>
      <c r="L24" s="135"/>
      <c r="M24" s="136"/>
      <c r="N24" s="137"/>
      <c r="O24" s="138"/>
      <c r="P24" s="139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  <c r="AJ24" s="44"/>
      <c r="AK24" s="44"/>
      <c r="AL24" s="44"/>
    </row>
    <row r="25" spans="1:38" ht="12" customHeight="1">
      <c r="A25" s="140" t="s">
        <v>627</v>
      </c>
      <c r="B25" s="141"/>
      <c r="C25" s="142"/>
      <c r="D25" s="143"/>
      <c r="E25" s="144"/>
      <c r="F25" s="144"/>
      <c r="G25" s="144"/>
      <c r="H25" s="144"/>
      <c r="I25" s="144"/>
      <c r="J25" s="145"/>
      <c r="K25" s="144"/>
      <c r="L25" s="146"/>
      <c r="M25" s="61"/>
      <c r="N25" s="145"/>
      <c r="O25" s="142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  <c r="AJ25" s="44"/>
      <c r="AK25" s="44"/>
      <c r="AL25" s="44"/>
    </row>
    <row r="26" spans="1:38" ht="12" customHeight="1">
      <c r="A26" s="147" t="s">
        <v>628</v>
      </c>
      <c r="B26" s="140"/>
      <c r="C26" s="140"/>
      <c r="D26" s="140"/>
      <c r="E26" s="44"/>
      <c r="F26" s="148" t="s">
        <v>629</v>
      </c>
      <c r="G26" s="6"/>
      <c r="H26" s="6"/>
      <c r="I26" s="6"/>
      <c r="J26" s="149"/>
      <c r="K26" s="150"/>
      <c r="L26" s="150"/>
      <c r="M26" s="151"/>
      <c r="N26" s="1"/>
      <c r="O26" s="152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</row>
    <row r="27" spans="1:38" ht="12" customHeight="1">
      <c r="A27" s="140" t="s">
        <v>630</v>
      </c>
      <c r="B27" s="140"/>
      <c r="C27" s="140"/>
      <c r="D27" s="140"/>
      <c r="E27" s="6"/>
      <c r="F27" s="148" t="s">
        <v>631</v>
      </c>
      <c r="G27" s="6"/>
      <c r="H27" s="6"/>
      <c r="I27" s="6"/>
      <c r="J27" s="149"/>
      <c r="K27" s="150"/>
      <c r="L27" s="150"/>
      <c r="M27" s="151"/>
      <c r="N27" s="1"/>
      <c r="O27" s="152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4"/>
      <c r="AL27" s="44"/>
    </row>
    <row r="28" spans="1:38" ht="12" customHeight="1">
      <c r="A28" s="140"/>
      <c r="B28" s="140"/>
      <c r="C28" s="140"/>
      <c r="D28" s="140"/>
      <c r="E28" s="6"/>
      <c r="F28" s="6"/>
      <c r="G28" s="6"/>
      <c r="H28" s="6"/>
      <c r="I28" s="6"/>
      <c r="J28" s="153"/>
      <c r="K28" s="150"/>
      <c r="L28" s="150"/>
      <c r="M28" s="6"/>
      <c r="N28" s="154"/>
      <c r="O28" s="1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</row>
    <row r="29" spans="1:38" ht="12.75" customHeight="1">
      <c r="A29" s="1"/>
      <c r="B29" s="155" t="s">
        <v>632</v>
      </c>
      <c r="C29" s="155"/>
      <c r="D29" s="155"/>
      <c r="E29" s="155"/>
      <c r="F29" s="156"/>
      <c r="G29" s="6"/>
      <c r="H29" s="6"/>
      <c r="I29" s="157"/>
      <c r="J29" s="158"/>
      <c r="K29" s="159"/>
      <c r="L29" s="158"/>
      <c r="M29" s="6"/>
      <c r="N29" s="1"/>
      <c r="O29" s="1"/>
      <c r="P29" s="1"/>
      <c r="R29" s="61"/>
      <c r="S29" s="1"/>
      <c r="T29" s="1"/>
      <c r="U29" s="1"/>
      <c r="V29" s="1"/>
      <c r="W29" s="1"/>
      <c r="X29" s="1"/>
      <c r="Y29" s="1"/>
      <c r="Z29" s="1"/>
    </row>
    <row r="30" spans="1:38" ht="38.25" customHeight="1">
      <c r="A30" s="101" t="s">
        <v>16</v>
      </c>
      <c r="B30" s="160" t="s">
        <v>590</v>
      </c>
      <c r="C30" s="104"/>
      <c r="D30" s="103" t="s">
        <v>604</v>
      </c>
      <c r="E30" s="102" t="s">
        <v>605</v>
      </c>
      <c r="F30" s="102" t="s">
        <v>606</v>
      </c>
      <c r="G30" s="102" t="s">
        <v>633</v>
      </c>
      <c r="H30" s="102" t="s">
        <v>608</v>
      </c>
      <c r="I30" s="102" t="s">
        <v>609</v>
      </c>
      <c r="J30" s="102" t="s">
        <v>610</v>
      </c>
      <c r="K30" s="160" t="s">
        <v>634</v>
      </c>
      <c r="L30" s="161" t="s">
        <v>612</v>
      </c>
      <c r="M30" s="104" t="s">
        <v>613</v>
      </c>
      <c r="N30" s="102" t="s">
        <v>614</v>
      </c>
      <c r="O30" s="103" t="s">
        <v>615</v>
      </c>
      <c r="P30" s="1"/>
      <c r="Q30" s="1"/>
      <c r="R30" s="61"/>
      <c r="S30" s="61"/>
      <c r="T30" s="61"/>
      <c r="U30" s="44"/>
      <c r="V30" s="44"/>
      <c r="W30" s="44"/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4"/>
      <c r="AL30" s="44"/>
    </row>
    <row r="31" spans="1:38" ht="15" customHeight="1">
      <c r="A31" s="304">
        <v>1</v>
      </c>
      <c r="B31" s="318">
        <v>44397</v>
      </c>
      <c r="C31" s="305"/>
      <c r="D31" s="306" t="s">
        <v>329</v>
      </c>
      <c r="E31" s="307" t="s">
        <v>619</v>
      </c>
      <c r="F31" s="307">
        <v>846</v>
      </c>
      <c r="G31" s="307">
        <v>821</v>
      </c>
      <c r="H31" s="307">
        <v>832.5</v>
      </c>
      <c r="I31" s="307">
        <v>895</v>
      </c>
      <c r="J31" s="308" t="s">
        <v>906</v>
      </c>
      <c r="K31" s="308">
        <f t="shared" ref="K31" si="9">H31-F31</f>
        <v>-13.5</v>
      </c>
      <c r="L31" s="309">
        <f>(F31*-0.7)/100</f>
        <v>-5.9219999999999997</v>
      </c>
      <c r="M31" s="310">
        <f t="shared" ref="M31" si="10">(K31+L31)/F31</f>
        <v>-2.295744680851064E-2</v>
      </c>
      <c r="N31" s="308" t="s">
        <v>635</v>
      </c>
      <c r="O31" s="323">
        <v>44412</v>
      </c>
      <c r="P31" s="1"/>
      <c r="Q31" s="1"/>
      <c r="R31" s="6" t="s">
        <v>618</v>
      </c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5" customHeight="1">
      <c r="A32" s="316">
        <v>2</v>
      </c>
      <c r="B32" s="302">
        <v>44399</v>
      </c>
      <c r="C32" s="311"/>
      <c r="D32" s="317" t="s">
        <v>540</v>
      </c>
      <c r="E32" s="303" t="s">
        <v>619</v>
      </c>
      <c r="F32" s="303">
        <v>2097</v>
      </c>
      <c r="G32" s="303">
        <v>2040</v>
      </c>
      <c r="H32" s="303">
        <v>2147.5</v>
      </c>
      <c r="I32" s="303" t="s">
        <v>864</v>
      </c>
      <c r="J32" s="106" t="s">
        <v>880</v>
      </c>
      <c r="K32" s="106">
        <f t="shared" ref="K32" si="11">H32-F32</f>
        <v>50.5</v>
      </c>
      <c r="L32" s="108">
        <f t="shared" ref="L32" si="12">(F32*-0.7)/100</f>
        <v>-14.678999999999998</v>
      </c>
      <c r="M32" s="109">
        <f t="shared" ref="M32" si="13">(K32+L32)/F32</f>
        <v>1.7082021936099187E-2</v>
      </c>
      <c r="N32" s="106" t="s">
        <v>617</v>
      </c>
      <c r="O32" s="110">
        <v>44410</v>
      </c>
      <c r="P32" s="1"/>
      <c r="Q32" s="1"/>
      <c r="R32" s="6" t="s">
        <v>618</v>
      </c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5" customHeight="1">
      <c r="A33" s="316">
        <v>2</v>
      </c>
      <c r="B33" s="302">
        <v>44406</v>
      </c>
      <c r="C33" s="311"/>
      <c r="D33" s="317" t="s">
        <v>317</v>
      </c>
      <c r="E33" s="303" t="s">
        <v>619</v>
      </c>
      <c r="F33" s="303">
        <v>1147.5</v>
      </c>
      <c r="G33" s="303">
        <v>1115</v>
      </c>
      <c r="H33" s="303">
        <v>1182.5</v>
      </c>
      <c r="I33" s="303" t="s">
        <v>870</v>
      </c>
      <c r="J33" s="106" t="s">
        <v>865</v>
      </c>
      <c r="K33" s="106">
        <f t="shared" ref="K33:K34" si="14">H33-F33</f>
        <v>35</v>
      </c>
      <c r="L33" s="108">
        <f t="shared" ref="L33" si="15">(F33*-0.7)/100</f>
        <v>-8.0325000000000006</v>
      </c>
      <c r="M33" s="109">
        <f t="shared" ref="M33:M34" si="16">(K33+L33)/F33</f>
        <v>2.3501089324618737E-2</v>
      </c>
      <c r="N33" s="106" t="s">
        <v>617</v>
      </c>
      <c r="O33" s="110">
        <v>44410</v>
      </c>
      <c r="P33" s="1"/>
      <c r="Q33" s="1"/>
      <c r="R33" s="6" t="s">
        <v>623</v>
      </c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5" customHeight="1">
      <c r="A34" s="304">
        <v>4</v>
      </c>
      <c r="B34" s="318">
        <v>44407</v>
      </c>
      <c r="C34" s="305"/>
      <c r="D34" s="306" t="s">
        <v>354</v>
      </c>
      <c r="E34" s="307" t="s">
        <v>619</v>
      </c>
      <c r="F34" s="307">
        <v>184.5</v>
      </c>
      <c r="G34" s="307">
        <v>179</v>
      </c>
      <c r="H34" s="307">
        <v>179</v>
      </c>
      <c r="I34" s="307" t="s">
        <v>874</v>
      </c>
      <c r="J34" s="308" t="s">
        <v>905</v>
      </c>
      <c r="K34" s="308">
        <f t="shared" si="14"/>
        <v>-5.5</v>
      </c>
      <c r="L34" s="309">
        <f>(F34*-0.7)/100</f>
        <v>-1.2915000000000001</v>
      </c>
      <c r="M34" s="310">
        <f t="shared" si="16"/>
        <v>-3.6810298102981032E-2</v>
      </c>
      <c r="N34" s="308" t="s">
        <v>635</v>
      </c>
      <c r="O34" s="323">
        <v>44411</v>
      </c>
      <c r="P34" s="1"/>
      <c r="Q34" s="1"/>
      <c r="R34" s="6" t="s">
        <v>623</v>
      </c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5" customHeight="1">
      <c r="A35" s="304">
        <v>5</v>
      </c>
      <c r="B35" s="318">
        <v>44410</v>
      </c>
      <c r="C35" s="305"/>
      <c r="D35" s="306" t="s">
        <v>154</v>
      </c>
      <c r="E35" s="307" t="s">
        <v>619</v>
      </c>
      <c r="F35" s="307">
        <v>551</v>
      </c>
      <c r="G35" s="307">
        <v>534</v>
      </c>
      <c r="H35" s="307">
        <v>534.5</v>
      </c>
      <c r="I35" s="307">
        <v>580</v>
      </c>
      <c r="J35" s="308" t="s">
        <v>883</v>
      </c>
      <c r="K35" s="308">
        <f t="shared" ref="K35" si="17">H35-F35</f>
        <v>-16.5</v>
      </c>
      <c r="L35" s="309">
        <f>(F35*-0.07)/100</f>
        <v>-0.38569999999999999</v>
      </c>
      <c r="M35" s="310">
        <f t="shared" ref="M35" si="18">(K35+L35)/F35</f>
        <v>-3.0645553539019963E-2</v>
      </c>
      <c r="N35" s="308" t="s">
        <v>635</v>
      </c>
      <c r="O35" s="323">
        <v>44410</v>
      </c>
      <c r="P35" s="1"/>
      <c r="Q35" s="1"/>
      <c r="R35" s="6" t="s">
        <v>623</v>
      </c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5" customHeight="1">
      <c r="A36" s="360">
        <v>6</v>
      </c>
      <c r="B36" s="361">
        <v>44410</v>
      </c>
      <c r="C36" s="362"/>
      <c r="D36" s="363" t="s">
        <v>197</v>
      </c>
      <c r="E36" s="364" t="s">
        <v>619</v>
      </c>
      <c r="F36" s="364">
        <v>569.5</v>
      </c>
      <c r="G36" s="364">
        <v>554</v>
      </c>
      <c r="H36" s="364">
        <v>554</v>
      </c>
      <c r="I36" s="364" t="s">
        <v>884</v>
      </c>
      <c r="J36" s="308" t="s">
        <v>883</v>
      </c>
      <c r="K36" s="308">
        <f t="shared" ref="K36" si="19">H36-F36</f>
        <v>-15.5</v>
      </c>
      <c r="L36" s="309">
        <f>(F36*-0.7)/100</f>
        <v>-3.9864999999999999</v>
      </c>
      <c r="M36" s="310">
        <f t="shared" ref="M36" si="20">(K36+L36)/F36</f>
        <v>-3.4216856892010532E-2</v>
      </c>
      <c r="N36" s="308" t="s">
        <v>635</v>
      </c>
      <c r="O36" s="323">
        <v>44413</v>
      </c>
      <c r="P36" s="1"/>
      <c r="Q36" s="1"/>
      <c r="R36" s="6" t="s">
        <v>618</v>
      </c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5" customHeight="1">
      <c r="A37" s="304">
        <v>7</v>
      </c>
      <c r="B37" s="318">
        <v>44410</v>
      </c>
      <c r="C37" s="305"/>
      <c r="D37" s="306" t="s">
        <v>886</v>
      </c>
      <c r="E37" s="307" t="s">
        <v>619</v>
      </c>
      <c r="F37" s="307">
        <v>305.5</v>
      </c>
      <c r="G37" s="307">
        <v>297</v>
      </c>
      <c r="H37" s="307">
        <v>297</v>
      </c>
      <c r="I37" s="307" t="s">
        <v>885</v>
      </c>
      <c r="J37" s="308" t="s">
        <v>907</v>
      </c>
      <c r="K37" s="308">
        <f t="shared" ref="K37" si="21">H37-F37</f>
        <v>-8.5</v>
      </c>
      <c r="L37" s="309">
        <f>(F37*-0.7)/100</f>
        <v>-2.1385000000000001</v>
      </c>
      <c r="M37" s="310">
        <f t="shared" ref="M37" si="22">(K37+L37)/F37</f>
        <v>-3.4823240589198036E-2</v>
      </c>
      <c r="N37" s="308" t="s">
        <v>635</v>
      </c>
      <c r="O37" s="323">
        <v>44412</v>
      </c>
      <c r="P37" s="1"/>
      <c r="Q37" s="1"/>
      <c r="R37" s="6" t="s">
        <v>618</v>
      </c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5" customHeight="1">
      <c r="A38" s="339">
        <v>8</v>
      </c>
      <c r="B38" s="340">
        <v>44411</v>
      </c>
      <c r="C38" s="341"/>
      <c r="D38" s="342" t="s">
        <v>888</v>
      </c>
      <c r="E38" s="343" t="s">
        <v>619</v>
      </c>
      <c r="F38" s="343">
        <v>178.25</v>
      </c>
      <c r="G38" s="343">
        <v>173</v>
      </c>
      <c r="H38" s="343">
        <v>182.5</v>
      </c>
      <c r="I38" s="343" t="s">
        <v>889</v>
      </c>
      <c r="J38" s="106" t="s">
        <v>890</v>
      </c>
      <c r="K38" s="106">
        <f t="shared" ref="K38:K40" si="23">H38-F38</f>
        <v>4.25</v>
      </c>
      <c r="L38" s="108">
        <f>(F38*-0.07)/100</f>
        <v>-0.12477500000000001</v>
      </c>
      <c r="M38" s="109">
        <f t="shared" ref="M38:M40" si="24">(K38+L38)/F38</f>
        <v>2.3142917251051897E-2</v>
      </c>
      <c r="N38" s="106" t="s">
        <v>617</v>
      </c>
      <c r="O38" s="402">
        <v>44411</v>
      </c>
      <c r="P38" s="1"/>
      <c r="Q38" s="1"/>
      <c r="R38" s="6" t="s">
        <v>618</v>
      </c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5" customHeight="1">
      <c r="A39" s="357">
        <v>9</v>
      </c>
      <c r="B39" s="331">
        <v>44412</v>
      </c>
      <c r="C39" s="358"/>
      <c r="D39" s="359" t="s">
        <v>503</v>
      </c>
      <c r="E39" s="330" t="s">
        <v>619</v>
      </c>
      <c r="F39" s="330">
        <v>2159</v>
      </c>
      <c r="G39" s="330">
        <v>2085</v>
      </c>
      <c r="H39" s="330">
        <v>2085</v>
      </c>
      <c r="I39" s="330" t="s">
        <v>911</v>
      </c>
      <c r="J39" s="308" t="s">
        <v>921</v>
      </c>
      <c r="K39" s="308">
        <f t="shared" si="23"/>
        <v>-74</v>
      </c>
      <c r="L39" s="309">
        <f>(F39*-0.7)/100</f>
        <v>-15.113</v>
      </c>
      <c r="M39" s="310">
        <f t="shared" si="24"/>
        <v>-4.1275127373784158E-2</v>
      </c>
      <c r="N39" s="308" t="s">
        <v>635</v>
      </c>
      <c r="O39" s="323">
        <v>44413</v>
      </c>
      <c r="P39" s="1"/>
      <c r="Q39" s="1"/>
      <c r="R39" s="6" t="s">
        <v>618</v>
      </c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5" customHeight="1">
      <c r="A40" s="357">
        <v>10</v>
      </c>
      <c r="B40" s="331">
        <v>44412</v>
      </c>
      <c r="C40" s="358"/>
      <c r="D40" s="359" t="s">
        <v>465</v>
      </c>
      <c r="E40" s="330" t="s">
        <v>619</v>
      </c>
      <c r="F40" s="330">
        <v>284</v>
      </c>
      <c r="G40" s="330">
        <v>274</v>
      </c>
      <c r="H40" s="330">
        <v>275</v>
      </c>
      <c r="I40" s="330" t="s">
        <v>916</v>
      </c>
      <c r="J40" s="308" t="s">
        <v>929</v>
      </c>
      <c r="K40" s="308">
        <f t="shared" si="23"/>
        <v>-9</v>
      </c>
      <c r="L40" s="309">
        <f>(F40*-0.7)/100</f>
        <v>-1.9879999999999998</v>
      </c>
      <c r="M40" s="310">
        <f t="shared" si="24"/>
        <v>-3.8690140845070421E-2</v>
      </c>
      <c r="N40" s="308" t="s">
        <v>635</v>
      </c>
      <c r="O40" s="323">
        <v>44413</v>
      </c>
      <c r="P40" s="1"/>
      <c r="Q40" s="1"/>
      <c r="R40" s="6" t="s">
        <v>618</v>
      </c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5" customHeight="1">
      <c r="A41" s="339">
        <v>11</v>
      </c>
      <c r="B41" s="340">
        <v>44413</v>
      </c>
      <c r="C41" s="341"/>
      <c r="D41" s="342" t="s">
        <v>189</v>
      </c>
      <c r="E41" s="343" t="s">
        <v>619</v>
      </c>
      <c r="F41" s="343">
        <v>135.5</v>
      </c>
      <c r="G41" s="343">
        <v>131.80000000000001</v>
      </c>
      <c r="H41" s="343">
        <v>138.5</v>
      </c>
      <c r="I41" s="343" t="s">
        <v>922</v>
      </c>
      <c r="J41" s="106" t="s">
        <v>923</v>
      </c>
      <c r="K41" s="106">
        <f t="shared" ref="K41" si="25">H41-F41</f>
        <v>3</v>
      </c>
      <c r="L41" s="108">
        <f>(F41*-0.07)/100</f>
        <v>-9.4850000000000018E-2</v>
      </c>
      <c r="M41" s="109">
        <f t="shared" ref="M41" si="26">(K41+L41)/F41</f>
        <v>2.1440221402214021E-2</v>
      </c>
      <c r="N41" s="106" t="s">
        <v>617</v>
      </c>
      <c r="O41" s="402">
        <v>44413</v>
      </c>
      <c r="P41" s="1"/>
      <c r="Q41" s="1"/>
      <c r="R41" s="6" t="s">
        <v>618</v>
      </c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5" customHeight="1">
      <c r="A42" s="339">
        <v>12</v>
      </c>
      <c r="B42" s="340">
        <v>44414</v>
      </c>
      <c r="C42" s="341"/>
      <c r="D42" s="342" t="s">
        <v>164</v>
      </c>
      <c r="E42" s="343" t="s">
        <v>619</v>
      </c>
      <c r="F42" s="343">
        <v>1515</v>
      </c>
      <c r="G42" s="343">
        <v>1470</v>
      </c>
      <c r="H42" s="343">
        <v>1550</v>
      </c>
      <c r="I42" s="343" t="s">
        <v>930</v>
      </c>
      <c r="J42" s="106" t="s">
        <v>865</v>
      </c>
      <c r="K42" s="106">
        <f t="shared" ref="K42" si="27">H42-F42</f>
        <v>35</v>
      </c>
      <c r="L42" s="108">
        <f>(F42*-0.07)/100</f>
        <v>-1.0605000000000002</v>
      </c>
      <c r="M42" s="109">
        <f t="shared" ref="M42" si="28">(K42+L42)/F42</f>
        <v>2.2402310231023105E-2</v>
      </c>
      <c r="N42" s="106" t="s">
        <v>617</v>
      </c>
      <c r="O42" s="402">
        <v>44414</v>
      </c>
      <c r="P42" s="1"/>
      <c r="Q42" s="1"/>
      <c r="R42" s="6" t="s">
        <v>618</v>
      </c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s="372" customFormat="1" ht="15" customHeight="1">
      <c r="A43" s="375">
        <v>13</v>
      </c>
      <c r="B43" s="376">
        <v>44417</v>
      </c>
      <c r="C43" s="377"/>
      <c r="D43" s="378" t="s">
        <v>134</v>
      </c>
      <c r="E43" s="379" t="s">
        <v>619</v>
      </c>
      <c r="F43" s="379" t="s">
        <v>938</v>
      </c>
      <c r="G43" s="379">
        <v>1005</v>
      </c>
      <c r="H43" s="379"/>
      <c r="I43" s="379">
        <v>1100</v>
      </c>
      <c r="J43" s="373" t="s">
        <v>620</v>
      </c>
      <c r="K43" s="365"/>
      <c r="L43" s="366"/>
      <c r="M43" s="367"/>
      <c r="N43" s="365"/>
      <c r="O43" s="369"/>
      <c r="P43" s="370"/>
      <c r="Q43" s="370"/>
      <c r="R43" s="371" t="s">
        <v>623</v>
      </c>
      <c r="S43" s="370"/>
      <c r="T43" s="370"/>
      <c r="U43" s="370"/>
      <c r="V43" s="370"/>
      <c r="W43" s="370"/>
      <c r="X43" s="370"/>
      <c r="Y43" s="370"/>
      <c r="Z43" s="370"/>
      <c r="AA43" s="370"/>
      <c r="AB43" s="370"/>
      <c r="AC43" s="370"/>
      <c r="AD43" s="370"/>
      <c r="AE43" s="370"/>
      <c r="AF43" s="370"/>
      <c r="AG43" s="370"/>
      <c r="AH43" s="370"/>
      <c r="AI43" s="370"/>
      <c r="AJ43" s="370"/>
      <c r="AK43" s="370"/>
      <c r="AL43" s="370"/>
    </row>
    <row r="44" spans="1:38" s="372" customFormat="1" ht="15" customHeight="1">
      <c r="A44" s="357">
        <v>14</v>
      </c>
      <c r="B44" s="331">
        <v>44417</v>
      </c>
      <c r="C44" s="358"/>
      <c r="D44" s="359" t="s">
        <v>170</v>
      </c>
      <c r="E44" s="330" t="s">
        <v>619</v>
      </c>
      <c r="F44" s="330">
        <v>178</v>
      </c>
      <c r="G44" s="330">
        <v>173</v>
      </c>
      <c r="H44" s="330">
        <v>172.5</v>
      </c>
      <c r="I44" s="330" t="s">
        <v>939</v>
      </c>
      <c r="J44" s="308" t="s">
        <v>905</v>
      </c>
      <c r="K44" s="308">
        <f t="shared" ref="K44:K45" si="29">H44-F44</f>
        <v>-5.5</v>
      </c>
      <c r="L44" s="309">
        <f>(F44*-0.7)/100</f>
        <v>-1.246</v>
      </c>
      <c r="M44" s="310">
        <f t="shared" ref="M44:M45" si="30">(K44+L44)/F44</f>
        <v>-3.7898876404494387E-2</v>
      </c>
      <c r="N44" s="308" t="s">
        <v>635</v>
      </c>
      <c r="O44" s="323">
        <v>44418</v>
      </c>
      <c r="P44" s="370"/>
      <c r="Q44" s="370"/>
      <c r="R44" s="371" t="s">
        <v>618</v>
      </c>
      <c r="S44" s="370"/>
      <c r="T44" s="370"/>
      <c r="U44" s="370"/>
      <c r="V44" s="370"/>
      <c r="W44" s="370"/>
      <c r="X44" s="370"/>
      <c r="Y44" s="370"/>
      <c r="Z44" s="370"/>
      <c r="AA44" s="370"/>
      <c r="AB44" s="370"/>
      <c r="AC44" s="370"/>
      <c r="AD44" s="370"/>
      <c r="AE44" s="370"/>
      <c r="AF44" s="370"/>
      <c r="AG44" s="370"/>
      <c r="AH44" s="370"/>
      <c r="AI44" s="370"/>
      <c r="AJ44" s="370"/>
      <c r="AK44" s="370"/>
      <c r="AL44" s="370"/>
    </row>
    <row r="45" spans="1:38" s="372" customFormat="1" ht="15" customHeight="1">
      <c r="A45" s="339">
        <v>15</v>
      </c>
      <c r="B45" s="340">
        <v>44417</v>
      </c>
      <c r="C45" s="341"/>
      <c r="D45" s="342" t="s">
        <v>269</v>
      </c>
      <c r="E45" s="343" t="s">
        <v>619</v>
      </c>
      <c r="F45" s="343">
        <v>701</v>
      </c>
      <c r="G45" s="343">
        <v>685</v>
      </c>
      <c r="H45" s="343">
        <v>715</v>
      </c>
      <c r="I45" s="343" t="s">
        <v>940</v>
      </c>
      <c r="J45" s="106" t="s">
        <v>953</v>
      </c>
      <c r="K45" s="106">
        <f t="shared" si="29"/>
        <v>14</v>
      </c>
      <c r="L45" s="108">
        <f t="shared" ref="L45" si="31">(F45*-0.7)/100</f>
        <v>-4.907</v>
      </c>
      <c r="M45" s="109">
        <f t="shared" si="30"/>
        <v>1.2971469329529244E-2</v>
      </c>
      <c r="N45" s="106" t="s">
        <v>617</v>
      </c>
      <c r="O45" s="110">
        <v>44418</v>
      </c>
      <c r="P45" s="370"/>
      <c r="Q45" s="370"/>
      <c r="R45" s="371" t="s">
        <v>618</v>
      </c>
      <c r="S45" s="370"/>
      <c r="T45" s="370"/>
      <c r="U45" s="370"/>
      <c r="V45" s="370"/>
      <c r="W45" s="370"/>
      <c r="X45" s="370"/>
      <c r="Y45" s="370"/>
      <c r="Z45" s="370"/>
      <c r="AA45" s="370"/>
      <c r="AB45" s="370"/>
      <c r="AC45" s="370"/>
      <c r="AD45" s="370"/>
      <c r="AE45" s="370"/>
      <c r="AF45" s="370"/>
      <c r="AG45" s="370"/>
      <c r="AH45" s="370"/>
      <c r="AI45" s="370"/>
      <c r="AJ45" s="370"/>
      <c r="AK45" s="370"/>
      <c r="AL45" s="370"/>
    </row>
    <row r="46" spans="1:38" s="372" customFormat="1" ht="15" customHeight="1">
      <c r="A46" s="339">
        <v>16</v>
      </c>
      <c r="B46" s="340">
        <v>44418</v>
      </c>
      <c r="C46" s="341"/>
      <c r="D46" s="342" t="s">
        <v>198</v>
      </c>
      <c r="E46" s="343" t="s">
        <v>619</v>
      </c>
      <c r="F46" s="343">
        <v>854.5</v>
      </c>
      <c r="G46" s="343">
        <v>832</v>
      </c>
      <c r="H46" s="343">
        <v>876</v>
      </c>
      <c r="I46" s="343" t="s">
        <v>956</v>
      </c>
      <c r="J46" s="106" t="s">
        <v>978</v>
      </c>
      <c r="K46" s="106">
        <f t="shared" ref="K46" si="32">H46-F46</f>
        <v>21.5</v>
      </c>
      <c r="L46" s="108">
        <f t="shared" ref="L46" si="33">(F46*-0.7)/100</f>
        <v>-5.9814999999999996</v>
      </c>
      <c r="M46" s="109">
        <f t="shared" ref="M46" si="34">(K46+L46)/F46</f>
        <v>1.8160912814511411E-2</v>
      </c>
      <c r="N46" s="106" t="s">
        <v>617</v>
      </c>
      <c r="O46" s="110">
        <v>44420</v>
      </c>
      <c r="P46" s="370"/>
      <c r="Q46" s="370"/>
      <c r="R46" s="371" t="s">
        <v>623</v>
      </c>
      <c r="S46" s="370"/>
      <c r="T46" s="370"/>
      <c r="U46" s="370"/>
      <c r="V46" s="370"/>
      <c r="W46" s="370"/>
      <c r="X46" s="370"/>
      <c r="Y46" s="370"/>
      <c r="Z46" s="370"/>
      <c r="AA46" s="370"/>
      <c r="AB46" s="370"/>
      <c r="AC46" s="370"/>
      <c r="AD46" s="370"/>
      <c r="AE46" s="370"/>
      <c r="AF46" s="370"/>
      <c r="AG46" s="370"/>
      <c r="AH46" s="370"/>
      <c r="AI46" s="370"/>
      <c r="AJ46" s="370"/>
      <c r="AK46" s="370"/>
      <c r="AL46" s="370"/>
    </row>
    <row r="47" spans="1:38" s="372" customFormat="1" ht="15" customHeight="1">
      <c r="A47" s="357">
        <v>17</v>
      </c>
      <c r="B47" s="331">
        <v>44419</v>
      </c>
      <c r="C47" s="358"/>
      <c r="D47" s="359" t="s">
        <v>417</v>
      </c>
      <c r="E47" s="330" t="s">
        <v>619</v>
      </c>
      <c r="F47" s="330">
        <v>401</v>
      </c>
      <c r="G47" s="330">
        <v>388</v>
      </c>
      <c r="H47" s="330">
        <v>388</v>
      </c>
      <c r="I47" s="330" t="s">
        <v>965</v>
      </c>
      <c r="J47" s="308" t="s">
        <v>966</v>
      </c>
      <c r="K47" s="308">
        <f t="shared" ref="K47:K48" si="35">H47-F47</f>
        <v>-13</v>
      </c>
      <c r="L47" s="309">
        <f>(F47*-0.07)/100</f>
        <v>-0.28070000000000006</v>
      </c>
      <c r="M47" s="310">
        <f t="shared" ref="M47:M48" si="36">(K47+L47)/F47</f>
        <v>-3.3118952618453865E-2</v>
      </c>
      <c r="N47" s="308" t="s">
        <v>635</v>
      </c>
      <c r="O47" s="323">
        <v>44419</v>
      </c>
      <c r="P47" s="370"/>
      <c r="Q47" s="370"/>
      <c r="R47" s="371" t="s">
        <v>618</v>
      </c>
      <c r="S47" s="370"/>
      <c r="T47" s="370"/>
      <c r="U47" s="370"/>
      <c r="V47" s="370"/>
      <c r="W47" s="370"/>
      <c r="X47" s="370"/>
      <c r="Y47" s="370"/>
      <c r="Z47" s="370"/>
      <c r="AA47" s="370"/>
      <c r="AB47" s="370"/>
      <c r="AC47" s="370"/>
      <c r="AD47" s="370"/>
      <c r="AE47" s="370"/>
      <c r="AF47" s="370"/>
      <c r="AG47" s="370"/>
      <c r="AH47" s="370"/>
      <c r="AI47" s="370"/>
      <c r="AJ47" s="370"/>
      <c r="AK47" s="370"/>
      <c r="AL47" s="370"/>
    </row>
    <row r="48" spans="1:38" s="372" customFormat="1" ht="15" customHeight="1">
      <c r="A48" s="339">
        <v>18</v>
      </c>
      <c r="B48" s="340">
        <v>44419</v>
      </c>
      <c r="C48" s="341"/>
      <c r="D48" s="342" t="s">
        <v>425</v>
      </c>
      <c r="E48" s="343" t="s">
        <v>619</v>
      </c>
      <c r="F48" s="343">
        <v>1695</v>
      </c>
      <c r="G48" s="343">
        <v>1645</v>
      </c>
      <c r="H48" s="343">
        <v>1730</v>
      </c>
      <c r="I48" s="343" t="s">
        <v>967</v>
      </c>
      <c r="J48" s="106" t="s">
        <v>865</v>
      </c>
      <c r="K48" s="106">
        <f t="shared" si="35"/>
        <v>35</v>
      </c>
      <c r="L48" s="108">
        <f>(F48*-0.07)/100</f>
        <v>-1.1865000000000001</v>
      </c>
      <c r="M48" s="109">
        <f t="shared" si="36"/>
        <v>1.9948967551622416E-2</v>
      </c>
      <c r="N48" s="106" t="s">
        <v>617</v>
      </c>
      <c r="O48" s="402">
        <v>44419</v>
      </c>
      <c r="P48" s="370"/>
      <c r="Q48" s="370"/>
      <c r="R48" s="371" t="s">
        <v>618</v>
      </c>
      <c r="S48" s="370"/>
      <c r="T48" s="370"/>
      <c r="U48" s="370"/>
      <c r="V48" s="370"/>
      <c r="W48" s="370"/>
      <c r="X48" s="370"/>
      <c r="Y48" s="370"/>
      <c r="Z48" s="370"/>
      <c r="AA48" s="370"/>
      <c r="AB48" s="370"/>
      <c r="AC48" s="370"/>
      <c r="AD48" s="370"/>
      <c r="AE48" s="370"/>
      <c r="AF48" s="370"/>
      <c r="AG48" s="370"/>
      <c r="AH48" s="370"/>
      <c r="AI48" s="370"/>
      <c r="AJ48" s="370"/>
      <c r="AK48" s="370"/>
      <c r="AL48" s="370"/>
    </row>
    <row r="49" spans="1:38" s="372" customFormat="1" ht="15" customHeight="1">
      <c r="A49" s="375">
        <v>19</v>
      </c>
      <c r="B49" s="376">
        <v>44421</v>
      </c>
      <c r="C49" s="377"/>
      <c r="D49" s="378" t="s">
        <v>133</v>
      </c>
      <c r="E49" s="379" t="s">
        <v>619</v>
      </c>
      <c r="F49" s="379" t="s">
        <v>1007</v>
      </c>
      <c r="G49" s="379">
        <v>1615</v>
      </c>
      <c r="H49" s="379"/>
      <c r="I49" s="379" t="s">
        <v>1008</v>
      </c>
      <c r="J49" s="373" t="s">
        <v>620</v>
      </c>
      <c r="K49" s="365"/>
      <c r="L49" s="366"/>
      <c r="M49" s="367"/>
      <c r="N49" s="368"/>
      <c r="O49" s="369"/>
      <c r="P49" s="370"/>
      <c r="Q49" s="370"/>
      <c r="R49" s="371" t="s">
        <v>618</v>
      </c>
      <c r="S49" s="370"/>
      <c r="T49" s="370"/>
      <c r="U49" s="370"/>
      <c r="V49" s="370"/>
      <c r="W49" s="370"/>
      <c r="X49" s="370"/>
      <c r="Y49" s="370"/>
      <c r="Z49" s="370"/>
      <c r="AA49" s="370"/>
      <c r="AB49" s="370"/>
      <c r="AC49" s="370"/>
      <c r="AD49" s="370"/>
      <c r="AE49" s="370"/>
      <c r="AF49" s="370"/>
      <c r="AG49" s="370"/>
      <c r="AH49" s="370"/>
      <c r="AI49" s="370"/>
      <c r="AJ49" s="370"/>
      <c r="AK49" s="370"/>
      <c r="AL49" s="370"/>
    </row>
    <row r="50" spans="1:38" s="372" customFormat="1" ht="15" customHeight="1">
      <c r="A50" s="375">
        <v>20</v>
      </c>
      <c r="B50" s="376">
        <v>44421</v>
      </c>
      <c r="C50" s="377"/>
      <c r="D50" s="378" t="s">
        <v>127</v>
      </c>
      <c r="E50" s="379" t="s">
        <v>619</v>
      </c>
      <c r="F50" s="379" t="s">
        <v>1009</v>
      </c>
      <c r="G50" s="379">
        <v>1395</v>
      </c>
      <c r="H50" s="379"/>
      <c r="I50" s="379">
        <v>1550</v>
      </c>
      <c r="J50" s="373" t="s">
        <v>620</v>
      </c>
      <c r="K50" s="365"/>
      <c r="L50" s="366"/>
      <c r="M50" s="367"/>
      <c r="N50" s="368"/>
      <c r="O50" s="369"/>
      <c r="P50" s="370"/>
      <c r="Q50" s="370"/>
      <c r="R50" s="371" t="s">
        <v>618</v>
      </c>
      <c r="S50" s="370"/>
      <c r="T50" s="370"/>
      <c r="U50" s="370"/>
      <c r="V50" s="370"/>
      <c r="W50" s="370"/>
      <c r="X50" s="370"/>
      <c r="Y50" s="370"/>
      <c r="Z50" s="370"/>
      <c r="AA50" s="370"/>
      <c r="AB50" s="370"/>
      <c r="AC50" s="370"/>
      <c r="AD50" s="370"/>
      <c r="AE50" s="370"/>
      <c r="AF50" s="370"/>
      <c r="AG50" s="370"/>
      <c r="AH50" s="370"/>
      <c r="AI50" s="370"/>
      <c r="AJ50" s="370"/>
      <c r="AK50" s="370"/>
      <c r="AL50" s="370"/>
    </row>
    <row r="51" spans="1:38" s="372" customFormat="1" ht="15" customHeight="1">
      <c r="A51" s="375">
        <v>21</v>
      </c>
      <c r="B51" s="376">
        <v>44424</v>
      </c>
      <c r="C51" s="377"/>
      <c r="D51" s="378" t="s">
        <v>438</v>
      </c>
      <c r="E51" s="379" t="s">
        <v>619</v>
      </c>
      <c r="F51" s="379" t="s">
        <v>1029</v>
      </c>
      <c r="G51" s="379">
        <v>163</v>
      </c>
      <c r="H51" s="379"/>
      <c r="I51" s="379">
        <v>180</v>
      </c>
      <c r="J51" s="373" t="s">
        <v>620</v>
      </c>
      <c r="K51" s="365"/>
      <c r="L51" s="366"/>
      <c r="M51" s="367"/>
      <c r="N51" s="368"/>
      <c r="O51" s="369"/>
      <c r="P51" s="370"/>
      <c r="Q51" s="370"/>
      <c r="R51" s="371" t="s">
        <v>618</v>
      </c>
      <c r="S51" s="370"/>
      <c r="T51" s="370"/>
      <c r="U51" s="370"/>
      <c r="V51" s="370"/>
      <c r="W51" s="370"/>
      <c r="X51" s="370"/>
      <c r="Y51" s="370"/>
      <c r="Z51" s="370"/>
      <c r="AA51" s="370"/>
      <c r="AB51" s="370"/>
      <c r="AC51" s="370"/>
      <c r="AD51" s="370"/>
      <c r="AE51" s="370"/>
      <c r="AF51" s="370"/>
      <c r="AG51" s="370"/>
      <c r="AH51" s="370"/>
      <c r="AI51" s="370"/>
      <c r="AJ51" s="370"/>
      <c r="AK51" s="370"/>
      <c r="AL51" s="370"/>
    </row>
    <row r="52" spans="1:38" s="372" customFormat="1" ht="15" customHeight="1">
      <c r="A52" s="375"/>
      <c r="B52" s="376"/>
      <c r="C52" s="377"/>
      <c r="D52" s="378"/>
      <c r="E52" s="379"/>
      <c r="F52" s="379"/>
      <c r="G52" s="379"/>
      <c r="H52" s="379"/>
      <c r="I52" s="379"/>
      <c r="J52" s="373"/>
      <c r="K52" s="365"/>
      <c r="L52" s="366"/>
      <c r="M52" s="367"/>
      <c r="N52" s="368"/>
      <c r="O52" s="369"/>
      <c r="P52" s="370"/>
      <c r="Q52" s="370"/>
      <c r="R52" s="371"/>
      <c r="S52" s="370"/>
      <c r="T52" s="370"/>
      <c r="U52" s="370"/>
      <c r="V52" s="370"/>
      <c r="W52" s="370"/>
      <c r="X52" s="370"/>
      <c r="Y52" s="370"/>
      <c r="Z52" s="370"/>
      <c r="AA52" s="370"/>
      <c r="AB52" s="370"/>
      <c r="AC52" s="370"/>
      <c r="AD52" s="370"/>
      <c r="AE52" s="370"/>
      <c r="AF52" s="370"/>
      <c r="AG52" s="370"/>
      <c r="AH52" s="370"/>
      <c r="AI52" s="370"/>
      <c r="AJ52" s="370"/>
      <c r="AK52" s="370"/>
      <c r="AL52" s="370"/>
    </row>
    <row r="53" spans="1:38" s="372" customFormat="1" ht="15" customHeight="1">
      <c r="A53" s="375"/>
      <c r="B53" s="376"/>
      <c r="C53" s="377"/>
      <c r="D53" s="378"/>
      <c r="E53" s="379"/>
      <c r="F53" s="379"/>
      <c r="G53" s="379"/>
      <c r="H53" s="379"/>
      <c r="I53" s="379"/>
      <c r="J53" s="373"/>
      <c r="K53" s="365"/>
      <c r="L53" s="366"/>
      <c r="M53" s="367"/>
      <c r="N53" s="368"/>
      <c r="O53" s="369"/>
      <c r="P53" s="370"/>
      <c r="Q53" s="370"/>
      <c r="R53" s="371"/>
      <c r="S53" s="370"/>
      <c r="T53" s="370"/>
      <c r="U53" s="370"/>
      <c r="V53" s="370"/>
      <c r="W53" s="370"/>
      <c r="X53" s="370"/>
      <c r="Y53" s="370"/>
      <c r="Z53" s="370"/>
      <c r="AA53" s="370"/>
      <c r="AB53" s="370"/>
      <c r="AC53" s="370"/>
      <c r="AD53" s="370"/>
      <c r="AE53" s="370"/>
      <c r="AF53" s="370"/>
      <c r="AG53" s="370"/>
      <c r="AH53" s="370"/>
      <c r="AI53" s="370"/>
      <c r="AJ53" s="370"/>
      <c r="AK53" s="370"/>
      <c r="AL53" s="370"/>
    </row>
    <row r="54" spans="1:38" ht="15" customHeight="1">
      <c r="A54" s="380"/>
      <c r="B54" s="381"/>
      <c r="C54" s="382"/>
      <c r="D54" s="383"/>
      <c r="E54" s="384"/>
      <c r="F54" s="384"/>
      <c r="G54" s="384"/>
      <c r="H54" s="384"/>
      <c r="I54" s="384"/>
      <c r="J54" s="374"/>
      <c r="K54" s="178"/>
      <c r="L54" s="328"/>
      <c r="M54" s="329"/>
      <c r="N54" s="178"/>
      <c r="O54" s="185"/>
      <c r="P54" s="1"/>
      <c r="Q54" s="1"/>
      <c r="R54" s="6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5" customHeight="1">
      <c r="A56" s="165"/>
      <c r="B56" s="129"/>
      <c r="C56" s="166"/>
      <c r="D56" s="167"/>
      <c r="E56" s="128"/>
      <c r="F56" s="128"/>
      <c r="G56" s="128"/>
      <c r="H56" s="128"/>
      <c r="I56" s="128"/>
      <c r="J56" s="168"/>
      <c r="K56" s="168"/>
      <c r="L56" s="169"/>
      <c r="M56" s="170"/>
      <c r="N56" s="134"/>
      <c r="O56" s="171"/>
      <c r="P56" s="1"/>
      <c r="Q56" s="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44.25" customHeight="1">
      <c r="A57" s="140" t="s">
        <v>627</v>
      </c>
      <c r="B57" s="166"/>
      <c r="C57" s="166"/>
      <c r="D57" s="1"/>
      <c r="E57" s="6"/>
      <c r="F57" s="6"/>
      <c r="G57" s="6"/>
      <c r="H57" s="6" t="s">
        <v>640</v>
      </c>
      <c r="I57" s="6"/>
      <c r="J57" s="6"/>
      <c r="K57" s="136"/>
      <c r="L57" s="170"/>
      <c r="M57" s="136"/>
      <c r="N57" s="137"/>
      <c r="O57" s="136"/>
      <c r="P57" s="1"/>
      <c r="Q57" s="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38" ht="12.75" customHeight="1">
      <c r="A58" s="147" t="s">
        <v>628</v>
      </c>
      <c r="B58" s="140"/>
      <c r="C58" s="140"/>
      <c r="D58" s="140"/>
      <c r="E58" s="44"/>
      <c r="F58" s="148" t="s">
        <v>629</v>
      </c>
      <c r="G58" s="61"/>
      <c r="H58" s="44"/>
      <c r="I58" s="61"/>
      <c r="J58" s="6"/>
      <c r="K58" s="172"/>
      <c r="L58" s="173"/>
      <c r="M58" s="6"/>
      <c r="N58" s="130"/>
      <c r="O58" s="174"/>
      <c r="P58" s="44"/>
      <c r="Q58" s="44"/>
      <c r="R58" s="6"/>
      <c r="S58" s="44"/>
      <c r="T58" s="44"/>
      <c r="U58" s="44"/>
      <c r="V58" s="44"/>
      <c r="W58" s="44"/>
      <c r="X58" s="44"/>
      <c r="Y58" s="44"/>
      <c r="Z58" s="44"/>
      <c r="AA58" s="44"/>
      <c r="AB58" s="44"/>
      <c r="AC58" s="44"/>
      <c r="AD58" s="44"/>
      <c r="AE58" s="44"/>
      <c r="AF58" s="44"/>
      <c r="AG58" s="44"/>
      <c r="AH58" s="44"/>
      <c r="AI58" s="44"/>
      <c r="AJ58" s="44"/>
      <c r="AK58" s="44"/>
      <c r="AL58" s="44"/>
    </row>
    <row r="59" spans="1:38" ht="14.25" customHeight="1">
      <c r="A59" s="147"/>
      <c r="B59" s="140"/>
      <c r="C59" s="140"/>
      <c r="D59" s="140"/>
      <c r="E59" s="6"/>
      <c r="F59" s="148" t="s">
        <v>631</v>
      </c>
      <c r="G59" s="61"/>
      <c r="H59" s="44"/>
      <c r="I59" s="61"/>
      <c r="J59" s="6"/>
      <c r="K59" s="172"/>
      <c r="L59" s="173"/>
      <c r="M59" s="6"/>
      <c r="N59" s="130"/>
      <c r="O59" s="174"/>
      <c r="P59" s="44"/>
      <c r="Q59" s="44"/>
      <c r="R59" s="6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</row>
    <row r="60" spans="1:38" ht="14.25" customHeight="1">
      <c r="A60" s="140"/>
      <c r="B60" s="140"/>
      <c r="C60" s="140"/>
      <c r="D60" s="140"/>
      <c r="E60" s="6"/>
      <c r="F60" s="6"/>
      <c r="G60" s="6"/>
      <c r="H60" s="6"/>
      <c r="I60" s="6"/>
      <c r="J60" s="153"/>
      <c r="K60" s="150"/>
      <c r="L60" s="151"/>
      <c r="M60" s="6"/>
      <c r="N60" s="154"/>
      <c r="O60" s="1"/>
      <c r="P60" s="44"/>
      <c r="Q60" s="44"/>
      <c r="R60" s="6"/>
      <c r="S60" s="44"/>
      <c r="T60" s="44"/>
      <c r="U60" s="44"/>
      <c r="V60" s="44"/>
      <c r="W60" s="44"/>
      <c r="X60" s="44"/>
      <c r="Y60" s="44"/>
      <c r="Z60" s="44"/>
      <c r="AA60" s="44"/>
      <c r="AB60" s="44"/>
      <c r="AC60" s="44"/>
      <c r="AD60" s="44"/>
      <c r="AE60" s="44"/>
      <c r="AF60" s="44"/>
      <c r="AG60" s="44"/>
      <c r="AH60" s="44"/>
      <c r="AI60" s="44"/>
      <c r="AJ60" s="44"/>
      <c r="AK60" s="44"/>
      <c r="AL60" s="44"/>
    </row>
    <row r="61" spans="1:38" ht="12.75" customHeight="1">
      <c r="A61" s="175" t="s">
        <v>641</v>
      </c>
      <c r="B61" s="175"/>
      <c r="C61" s="175"/>
      <c r="D61" s="175"/>
      <c r="E61" s="6"/>
      <c r="F61" s="6"/>
      <c r="G61" s="6"/>
      <c r="H61" s="6"/>
      <c r="I61" s="6"/>
      <c r="J61" s="6"/>
      <c r="K61" s="6"/>
      <c r="L61" s="6"/>
      <c r="M61" s="6"/>
      <c r="N61" s="6"/>
      <c r="O61" s="24"/>
      <c r="Q61" s="44"/>
      <c r="R61" s="6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  <c r="AE61" s="44"/>
      <c r="AF61" s="44"/>
      <c r="AG61" s="44"/>
      <c r="AH61" s="44"/>
      <c r="AI61" s="44"/>
      <c r="AJ61" s="44"/>
      <c r="AK61" s="44"/>
      <c r="AL61" s="44"/>
    </row>
    <row r="62" spans="1:38" ht="38.25" customHeight="1">
      <c r="A62" s="102" t="s">
        <v>16</v>
      </c>
      <c r="B62" s="102" t="s">
        <v>590</v>
      </c>
      <c r="C62" s="102"/>
      <c r="D62" s="103" t="s">
        <v>604</v>
      </c>
      <c r="E62" s="102" t="s">
        <v>605</v>
      </c>
      <c r="F62" s="102" t="s">
        <v>606</v>
      </c>
      <c r="G62" s="102" t="s">
        <v>633</v>
      </c>
      <c r="H62" s="102" t="s">
        <v>608</v>
      </c>
      <c r="I62" s="102" t="s">
        <v>609</v>
      </c>
      <c r="J62" s="101" t="s">
        <v>610</v>
      </c>
      <c r="K62" s="176" t="s">
        <v>642</v>
      </c>
      <c r="L62" s="104" t="s">
        <v>612</v>
      </c>
      <c r="M62" s="176" t="s">
        <v>643</v>
      </c>
      <c r="N62" s="102" t="s">
        <v>644</v>
      </c>
      <c r="O62" s="101" t="s">
        <v>614</v>
      </c>
      <c r="P62" s="103" t="s">
        <v>615</v>
      </c>
      <c r="Q62" s="44"/>
      <c r="R62" s="6"/>
      <c r="S62" s="44"/>
      <c r="T62" s="44"/>
      <c r="U62" s="44"/>
      <c r="V62" s="44"/>
      <c r="W62" s="44"/>
      <c r="X62" s="44"/>
      <c r="Y62" s="44"/>
      <c r="Z62" s="44"/>
      <c r="AA62" s="44"/>
      <c r="AB62" s="44"/>
      <c r="AC62" s="44"/>
      <c r="AD62" s="44"/>
      <c r="AE62" s="44"/>
      <c r="AF62" s="44"/>
      <c r="AG62" s="44"/>
      <c r="AH62" s="44"/>
      <c r="AI62" s="44"/>
      <c r="AJ62" s="44"/>
      <c r="AK62" s="44"/>
      <c r="AL62" s="44"/>
    </row>
    <row r="63" spans="1:38" ht="13.5" customHeight="1">
      <c r="A63" s="330">
        <v>1</v>
      </c>
      <c r="B63" s="331">
        <v>44405</v>
      </c>
      <c r="C63" s="332"/>
      <c r="D63" s="332" t="s">
        <v>868</v>
      </c>
      <c r="E63" s="330" t="s">
        <v>619</v>
      </c>
      <c r="F63" s="330">
        <v>1501</v>
      </c>
      <c r="G63" s="330">
        <v>1470</v>
      </c>
      <c r="H63" s="333">
        <v>1470</v>
      </c>
      <c r="I63" s="333" t="s">
        <v>869</v>
      </c>
      <c r="J63" s="334" t="s">
        <v>887</v>
      </c>
      <c r="K63" s="333">
        <f t="shared" ref="K63:K64" si="37">H63-F63</f>
        <v>-31</v>
      </c>
      <c r="L63" s="335">
        <f t="shared" ref="L63:L64" si="38">(H63*N63)*0.07%</f>
        <v>437.32500000000005</v>
      </c>
      <c r="M63" s="336">
        <f t="shared" ref="M63:M64" si="39">(K63*N63)-L63</f>
        <v>-13612.325000000001</v>
      </c>
      <c r="N63" s="333">
        <v>425</v>
      </c>
      <c r="O63" s="337" t="s">
        <v>635</v>
      </c>
      <c r="P63" s="338">
        <v>44410</v>
      </c>
      <c r="Q63" s="177"/>
      <c r="R63" s="6" t="s">
        <v>623</v>
      </c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3.5" customHeight="1">
      <c r="A64" s="313">
        <v>2</v>
      </c>
      <c r="B64" s="344">
        <v>44406</v>
      </c>
      <c r="C64" s="345"/>
      <c r="D64" s="345" t="s">
        <v>871</v>
      </c>
      <c r="E64" s="313" t="s">
        <v>619</v>
      </c>
      <c r="F64" s="313">
        <v>2340</v>
      </c>
      <c r="G64" s="313">
        <v>2295</v>
      </c>
      <c r="H64" s="315">
        <v>2366.5</v>
      </c>
      <c r="I64" s="315" t="s">
        <v>872</v>
      </c>
      <c r="J64" s="106" t="s">
        <v>898</v>
      </c>
      <c r="K64" s="319">
        <f t="shared" si="37"/>
        <v>26.5</v>
      </c>
      <c r="L64" s="320">
        <f t="shared" si="38"/>
        <v>496.96500000000009</v>
      </c>
      <c r="M64" s="321">
        <f t="shared" si="39"/>
        <v>7453.0349999999999</v>
      </c>
      <c r="N64" s="315">
        <v>300</v>
      </c>
      <c r="O64" s="107" t="s">
        <v>617</v>
      </c>
      <c r="P64" s="322">
        <v>44411</v>
      </c>
      <c r="Q64" s="177"/>
      <c r="R64" s="6" t="s">
        <v>618</v>
      </c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3.5" customHeight="1">
      <c r="A65" s="313">
        <v>3</v>
      </c>
      <c r="B65" s="302">
        <v>44407</v>
      </c>
      <c r="C65" s="314"/>
      <c r="D65" s="314" t="s">
        <v>876</v>
      </c>
      <c r="E65" s="303" t="s">
        <v>619</v>
      </c>
      <c r="F65" s="303">
        <v>433</v>
      </c>
      <c r="G65" s="303">
        <v>425</v>
      </c>
      <c r="H65" s="312">
        <v>438.5</v>
      </c>
      <c r="I65" s="315">
        <v>445</v>
      </c>
      <c r="J65" s="106" t="s">
        <v>637</v>
      </c>
      <c r="K65" s="319">
        <f t="shared" ref="K65:K66" si="40">H65-F65</f>
        <v>5.5</v>
      </c>
      <c r="L65" s="320">
        <f t="shared" ref="L65:L66" si="41">(H65*N65)*0.07%</f>
        <v>460.42500000000007</v>
      </c>
      <c r="M65" s="321">
        <f t="shared" ref="M65:M66" si="42">(K65*N65)-L65</f>
        <v>7789.5749999999998</v>
      </c>
      <c r="N65" s="315">
        <v>1500</v>
      </c>
      <c r="O65" s="107" t="s">
        <v>617</v>
      </c>
      <c r="P65" s="322">
        <v>44410</v>
      </c>
      <c r="Q65" s="177"/>
      <c r="R65" s="6" t="s">
        <v>618</v>
      </c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3.5" customHeight="1">
      <c r="A66" s="313">
        <v>4</v>
      </c>
      <c r="B66" s="302">
        <v>44407</v>
      </c>
      <c r="C66" s="314"/>
      <c r="D66" s="314" t="s">
        <v>877</v>
      </c>
      <c r="E66" s="303" t="s">
        <v>619</v>
      </c>
      <c r="F66" s="303">
        <v>1616.5</v>
      </c>
      <c r="G66" s="303">
        <v>1595</v>
      </c>
      <c r="H66" s="312">
        <v>1639</v>
      </c>
      <c r="I66" s="315" t="s">
        <v>878</v>
      </c>
      <c r="J66" s="106" t="s">
        <v>899</v>
      </c>
      <c r="K66" s="319">
        <f t="shared" si="40"/>
        <v>22.5</v>
      </c>
      <c r="L66" s="320">
        <f t="shared" si="41"/>
        <v>659.6975000000001</v>
      </c>
      <c r="M66" s="321">
        <f t="shared" si="42"/>
        <v>12277.8025</v>
      </c>
      <c r="N66" s="315">
        <v>575</v>
      </c>
      <c r="O66" s="107" t="s">
        <v>617</v>
      </c>
      <c r="P66" s="322">
        <v>44411</v>
      </c>
      <c r="Q66" s="177"/>
      <c r="R66" s="6" t="s">
        <v>623</v>
      </c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3.5" customHeight="1">
      <c r="A67" s="313">
        <v>5</v>
      </c>
      <c r="B67" s="302">
        <v>44407</v>
      </c>
      <c r="C67" s="314"/>
      <c r="D67" s="314" t="s">
        <v>879</v>
      </c>
      <c r="E67" s="303" t="s">
        <v>619</v>
      </c>
      <c r="F67" s="303">
        <v>849</v>
      </c>
      <c r="G67" s="303">
        <v>836</v>
      </c>
      <c r="H67" s="312">
        <v>856</v>
      </c>
      <c r="I67" s="315">
        <v>870</v>
      </c>
      <c r="J67" s="106" t="s">
        <v>908</v>
      </c>
      <c r="K67" s="319">
        <f t="shared" ref="K67:K68" si="43">H67-F67</f>
        <v>7</v>
      </c>
      <c r="L67" s="320">
        <f t="shared" ref="L67:L68" si="44">(H67*N67)*0.07%</f>
        <v>659.12000000000012</v>
      </c>
      <c r="M67" s="321">
        <f t="shared" ref="M67:M68" si="45">(K67*N67)-L67</f>
        <v>7040.88</v>
      </c>
      <c r="N67" s="315">
        <v>1100</v>
      </c>
      <c r="O67" s="107" t="s">
        <v>617</v>
      </c>
      <c r="P67" s="322">
        <v>44411</v>
      </c>
      <c r="Q67" s="177"/>
      <c r="R67" s="6" t="s">
        <v>623</v>
      </c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3.5" customHeight="1">
      <c r="A68" s="330">
        <v>6</v>
      </c>
      <c r="B68" s="331">
        <v>44411</v>
      </c>
      <c r="C68" s="332"/>
      <c r="D68" s="332" t="s">
        <v>895</v>
      </c>
      <c r="E68" s="330" t="s">
        <v>619</v>
      </c>
      <c r="F68" s="330">
        <v>1692</v>
      </c>
      <c r="G68" s="330">
        <v>1655</v>
      </c>
      <c r="H68" s="333">
        <v>1655</v>
      </c>
      <c r="I68" s="333" t="s">
        <v>896</v>
      </c>
      <c r="J68" s="334" t="s">
        <v>931</v>
      </c>
      <c r="K68" s="333">
        <f t="shared" si="43"/>
        <v>-37</v>
      </c>
      <c r="L68" s="335">
        <f t="shared" si="44"/>
        <v>405.47500000000008</v>
      </c>
      <c r="M68" s="336">
        <f t="shared" si="45"/>
        <v>-13355.475</v>
      </c>
      <c r="N68" s="333">
        <v>350</v>
      </c>
      <c r="O68" s="337" t="s">
        <v>635</v>
      </c>
      <c r="P68" s="338">
        <v>44414</v>
      </c>
      <c r="Q68" s="177"/>
      <c r="R68" s="6" t="s">
        <v>623</v>
      </c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3.5" customHeight="1">
      <c r="A69" s="313">
        <v>7</v>
      </c>
      <c r="B69" s="344">
        <v>44411</v>
      </c>
      <c r="C69" s="314"/>
      <c r="D69" s="314" t="s">
        <v>897</v>
      </c>
      <c r="E69" s="303" t="s">
        <v>619</v>
      </c>
      <c r="F69" s="303">
        <v>571</v>
      </c>
      <c r="G69" s="303">
        <v>560</v>
      </c>
      <c r="H69" s="312">
        <v>577</v>
      </c>
      <c r="I69" s="315">
        <v>590</v>
      </c>
      <c r="J69" s="106" t="s">
        <v>909</v>
      </c>
      <c r="K69" s="319">
        <f t="shared" ref="K69:K70" si="46">H69-F69</f>
        <v>6</v>
      </c>
      <c r="L69" s="320">
        <f t="shared" ref="L69:L70" si="47">(H69*N69)*0.07%</f>
        <v>565.46</v>
      </c>
      <c r="M69" s="321">
        <f t="shared" ref="M69:M70" si="48">(K69*N69)-L69</f>
        <v>7834.54</v>
      </c>
      <c r="N69" s="315">
        <v>1400</v>
      </c>
      <c r="O69" s="107" t="s">
        <v>617</v>
      </c>
      <c r="P69" s="322">
        <v>44412</v>
      </c>
      <c r="Q69" s="177"/>
      <c r="R69" s="6" t="s">
        <v>623</v>
      </c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3.5" customHeight="1">
      <c r="A70" s="313">
        <v>8</v>
      </c>
      <c r="B70" s="344">
        <v>44411</v>
      </c>
      <c r="C70" s="314"/>
      <c r="D70" s="314" t="s">
        <v>900</v>
      </c>
      <c r="E70" s="303" t="s">
        <v>619</v>
      </c>
      <c r="F70" s="303">
        <v>2534</v>
      </c>
      <c r="G70" s="303">
        <v>2490</v>
      </c>
      <c r="H70" s="312">
        <v>2567.5</v>
      </c>
      <c r="I70" s="315" t="s">
        <v>901</v>
      </c>
      <c r="J70" s="106" t="s">
        <v>912</v>
      </c>
      <c r="K70" s="319">
        <f t="shared" si="46"/>
        <v>33.5</v>
      </c>
      <c r="L70" s="320">
        <f t="shared" si="47"/>
        <v>494.24375000000009</v>
      </c>
      <c r="M70" s="321">
        <f t="shared" si="48"/>
        <v>8718.2562500000004</v>
      </c>
      <c r="N70" s="315">
        <v>275</v>
      </c>
      <c r="O70" s="107" t="s">
        <v>617</v>
      </c>
      <c r="P70" s="322">
        <v>44412</v>
      </c>
      <c r="Q70" s="177"/>
      <c r="R70" s="6" t="s">
        <v>623</v>
      </c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3.5" customHeight="1">
      <c r="A71" s="313">
        <v>9</v>
      </c>
      <c r="B71" s="344">
        <v>44411</v>
      </c>
      <c r="C71" s="353"/>
      <c r="D71" s="314" t="s">
        <v>902</v>
      </c>
      <c r="E71" s="303" t="s">
        <v>619</v>
      </c>
      <c r="F71" s="303">
        <v>1438</v>
      </c>
      <c r="G71" s="303">
        <v>1414</v>
      </c>
      <c r="H71" s="303">
        <v>1454</v>
      </c>
      <c r="I71" s="312" t="s">
        <v>903</v>
      </c>
      <c r="J71" s="106" t="s">
        <v>910</v>
      </c>
      <c r="K71" s="319">
        <f t="shared" ref="K71:K72" si="49">H71-F71</f>
        <v>16</v>
      </c>
      <c r="L71" s="320">
        <f t="shared" ref="L71:L72" si="50">(H71*N71)*0.07%</f>
        <v>559.79000000000008</v>
      </c>
      <c r="M71" s="321">
        <f t="shared" ref="M71:M72" si="51">(K71*N71)-L71</f>
        <v>8240.2099999999991</v>
      </c>
      <c r="N71" s="315">
        <v>550</v>
      </c>
      <c r="O71" s="107" t="s">
        <v>617</v>
      </c>
      <c r="P71" s="322">
        <v>44412</v>
      </c>
      <c r="Q71" s="177"/>
      <c r="R71" s="6" t="s">
        <v>618</v>
      </c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3.5" customHeight="1">
      <c r="A72" s="354">
        <v>10</v>
      </c>
      <c r="B72" s="349">
        <v>44412</v>
      </c>
      <c r="C72" s="355"/>
      <c r="D72" s="355" t="s">
        <v>913</v>
      </c>
      <c r="E72" s="307" t="s">
        <v>619</v>
      </c>
      <c r="F72" s="307">
        <v>2441</v>
      </c>
      <c r="G72" s="307">
        <v>2416</v>
      </c>
      <c r="H72" s="351">
        <v>2416</v>
      </c>
      <c r="I72" s="356" t="s">
        <v>914</v>
      </c>
      <c r="J72" s="334" t="s">
        <v>915</v>
      </c>
      <c r="K72" s="333">
        <f t="shared" si="49"/>
        <v>-25</v>
      </c>
      <c r="L72" s="335">
        <f t="shared" si="50"/>
        <v>845.60000000000014</v>
      </c>
      <c r="M72" s="336">
        <f t="shared" si="51"/>
        <v>-13345.6</v>
      </c>
      <c r="N72" s="333">
        <v>500</v>
      </c>
      <c r="O72" s="337" t="s">
        <v>635</v>
      </c>
      <c r="P72" s="338">
        <v>44412</v>
      </c>
      <c r="Q72" s="177"/>
      <c r="R72" s="6" t="s">
        <v>623</v>
      </c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3.5" customHeight="1">
      <c r="A73" s="354">
        <v>11</v>
      </c>
      <c r="B73" s="349">
        <v>44413</v>
      </c>
      <c r="C73" s="355"/>
      <c r="D73" s="355" t="s">
        <v>925</v>
      </c>
      <c r="E73" s="307" t="s">
        <v>619</v>
      </c>
      <c r="F73" s="307">
        <v>407</v>
      </c>
      <c r="G73" s="307">
        <v>397</v>
      </c>
      <c r="H73" s="351">
        <v>397</v>
      </c>
      <c r="I73" s="356" t="s">
        <v>926</v>
      </c>
      <c r="J73" s="334" t="s">
        <v>942</v>
      </c>
      <c r="K73" s="333">
        <f t="shared" ref="K73:K74" si="52">H73-F73</f>
        <v>-10</v>
      </c>
      <c r="L73" s="335">
        <f t="shared" ref="L73:L74" si="53">(H73*N73)*0.07%</f>
        <v>444.64000000000004</v>
      </c>
      <c r="M73" s="336">
        <f t="shared" ref="M73:M74" si="54">(K73*N73)-L73</f>
        <v>-16444.64</v>
      </c>
      <c r="N73" s="333">
        <v>1600</v>
      </c>
      <c r="O73" s="337" t="s">
        <v>635</v>
      </c>
      <c r="P73" s="338">
        <v>44417</v>
      </c>
      <c r="Q73" s="177"/>
      <c r="R73" s="6" t="s">
        <v>623</v>
      </c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3.5" customHeight="1">
      <c r="A74" s="313">
        <v>12</v>
      </c>
      <c r="B74" s="344">
        <v>44413</v>
      </c>
      <c r="C74" s="314"/>
      <c r="D74" s="314" t="s">
        <v>927</v>
      </c>
      <c r="E74" s="303" t="s">
        <v>619</v>
      </c>
      <c r="F74" s="303">
        <v>671.5</v>
      </c>
      <c r="G74" s="303">
        <v>660</v>
      </c>
      <c r="H74" s="312">
        <v>679</v>
      </c>
      <c r="I74" s="315" t="s">
        <v>928</v>
      </c>
      <c r="J74" s="106" t="s">
        <v>943</v>
      </c>
      <c r="K74" s="319">
        <f t="shared" si="52"/>
        <v>7.5</v>
      </c>
      <c r="L74" s="320">
        <f t="shared" si="53"/>
        <v>522.83000000000004</v>
      </c>
      <c r="M74" s="321">
        <f t="shared" si="54"/>
        <v>7727.17</v>
      </c>
      <c r="N74" s="315">
        <v>1100</v>
      </c>
      <c r="O74" s="107" t="s">
        <v>617</v>
      </c>
      <c r="P74" s="322">
        <v>44417</v>
      </c>
      <c r="Q74" s="177"/>
      <c r="R74" s="6" t="s">
        <v>618</v>
      </c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3.5" customHeight="1">
      <c r="A75" s="313">
        <v>13</v>
      </c>
      <c r="B75" s="344">
        <v>44414</v>
      </c>
      <c r="C75" s="314"/>
      <c r="D75" s="314" t="s">
        <v>897</v>
      </c>
      <c r="E75" s="303" t="s">
        <v>619</v>
      </c>
      <c r="F75" s="303">
        <v>569.5</v>
      </c>
      <c r="G75" s="303">
        <v>560</v>
      </c>
      <c r="H75" s="312">
        <v>575.5</v>
      </c>
      <c r="I75" s="315">
        <v>590</v>
      </c>
      <c r="J75" s="106" t="s">
        <v>909</v>
      </c>
      <c r="K75" s="319">
        <f t="shared" ref="K75:K76" si="55">H75-F75</f>
        <v>6</v>
      </c>
      <c r="L75" s="320">
        <f t="shared" ref="L75:L76" si="56">(H75*N75)*0.07%</f>
        <v>563.99000000000012</v>
      </c>
      <c r="M75" s="321">
        <f t="shared" ref="M75:M76" si="57">(K75*N75)-L75</f>
        <v>7836.01</v>
      </c>
      <c r="N75" s="315">
        <v>1400</v>
      </c>
      <c r="O75" s="107" t="s">
        <v>617</v>
      </c>
      <c r="P75" s="403">
        <v>44414</v>
      </c>
      <c r="Q75" s="177"/>
      <c r="R75" s="6" t="s">
        <v>623</v>
      </c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3.5" customHeight="1">
      <c r="A76" s="313">
        <v>14</v>
      </c>
      <c r="B76" s="344">
        <v>44414</v>
      </c>
      <c r="C76" s="314"/>
      <c r="D76" s="314" t="s">
        <v>932</v>
      </c>
      <c r="E76" s="303" t="s">
        <v>619</v>
      </c>
      <c r="F76" s="303">
        <v>214.5</v>
      </c>
      <c r="G76" s="303">
        <v>210</v>
      </c>
      <c r="H76" s="312">
        <v>217.75</v>
      </c>
      <c r="I76" s="315">
        <v>222</v>
      </c>
      <c r="J76" s="106" t="s">
        <v>941</v>
      </c>
      <c r="K76" s="319">
        <f t="shared" si="55"/>
        <v>3.25</v>
      </c>
      <c r="L76" s="320">
        <f t="shared" si="56"/>
        <v>487.76000000000005</v>
      </c>
      <c r="M76" s="321">
        <f t="shared" si="57"/>
        <v>9912.24</v>
      </c>
      <c r="N76" s="315">
        <v>3200</v>
      </c>
      <c r="O76" s="107" t="s">
        <v>617</v>
      </c>
      <c r="P76" s="322">
        <v>44417</v>
      </c>
      <c r="Q76" s="177"/>
      <c r="R76" s="6" t="s">
        <v>618</v>
      </c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3.5" customHeight="1">
      <c r="A77" s="354">
        <v>15</v>
      </c>
      <c r="B77" s="349">
        <v>44414</v>
      </c>
      <c r="C77" s="355"/>
      <c r="D77" s="355" t="s">
        <v>933</v>
      </c>
      <c r="E77" s="307" t="s">
        <v>619</v>
      </c>
      <c r="F77" s="307">
        <v>538.5</v>
      </c>
      <c r="G77" s="307">
        <v>528</v>
      </c>
      <c r="H77" s="351">
        <v>528</v>
      </c>
      <c r="I77" s="356">
        <v>560</v>
      </c>
      <c r="J77" s="334" t="s">
        <v>934</v>
      </c>
      <c r="K77" s="333">
        <f t="shared" ref="K77" si="58">H77-F77</f>
        <v>-10.5</v>
      </c>
      <c r="L77" s="335">
        <f t="shared" ref="L77" si="59">(H77*N77)*0.07%</f>
        <v>462.00000000000006</v>
      </c>
      <c r="M77" s="336">
        <f t="shared" ref="M77" si="60">(K77*N77)-L77</f>
        <v>-13587</v>
      </c>
      <c r="N77" s="333">
        <v>1250</v>
      </c>
      <c r="O77" s="337" t="s">
        <v>635</v>
      </c>
      <c r="P77" s="338">
        <v>44414</v>
      </c>
      <c r="Q77" s="177"/>
      <c r="R77" s="6" t="s">
        <v>623</v>
      </c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3.5" customHeight="1">
      <c r="A78" s="354">
        <v>16</v>
      </c>
      <c r="B78" s="349">
        <v>44417</v>
      </c>
      <c r="C78" s="355"/>
      <c r="D78" s="355" t="s">
        <v>944</v>
      </c>
      <c r="E78" s="307" t="s">
        <v>619</v>
      </c>
      <c r="F78" s="307">
        <v>1143</v>
      </c>
      <c r="G78" s="307">
        <v>1127</v>
      </c>
      <c r="H78" s="351">
        <v>1127</v>
      </c>
      <c r="I78" s="356">
        <v>1175</v>
      </c>
      <c r="J78" s="334" t="s">
        <v>945</v>
      </c>
      <c r="K78" s="333">
        <f t="shared" ref="K78:K80" si="61">H78-F78</f>
        <v>-16</v>
      </c>
      <c r="L78" s="335">
        <f t="shared" ref="L78:L80" si="62">(H78*N78)*0.07%</f>
        <v>670.56500000000005</v>
      </c>
      <c r="M78" s="336">
        <f t="shared" ref="M78:M80" si="63">(K78*N78)-L78</f>
        <v>-14270.565000000001</v>
      </c>
      <c r="N78" s="333">
        <v>850</v>
      </c>
      <c r="O78" s="337" t="s">
        <v>635</v>
      </c>
      <c r="P78" s="338">
        <v>44417</v>
      </c>
      <c r="Q78" s="177"/>
      <c r="R78" s="6" t="s">
        <v>623</v>
      </c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3.5" customHeight="1">
      <c r="A79" s="313">
        <v>17</v>
      </c>
      <c r="B79" s="340">
        <v>44417</v>
      </c>
      <c r="C79" s="314"/>
      <c r="D79" s="314" t="s">
        <v>946</v>
      </c>
      <c r="E79" s="303" t="s">
        <v>619</v>
      </c>
      <c r="F79" s="303">
        <v>2632</v>
      </c>
      <c r="G79" s="303">
        <v>2595</v>
      </c>
      <c r="H79" s="312">
        <v>2664</v>
      </c>
      <c r="I79" s="315" t="s">
        <v>947</v>
      </c>
      <c r="J79" s="106" t="s">
        <v>955</v>
      </c>
      <c r="K79" s="319">
        <f t="shared" si="61"/>
        <v>32</v>
      </c>
      <c r="L79" s="320">
        <f t="shared" si="62"/>
        <v>559.44000000000005</v>
      </c>
      <c r="M79" s="321">
        <f t="shared" si="63"/>
        <v>9040.56</v>
      </c>
      <c r="N79" s="315">
        <v>300</v>
      </c>
      <c r="O79" s="107" t="s">
        <v>617</v>
      </c>
      <c r="P79" s="322">
        <v>44418</v>
      </c>
      <c r="Q79" s="177"/>
      <c r="R79" s="6" t="s">
        <v>618</v>
      </c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3.5" customHeight="1">
      <c r="A80" s="313">
        <v>18</v>
      </c>
      <c r="B80" s="340">
        <v>44417</v>
      </c>
      <c r="C80" s="314"/>
      <c r="D80" s="314" t="s">
        <v>927</v>
      </c>
      <c r="E80" s="303" t="s">
        <v>619</v>
      </c>
      <c r="F80" s="303">
        <v>669</v>
      </c>
      <c r="G80" s="303">
        <v>658</v>
      </c>
      <c r="H80" s="312">
        <v>676</v>
      </c>
      <c r="I80" s="315" t="s">
        <v>948</v>
      </c>
      <c r="J80" s="106" t="s">
        <v>975</v>
      </c>
      <c r="K80" s="319">
        <f t="shared" si="61"/>
        <v>7</v>
      </c>
      <c r="L80" s="320">
        <f t="shared" si="62"/>
        <v>520.5200000000001</v>
      </c>
      <c r="M80" s="321">
        <f t="shared" si="63"/>
        <v>7179.48</v>
      </c>
      <c r="N80" s="315">
        <v>1100</v>
      </c>
      <c r="O80" s="107" t="s">
        <v>617</v>
      </c>
      <c r="P80" s="322">
        <v>44420</v>
      </c>
      <c r="Q80" s="177"/>
      <c r="R80" s="6" t="s">
        <v>618</v>
      </c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3.5" customHeight="1">
      <c r="A81" s="313">
        <v>19</v>
      </c>
      <c r="B81" s="340">
        <v>44417</v>
      </c>
      <c r="C81" s="314"/>
      <c r="D81" s="314" t="s">
        <v>949</v>
      </c>
      <c r="E81" s="303" t="s">
        <v>619</v>
      </c>
      <c r="F81" s="303">
        <v>941</v>
      </c>
      <c r="G81" s="303">
        <v>926</v>
      </c>
      <c r="H81" s="312">
        <v>952</v>
      </c>
      <c r="I81" s="315">
        <v>975</v>
      </c>
      <c r="J81" s="106" t="s">
        <v>954</v>
      </c>
      <c r="K81" s="319">
        <f t="shared" ref="K81" si="64">H81-F81</f>
        <v>11</v>
      </c>
      <c r="L81" s="320">
        <f t="shared" ref="L81" si="65">(H81*N81)*0.07%</f>
        <v>566.44000000000005</v>
      </c>
      <c r="M81" s="321">
        <f t="shared" ref="M81" si="66">(K81*N81)-L81</f>
        <v>8783.56</v>
      </c>
      <c r="N81" s="315">
        <v>850</v>
      </c>
      <c r="O81" s="107" t="s">
        <v>617</v>
      </c>
      <c r="P81" s="403">
        <v>44417</v>
      </c>
      <c r="Q81" s="177"/>
      <c r="R81" s="6" t="s">
        <v>623</v>
      </c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s="392" customFormat="1" ht="13.5" customHeight="1">
      <c r="A82" s="313">
        <v>20</v>
      </c>
      <c r="B82" s="340">
        <v>44418</v>
      </c>
      <c r="C82" s="314"/>
      <c r="D82" s="314" t="s">
        <v>949</v>
      </c>
      <c r="E82" s="303" t="s">
        <v>619</v>
      </c>
      <c r="F82" s="303">
        <v>941</v>
      </c>
      <c r="G82" s="303">
        <v>926</v>
      </c>
      <c r="H82" s="312">
        <v>954</v>
      </c>
      <c r="I82" s="315">
        <v>975</v>
      </c>
      <c r="J82" s="106" t="s">
        <v>955</v>
      </c>
      <c r="K82" s="319">
        <f t="shared" ref="K82:K83" si="67">H82-F82</f>
        <v>13</v>
      </c>
      <c r="L82" s="320">
        <f t="shared" ref="L82:L83" si="68">(H82*N82)*0.07%</f>
        <v>567.63000000000011</v>
      </c>
      <c r="M82" s="321">
        <f t="shared" ref="M82:M83" si="69">(K82*N82)-L82</f>
        <v>10482.369999999999</v>
      </c>
      <c r="N82" s="315">
        <v>850</v>
      </c>
      <c r="O82" s="107" t="s">
        <v>617</v>
      </c>
      <c r="P82" s="403">
        <v>44418</v>
      </c>
      <c r="Q82" s="389"/>
      <c r="R82" s="390" t="s">
        <v>623</v>
      </c>
      <c r="S82" s="1"/>
      <c r="T82" s="1"/>
      <c r="U82" s="1"/>
      <c r="V82" s="1"/>
      <c r="W82" s="1"/>
      <c r="X82" s="1"/>
      <c r="Y82" s="1"/>
      <c r="Z82" s="1"/>
      <c r="AA82" s="1"/>
      <c r="AB82" s="391"/>
      <c r="AC82" s="391"/>
      <c r="AD82" s="391"/>
      <c r="AE82" s="391"/>
      <c r="AF82" s="391"/>
      <c r="AG82" s="391"/>
      <c r="AH82" s="391"/>
      <c r="AI82" s="391"/>
      <c r="AJ82" s="391"/>
      <c r="AK82" s="391"/>
      <c r="AL82" s="391"/>
    </row>
    <row r="83" spans="1:38" s="392" customFormat="1" ht="13.5" customHeight="1">
      <c r="A83" s="354">
        <v>21</v>
      </c>
      <c r="B83" s="331">
        <v>44418</v>
      </c>
      <c r="C83" s="355"/>
      <c r="D83" s="355" t="s">
        <v>957</v>
      </c>
      <c r="E83" s="307" t="s">
        <v>619</v>
      </c>
      <c r="F83" s="307">
        <v>212.75</v>
      </c>
      <c r="G83" s="307">
        <v>208.5</v>
      </c>
      <c r="H83" s="351">
        <v>209.25</v>
      </c>
      <c r="I83" s="356">
        <v>220</v>
      </c>
      <c r="J83" s="334" t="s">
        <v>968</v>
      </c>
      <c r="K83" s="333">
        <f t="shared" si="67"/>
        <v>-3.5</v>
      </c>
      <c r="L83" s="335">
        <f t="shared" si="68"/>
        <v>468.72000000000008</v>
      </c>
      <c r="M83" s="336">
        <f t="shared" si="69"/>
        <v>-11668.72</v>
      </c>
      <c r="N83" s="333">
        <v>3200</v>
      </c>
      <c r="O83" s="337" t="s">
        <v>635</v>
      </c>
      <c r="P83" s="338">
        <v>44418</v>
      </c>
      <c r="Q83" s="177"/>
      <c r="R83" s="6" t="s">
        <v>618</v>
      </c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81"/>
      <c r="AG83" s="376"/>
      <c r="AH83" s="182"/>
      <c r="AI83" s="182"/>
      <c r="AJ83" s="111"/>
      <c r="AK83" s="111"/>
      <c r="AL83" s="111"/>
    </row>
    <row r="84" spans="1:38" s="392" customFormat="1" ht="13.5" customHeight="1">
      <c r="A84" s="313">
        <v>22</v>
      </c>
      <c r="B84" s="340">
        <v>44419</v>
      </c>
      <c r="C84" s="314"/>
      <c r="D84" s="314" t="s">
        <v>969</v>
      </c>
      <c r="E84" s="303" t="s">
        <v>619</v>
      </c>
      <c r="F84" s="303">
        <v>519</v>
      </c>
      <c r="G84" s="303">
        <v>509.5</v>
      </c>
      <c r="H84" s="312">
        <v>527</v>
      </c>
      <c r="I84" s="315">
        <v>535</v>
      </c>
      <c r="J84" s="106" t="s">
        <v>975</v>
      </c>
      <c r="K84" s="319">
        <f t="shared" ref="K84" si="70">H84-F84</f>
        <v>8</v>
      </c>
      <c r="L84" s="320">
        <f t="shared" ref="L84" si="71">(H84*N84)*0.07%</f>
        <v>516.46</v>
      </c>
      <c r="M84" s="321">
        <f t="shared" ref="M84" si="72">(K84*N84)-L84</f>
        <v>10683.54</v>
      </c>
      <c r="N84" s="315">
        <v>1400</v>
      </c>
      <c r="O84" s="107" t="s">
        <v>617</v>
      </c>
      <c r="P84" s="322">
        <v>44420</v>
      </c>
      <c r="Q84" s="177"/>
      <c r="R84" s="6" t="s">
        <v>618</v>
      </c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81"/>
      <c r="AG84" s="376"/>
      <c r="AH84" s="182"/>
      <c r="AI84" s="182"/>
      <c r="AJ84" s="111"/>
      <c r="AK84" s="111"/>
      <c r="AL84" s="111"/>
    </row>
    <row r="85" spans="1:38" s="392" customFormat="1" ht="13.5" customHeight="1">
      <c r="A85" s="313">
        <v>23</v>
      </c>
      <c r="B85" s="340">
        <v>44419</v>
      </c>
      <c r="C85" s="314"/>
      <c r="D85" s="314" t="s">
        <v>949</v>
      </c>
      <c r="E85" s="303" t="s">
        <v>619</v>
      </c>
      <c r="F85" s="303">
        <v>911</v>
      </c>
      <c r="G85" s="303">
        <v>896</v>
      </c>
      <c r="H85" s="312">
        <v>921</v>
      </c>
      <c r="I85" s="315" t="s">
        <v>970</v>
      </c>
      <c r="J85" s="106" t="s">
        <v>973</v>
      </c>
      <c r="K85" s="319">
        <f t="shared" ref="K85:K86" si="73">H85-F85</f>
        <v>10</v>
      </c>
      <c r="L85" s="320">
        <f t="shared" ref="L85:L86" si="74">(H85*N85)*0.07%</f>
        <v>547.99500000000012</v>
      </c>
      <c r="M85" s="321">
        <f t="shared" ref="M85:M86" si="75">(K85*N85)-L85</f>
        <v>7952.0050000000001</v>
      </c>
      <c r="N85" s="315">
        <v>850</v>
      </c>
      <c r="O85" s="107" t="s">
        <v>617</v>
      </c>
      <c r="P85" s="403">
        <v>44419</v>
      </c>
      <c r="Q85" s="177"/>
      <c r="R85" s="6" t="s">
        <v>623</v>
      </c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404"/>
      <c r="AG85" s="376"/>
      <c r="AH85" s="182"/>
      <c r="AI85" s="182"/>
      <c r="AJ85" s="111"/>
      <c r="AK85" s="111"/>
      <c r="AL85" s="111"/>
    </row>
    <row r="86" spans="1:38" s="392" customFormat="1" ht="13.5" customHeight="1">
      <c r="A86" s="354">
        <v>24</v>
      </c>
      <c r="B86" s="331">
        <v>44420</v>
      </c>
      <c r="C86" s="355"/>
      <c r="D86" s="355" t="s">
        <v>985</v>
      </c>
      <c r="E86" s="307" t="s">
        <v>619</v>
      </c>
      <c r="F86" s="307">
        <v>1440</v>
      </c>
      <c r="G86" s="307">
        <v>1424</v>
      </c>
      <c r="H86" s="351">
        <v>1424</v>
      </c>
      <c r="I86" s="356" t="s">
        <v>986</v>
      </c>
      <c r="J86" s="334" t="s">
        <v>968</v>
      </c>
      <c r="K86" s="333">
        <f t="shared" si="73"/>
        <v>-16</v>
      </c>
      <c r="L86" s="335">
        <f t="shared" si="74"/>
        <v>797.44000000000017</v>
      </c>
      <c r="M86" s="336">
        <f t="shared" si="75"/>
        <v>-13597.44</v>
      </c>
      <c r="N86" s="333">
        <v>800</v>
      </c>
      <c r="O86" s="337" t="s">
        <v>635</v>
      </c>
      <c r="P86" s="338">
        <v>44421</v>
      </c>
      <c r="Q86" s="177"/>
      <c r="R86" s="6" t="s">
        <v>618</v>
      </c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404"/>
      <c r="AG86" s="376"/>
      <c r="AH86" s="182"/>
      <c r="AI86" s="182"/>
      <c r="AJ86" s="111"/>
      <c r="AK86" s="111"/>
      <c r="AL86" s="111"/>
    </row>
    <row r="87" spans="1:38" s="392" customFormat="1" ht="13.5" customHeight="1">
      <c r="A87" s="466">
        <v>25</v>
      </c>
      <c r="B87" s="468">
        <v>44421</v>
      </c>
      <c r="C87" s="114"/>
      <c r="D87" s="182" t="s">
        <v>927</v>
      </c>
      <c r="E87" s="111" t="s">
        <v>619</v>
      </c>
      <c r="F87" s="111" t="s">
        <v>1004</v>
      </c>
      <c r="G87" s="111">
        <v>657</v>
      </c>
      <c r="H87" s="111"/>
      <c r="I87" s="117">
        <v>690</v>
      </c>
      <c r="J87" s="470" t="s">
        <v>620</v>
      </c>
      <c r="K87" s="179"/>
      <c r="L87" s="179"/>
      <c r="M87" s="472"/>
      <c r="N87" s="470"/>
      <c r="O87" s="462"/>
      <c r="P87" s="464"/>
      <c r="Q87" s="177"/>
      <c r="R87" s="6" t="s">
        <v>618</v>
      </c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404"/>
      <c r="AG87" s="376"/>
      <c r="AH87" s="182"/>
      <c r="AI87" s="182"/>
      <c r="AJ87" s="111"/>
      <c r="AK87" s="111"/>
      <c r="AL87" s="111"/>
    </row>
    <row r="88" spans="1:38" s="392" customFormat="1" ht="13.5" customHeight="1">
      <c r="A88" s="467"/>
      <c r="B88" s="469"/>
      <c r="C88" s="114"/>
      <c r="D88" s="182" t="s">
        <v>1005</v>
      </c>
      <c r="E88" s="111" t="s">
        <v>961</v>
      </c>
      <c r="F88" s="433" t="s">
        <v>1006</v>
      </c>
      <c r="G88" s="111"/>
      <c r="H88" s="111"/>
      <c r="I88" s="117"/>
      <c r="J88" s="471"/>
      <c r="K88" s="386"/>
      <c r="L88" s="387"/>
      <c r="M88" s="473"/>
      <c r="N88" s="471"/>
      <c r="O88" s="463"/>
      <c r="P88" s="465"/>
      <c r="Q88" s="177"/>
      <c r="R88" s="6" t="s">
        <v>618</v>
      </c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418"/>
      <c r="AG88" s="376"/>
      <c r="AH88" s="182"/>
      <c r="AI88" s="182"/>
      <c r="AJ88" s="111"/>
      <c r="AK88" s="111"/>
      <c r="AL88" s="111"/>
    </row>
    <row r="89" spans="1:38" s="392" customFormat="1" ht="13.5" customHeight="1">
      <c r="A89" s="313">
        <v>26</v>
      </c>
      <c r="B89" s="340">
        <v>44424</v>
      </c>
      <c r="C89" s="314"/>
      <c r="D89" s="314" t="s">
        <v>1024</v>
      </c>
      <c r="E89" s="303" t="s">
        <v>619</v>
      </c>
      <c r="F89" s="303">
        <v>1115.5</v>
      </c>
      <c r="G89" s="303">
        <v>1100</v>
      </c>
      <c r="H89" s="312">
        <v>1128</v>
      </c>
      <c r="I89" s="315">
        <v>1150</v>
      </c>
      <c r="J89" s="106" t="s">
        <v>1026</v>
      </c>
      <c r="K89" s="319">
        <f t="shared" ref="K89" si="76">H89-F89</f>
        <v>12.5</v>
      </c>
      <c r="L89" s="320">
        <f t="shared" ref="L89" si="77">(H89*N89)*0.07%</f>
        <v>552.72</v>
      </c>
      <c r="M89" s="321">
        <f t="shared" ref="M89" si="78">(K89*N89)-L89</f>
        <v>8197.2800000000007</v>
      </c>
      <c r="N89" s="315">
        <v>700</v>
      </c>
      <c r="O89" s="107" t="s">
        <v>617</v>
      </c>
      <c r="P89" s="403">
        <v>44424</v>
      </c>
      <c r="Q89" s="177"/>
      <c r="R89" s="6" t="s">
        <v>623</v>
      </c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435"/>
      <c r="AG89" s="376"/>
      <c r="AH89" s="182"/>
      <c r="AI89" s="182"/>
      <c r="AJ89" s="111"/>
      <c r="AK89" s="111"/>
      <c r="AL89" s="111"/>
    </row>
    <row r="90" spans="1:38" s="392" customFormat="1" ht="13.5" customHeight="1">
      <c r="A90" s="313">
        <v>27</v>
      </c>
      <c r="B90" s="340">
        <v>44424</v>
      </c>
      <c r="C90" s="314"/>
      <c r="D90" s="314" t="s">
        <v>1025</v>
      </c>
      <c r="E90" s="303" t="s">
        <v>619</v>
      </c>
      <c r="F90" s="303">
        <v>2925</v>
      </c>
      <c r="G90" s="303">
        <v>2885</v>
      </c>
      <c r="H90" s="312">
        <v>2960</v>
      </c>
      <c r="I90" s="315">
        <v>3000</v>
      </c>
      <c r="J90" s="106" t="s">
        <v>865</v>
      </c>
      <c r="K90" s="319">
        <f t="shared" ref="K90" si="79">H90-F90</f>
        <v>35</v>
      </c>
      <c r="L90" s="320">
        <f t="shared" ref="L90" si="80">(H90*N90)*0.07%</f>
        <v>414.40000000000003</v>
      </c>
      <c r="M90" s="321">
        <f t="shared" ref="M90" si="81">(K90*N90)-L90</f>
        <v>6585.6</v>
      </c>
      <c r="N90" s="315">
        <v>200</v>
      </c>
      <c r="O90" s="107" t="s">
        <v>617</v>
      </c>
      <c r="P90" s="403">
        <v>44424</v>
      </c>
      <c r="Q90" s="177"/>
      <c r="R90" s="6" t="s">
        <v>623</v>
      </c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435"/>
      <c r="AG90" s="376"/>
      <c r="AH90" s="182"/>
      <c r="AI90" s="182"/>
      <c r="AJ90" s="111"/>
      <c r="AK90" s="111"/>
      <c r="AL90" s="111"/>
    </row>
    <row r="91" spans="1:38" s="392" customFormat="1" ht="13.5" customHeight="1">
      <c r="A91" s="435">
        <v>28</v>
      </c>
      <c r="B91" s="376">
        <v>44424</v>
      </c>
      <c r="C91" s="182"/>
      <c r="D91" s="182" t="s">
        <v>876</v>
      </c>
      <c r="E91" s="111" t="s">
        <v>619</v>
      </c>
      <c r="F91" s="111" t="s">
        <v>1027</v>
      </c>
      <c r="G91" s="111">
        <v>419.5</v>
      </c>
      <c r="H91" s="117"/>
      <c r="I91" s="437" t="s">
        <v>1028</v>
      </c>
      <c r="J91" s="437" t="s">
        <v>620</v>
      </c>
      <c r="K91" s="436"/>
      <c r="L91" s="179"/>
      <c r="M91" s="183"/>
      <c r="N91" s="437"/>
      <c r="O91" s="434"/>
      <c r="P91" s="185"/>
      <c r="Q91" s="177"/>
      <c r="R91" s="6" t="s">
        <v>618</v>
      </c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435"/>
      <c r="AG91" s="376"/>
      <c r="AH91" s="182"/>
      <c r="AI91" s="182"/>
      <c r="AJ91" s="111"/>
      <c r="AK91" s="111"/>
      <c r="AL91" s="111"/>
    </row>
    <row r="92" spans="1:38" s="392" customFormat="1" ht="13.5" customHeight="1">
      <c r="A92" s="418"/>
      <c r="B92" s="376"/>
      <c r="C92" s="182"/>
      <c r="D92" s="182"/>
      <c r="E92" s="111"/>
      <c r="F92" s="111"/>
      <c r="G92" s="111"/>
      <c r="H92" s="117"/>
      <c r="I92" s="420"/>
      <c r="J92" s="420"/>
      <c r="K92" s="419"/>
      <c r="L92" s="179"/>
      <c r="M92" s="183"/>
      <c r="N92" s="420"/>
      <c r="O92" s="417"/>
      <c r="P92" s="185"/>
      <c r="Q92" s="177"/>
      <c r="R92" s="6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418"/>
      <c r="AG92" s="376"/>
      <c r="AH92" s="182"/>
      <c r="AI92" s="182"/>
      <c r="AJ92" s="111"/>
      <c r="AK92" s="111"/>
      <c r="AL92" s="111"/>
    </row>
    <row r="93" spans="1:38" s="392" customFormat="1" ht="13.5" customHeight="1">
      <c r="A93" s="181"/>
      <c r="B93" s="376"/>
      <c r="C93" s="182"/>
      <c r="D93" s="182"/>
      <c r="E93" s="111"/>
      <c r="F93" s="111"/>
      <c r="G93" s="111"/>
      <c r="H93" s="117"/>
      <c r="I93" s="178"/>
      <c r="J93" s="178"/>
      <c r="K93" s="385"/>
      <c r="L93" s="179"/>
      <c r="M93" s="183"/>
      <c r="N93" s="178"/>
      <c r="O93" s="184"/>
      <c r="P93" s="185"/>
      <c r="Q93" s="177"/>
      <c r="R93" s="6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81"/>
      <c r="AG93" s="376"/>
      <c r="AH93" s="182"/>
      <c r="AI93" s="182"/>
      <c r="AJ93" s="111"/>
      <c r="AK93" s="111"/>
      <c r="AL93" s="111"/>
    </row>
    <row r="94" spans="1:38" ht="13.5" customHeight="1">
      <c r="A94" s="466"/>
      <c r="B94" s="468"/>
      <c r="C94" s="114"/>
      <c r="D94" s="182"/>
      <c r="E94" s="111"/>
      <c r="F94" s="111"/>
      <c r="G94" s="111"/>
      <c r="H94" s="111"/>
      <c r="I94" s="117"/>
      <c r="J94" s="470"/>
      <c r="K94" s="179"/>
      <c r="L94" s="179"/>
      <c r="M94" s="472"/>
      <c r="N94" s="470"/>
      <c r="O94" s="462"/>
      <c r="P94" s="464"/>
      <c r="Q94" s="177"/>
      <c r="R94" s="6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3.5" customHeight="1">
      <c r="A95" s="467"/>
      <c r="B95" s="469"/>
      <c r="C95" s="114"/>
      <c r="D95" s="182"/>
      <c r="E95" s="111"/>
      <c r="F95" s="111"/>
      <c r="G95" s="111"/>
      <c r="H95" s="111"/>
      <c r="I95" s="117"/>
      <c r="J95" s="471"/>
      <c r="K95" s="386"/>
      <c r="L95" s="387"/>
      <c r="M95" s="473"/>
      <c r="N95" s="471"/>
      <c r="O95" s="463"/>
      <c r="P95" s="465"/>
      <c r="Q95" s="1"/>
      <c r="R95" s="6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3.5" customHeight="1">
      <c r="A96" s="128"/>
      <c r="B96" s="129"/>
      <c r="C96" s="166"/>
      <c r="D96" s="186"/>
      <c r="E96" s="187"/>
      <c r="F96" s="128"/>
      <c r="G96" s="128"/>
      <c r="H96" s="128"/>
      <c r="I96" s="168"/>
      <c r="J96" s="168"/>
      <c r="K96" s="168"/>
      <c r="L96" s="168"/>
      <c r="M96" s="168"/>
      <c r="N96" s="168"/>
      <c r="O96" s="168"/>
      <c r="P96" s="168"/>
      <c r="Q96" s="1"/>
      <c r="R96" s="6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>
      <c r="A97" s="188"/>
      <c r="B97" s="129"/>
      <c r="C97" s="130"/>
      <c r="D97" s="189"/>
      <c r="E97" s="133"/>
      <c r="F97" s="133"/>
      <c r="G97" s="133"/>
      <c r="H97" s="133"/>
      <c r="I97" s="133"/>
      <c r="J97" s="6"/>
      <c r="K97" s="133"/>
      <c r="L97" s="133"/>
      <c r="M97" s="6"/>
      <c r="N97" s="1"/>
      <c r="O97" s="130"/>
      <c r="P97" s="44"/>
      <c r="Q97" s="44"/>
      <c r="R97" s="6"/>
      <c r="S97" s="44"/>
      <c r="T97" s="44"/>
      <c r="U97" s="44"/>
      <c r="V97" s="44"/>
      <c r="W97" s="44"/>
      <c r="X97" s="44"/>
      <c r="Y97" s="44"/>
      <c r="Z97" s="44"/>
      <c r="AA97" s="44"/>
      <c r="AB97" s="44"/>
      <c r="AC97" s="44"/>
      <c r="AD97" s="44"/>
      <c r="AE97" s="44"/>
      <c r="AF97" s="44"/>
      <c r="AG97" s="44"/>
      <c r="AH97" s="44"/>
      <c r="AI97" s="44"/>
      <c r="AJ97" s="44"/>
      <c r="AK97" s="44"/>
      <c r="AL97" s="44"/>
    </row>
    <row r="98" spans="1:38" ht="12.75" customHeight="1">
      <c r="A98" s="190" t="s">
        <v>646</v>
      </c>
      <c r="B98" s="190"/>
      <c r="C98" s="190"/>
      <c r="D98" s="190"/>
      <c r="E98" s="191"/>
      <c r="F98" s="133"/>
      <c r="G98" s="133"/>
      <c r="H98" s="133"/>
      <c r="I98" s="133"/>
      <c r="J98" s="1"/>
      <c r="K98" s="6"/>
      <c r="L98" s="6"/>
      <c r="M98" s="6"/>
      <c r="N98" s="1"/>
      <c r="O98" s="1"/>
      <c r="P98" s="44"/>
      <c r="Q98" s="44"/>
      <c r="R98" s="6"/>
      <c r="S98" s="44"/>
      <c r="T98" s="44"/>
      <c r="U98" s="44"/>
      <c r="V98" s="44"/>
      <c r="W98" s="44"/>
      <c r="X98" s="44"/>
      <c r="Y98" s="44"/>
      <c r="Z98" s="44"/>
      <c r="AA98" s="44"/>
      <c r="AB98" s="44"/>
      <c r="AC98" s="44"/>
      <c r="AD98" s="44"/>
      <c r="AE98" s="44"/>
      <c r="AF98" s="44"/>
      <c r="AG98" s="44"/>
      <c r="AH98" s="44"/>
      <c r="AI98" s="44"/>
      <c r="AJ98" s="44"/>
      <c r="AK98" s="44"/>
      <c r="AL98" s="44"/>
    </row>
    <row r="99" spans="1:38" ht="38.25" customHeight="1">
      <c r="A99" s="102" t="s">
        <v>16</v>
      </c>
      <c r="B99" s="102" t="s">
        <v>590</v>
      </c>
      <c r="C99" s="102"/>
      <c r="D99" s="103" t="s">
        <v>604</v>
      </c>
      <c r="E99" s="102" t="s">
        <v>605</v>
      </c>
      <c r="F99" s="102" t="s">
        <v>606</v>
      </c>
      <c r="G99" s="102" t="s">
        <v>633</v>
      </c>
      <c r="H99" s="102" t="s">
        <v>608</v>
      </c>
      <c r="I99" s="102" t="s">
        <v>609</v>
      </c>
      <c r="J99" s="101" t="s">
        <v>610</v>
      </c>
      <c r="K99" s="101" t="s">
        <v>647</v>
      </c>
      <c r="L99" s="104" t="s">
        <v>612</v>
      </c>
      <c r="M99" s="176" t="s">
        <v>643</v>
      </c>
      <c r="N99" s="102" t="s">
        <v>644</v>
      </c>
      <c r="O99" s="102" t="s">
        <v>614</v>
      </c>
      <c r="P99" s="103" t="s">
        <v>615</v>
      </c>
      <c r="Q99" s="44"/>
      <c r="R99" s="6"/>
      <c r="S99" s="44"/>
      <c r="T99" s="44"/>
      <c r="U99" s="44"/>
      <c r="V99" s="44"/>
      <c r="W99" s="44"/>
      <c r="X99" s="44"/>
      <c r="Y99" s="44"/>
      <c r="Z99" s="44"/>
      <c r="AA99" s="44"/>
      <c r="AB99" s="44"/>
      <c r="AC99" s="44"/>
      <c r="AD99" s="44"/>
      <c r="AE99" s="44"/>
      <c r="AF99" s="44"/>
      <c r="AG99" s="44"/>
      <c r="AH99" s="44"/>
      <c r="AI99" s="44"/>
      <c r="AJ99" s="44"/>
      <c r="AK99" s="44"/>
      <c r="AL99" s="44"/>
    </row>
    <row r="100" spans="1:38" ht="12.75" customHeight="1">
      <c r="A100" s="428">
        <v>1</v>
      </c>
      <c r="B100" s="331">
        <v>44403</v>
      </c>
      <c r="C100" s="358"/>
      <c r="D100" s="429" t="s">
        <v>858</v>
      </c>
      <c r="E100" s="330" t="s">
        <v>619</v>
      </c>
      <c r="F100" s="330">
        <v>2.1</v>
      </c>
      <c r="G100" s="330">
        <v>0.75</v>
      </c>
      <c r="H100" s="330">
        <v>0.75</v>
      </c>
      <c r="I100" s="333" t="s">
        <v>866</v>
      </c>
      <c r="J100" s="334" t="s">
        <v>993</v>
      </c>
      <c r="K100" s="425">
        <f t="shared" ref="K100" si="82">H100-F100</f>
        <v>-1.35</v>
      </c>
      <c r="L100" s="425">
        <v>100</v>
      </c>
      <c r="M100" s="334">
        <f t="shared" ref="M100" si="83">(K100*N100)-100</f>
        <v>-4420</v>
      </c>
      <c r="N100" s="334">
        <v>3200</v>
      </c>
      <c r="O100" s="426" t="s">
        <v>635</v>
      </c>
      <c r="P100" s="427">
        <v>44421</v>
      </c>
      <c r="Q100" s="177"/>
      <c r="R100" s="192" t="s">
        <v>618</v>
      </c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>
      <c r="A101" s="354">
        <v>2</v>
      </c>
      <c r="B101" s="349">
        <v>44411</v>
      </c>
      <c r="C101" s="421"/>
      <c r="D101" s="422" t="s">
        <v>891</v>
      </c>
      <c r="E101" s="354" t="s">
        <v>619</v>
      </c>
      <c r="F101" s="354">
        <v>66.5</v>
      </c>
      <c r="G101" s="354">
        <v>19</v>
      </c>
      <c r="H101" s="354">
        <v>26</v>
      </c>
      <c r="I101" s="356" t="s">
        <v>892</v>
      </c>
      <c r="J101" s="346" t="s">
        <v>904</v>
      </c>
      <c r="K101" s="423">
        <f t="shared" ref="K101" si="84">H101-F101</f>
        <v>-40.5</v>
      </c>
      <c r="L101" s="423">
        <v>100</v>
      </c>
      <c r="M101" s="346">
        <f t="shared" ref="M101" si="85">(K101*N101)-100</f>
        <v>-2125</v>
      </c>
      <c r="N101" s="346">
        <v>50</v>
      </c>
      <c r="O101" s="348" t="s">
        <v>635</v>
      </c>
      <c r="P101" s="424">
        <v>44411</v>
      </c>
      <c r="Q101" s="177"/>
      <c r="R101" s="192" t="s">
        <v>618</v>
      </c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 customHeight="1">
      <c r="A102" s="354">
        <v>3</v>
      </c>
      <c r="B102" s="349">
        <v>44411</v>
      </c>
      <c r="C102" s="421"/>
      <c r="D102" s="422" t="s">
        <v>893</v>
      </c>
      <c r="E102" s="354" t="s">
        <v>619</v>
      </c>
      <c r="F102" s="354">
        <v>150</v>
      </c>
      <c r="G102" s="354">
        <v>35</v>
      </c>
      <c r="H102" s="354">
        <v>35</v>
      </c>
      <c r="I102" s="356" t="s">
        <v>894</v>
      </c>
      <c r="J102" s="346" t="s">
        <v>992</v>
      </c>
      <c r="K102" s="347">
        <f t="shared" ref="K102:K103" si="86">H102-F102</f>
        <v>-115</v>
      </c>
      <c r="L102" s="347">
        <v>100</v>
      </c>
      <c r="M102" s="346">
        <f t="shared" ref="M102:M103" si="87">(K102*N102)-100</f>
        <v>-2975</v>
      </c>
      <c r="N102" s="308">
        <v>25</v>
      </c>
      <c r="O102" s="348" t="s">
        <v>635</v>
      </c>
      <c r="P102" s="323">
        <v>44412</v>
      </c>
      <c r="Q102" s="177"/>
      <c r="R102" s="192" t="s">
        <v>623</v>
      </c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 customHeight="1">
      <c r="A103" s="354">
        <v>4</v>
      </c>
      <c r="B103" s="349">
        <v>44412</v>
      </c>
      <c r="C103" s="421"/>
      <c r="D103" s="422" t="s">
        <v>917</v>
      </c>
      <c r="E103" s="354" t="s">
        <v>619</v>
      </c>
      <c r="F103" s="354">
        <v>26.5</v>
      </c>
      <c r="G103" s="354">
        <v>14</v>
      </c>
      <c r="H103" s="354">
        <v>14</v>
      </c>
      <c r="I103" s="356" t="s">
        <v>918</v>
      </c>
      <c r="J103" s="334" t="s">
        <v>995</v>
      </c>
      <c r="K103" s="425">
        <f t="shared" si="86"/>
        <v>-12.5</v>
      </c>
      <c r="L103" s="425">
        <v>100</v>
      </c>
      <c r="M103" s="334">
        <f t="shared" si="87"/>
        <v>-4475</v>
      </c>
      <c r="N103" s="334">
        <v>350</v>
      </c>
      <c r="O103" s="426" t="s">
        <v>635</v>
      </c>
      <c r="P103" s="427">
        <v>44421</v>
      </c>
      <c r="Q103" s="177"/>
      <c r="R103" s="192" t="s">
        <v>618</v>
      </c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 customHeight="1">
      <c r="A104" s="354">
        <v>5</v>
      </c>
      <c r="B104" s="349">
        <v>44412</v>
      </c>
      <c r="C104" s="421"/>
      <c r="D104" s="422" t="s">
        <v>919</v>
      </c>
      <c r="E104" s="354" t="s">
        <v>619</v>
      </c>
      <c r="F104" s="354">
        <v>51</v>
      </c>
      <c r="G104" s="354">
        <v>8</v>
      </c>
      <c r="H104" s="354">
        <v>8</v>
      </c>
      <c r="I104" s="356" t="s">
        <v>920</v>
      </c>
      <c r="J104" s="346" t="s">
        <v>924</v>
      </c>
      <c r="K104" s="347">
        <f t="shared" ref="K104:K105" si="88">H104-F104</f>
        <v>-43</v>
      </c>
      <c r="L104" s="347">
        <v>100</v>
      </c>
      <c r="M104" s="346">
        <f t="shared" ref="M104:M105" si="89">(K104*N104)-100</f>
        <v>-2250</v>
      </c>
      <c r="N104" s="308">
        <v>50</v>
      </c>
      <c r="O104" s="348" t="s">
        <v>635</v>
      </c>
      <c r="P104" s="323">
        <v>44413</v>
      </c>
      <c r="Q104" s="177"/>
      <c r="R104" s="192" t="s">
        <v>623</v>
      </c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>
      <c r="A105" s="354">
        <v>6</v>
      </c>
      <c r="B105" s="349">
        <v>44418</v>
      </c>
      <c r="C105" s="421"/>
      <c r="D105" s="422" t="s">
        <v>958</v>
      </c>
      <c r="E105" s="354" t="s">
        <v>619</v>
      </c>
      <c r="F105" s="354">
        <v>2.75</v>
      </c>
      <c r="G105" s="354">
        <v>1.3</v>
      </c>
      <c r="H105" s="354">
        <v>1.3</v>
      </c>
      <c r="I105" s="356" t="s">
        <v>959</v>
      </c>
      <c r="J105" s="334" t="s">
        <v>994</v>
      </c>
      <c r="K105" s="425">
        <f t="shared" si="88"/>
        <v>-1.45</v>
      </c>
      <c r="L105" s="425">
        <v>100</v>
      </c>
      <c r="M105" s="334">
        <f t="shared" si="89"/>
        <v>-3870</v>
      </c>
      <c r="N105" s="334">
        <v>2600</v>
      </c>
      <c r="O105" s="426" t="s">
        <v>635</v>
      </c>
      <c r="P105" s="427">
        <v>44421</v>
      </c>
      <c r="Q105" s="177"/>
      <c r="R105" s="192" t="s">
        <v>618</v>
      </c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>
      <c r="A106" s="303">
        <v>7</v>
      </c>
      <c r="B106" s="344">
        <v>44418</v>
      </c>
      <c r="C106" s="311"/>
      <c r="D106" s="353" t="s">
        <v>960</v>
      </c>
      <c r="E106" s="303" t="s">
        <v>961</v>
      </c>
      <c r="F106" s="303">
        <v>80</v>
      </c>
      <c r="G106" s="303">
        <v>140</v>
      </c>
      <c r="H106" s="303">
        <v>62</v>
      </c>
      <c r="I106" s="312">
        <v>0.1</v>
      </c>
      <c r="J106" s="388" t="s">
        <v>962</v>
      </c>
      <c r="K106" s="400">
        <f>F106-H106</f>
        <v>18</v>
      </c>
      <c r="L106" s="400">
        <v>100</v>
      </c>
      <c r="M106" s="388">
        <f t="shared" ref="M106:M107" si="90">(K106*N106)-100</f>
        <v>800</v>
      </c>
      <c r="N106" s="106">
        <v>50</v>
      </c>
      <c r="O106" s="401" t="s">
        <v>617</v>
      </c>
      <c r="P106" s="402">
        <v>44418</v>
      </c>
      <c r="Q106" s="177"/>
      <c r="R106" s="192" t="s">
        <v>618</v>
      </c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s="372" customFormat="1" ht="12.75" customHeight="1">
      <c r="A107" s="303">
        <v>8</v>
      </c>
      <c r="B107" s="344">
        <v>44419</v>
      </c>
      <c r="C107" s="311"/>
      <c r="D107" s="353" t="s">
        <v>971</v>
      </c>
      <c r="E107" s="303" t="s">
        <v>619</v>
      </c>
      <c r="F107" s="303">
        <v>23</v>
      </c>
      <c r="G107" s="303">
        <v>10</v>
      </c>
      <c r="H107" s="303">
        <v>33.5</v>
      </c>
      <c r="I107" s="312" t="s">
        <v>918</v>
      </c>
      <c r="J107" s="388" t="s">
        <v>996</v>
      </c>
      <c r="K107" s="430">
        <f t="shared" ref="K107" si="91">H107-F107</f>
        <v>10.5</v>
      </c>
      <c r="L107" s="430">
        <v>100</v>
      </c>
      <c r="M107" s="431">
        <f t="shared" si="90"/>
        <v>3050</v>
      </c>
      <c r="N107" s="431">
        <v>300</v>
      </c>
      <c r="O107" s="401" t="s">
        <v>617</v>
      </c>
      <c r="P107" s="432">
        <v>44421</v>
      </c>
      <c r="Q107" s="415"/>
      <c r="R107" s="416" t="s">
        <v>623</v>
      </c>
      <c r="S107" s="370"/>
      <c r="T107" s="370"/>
      <c r="U107" s="370"/>
      <c r="V107" s="370"/>
      <c r="W107" s="370"/>
      <c r="X107" s="370"/>
      <c r="Y107" s="370"/>
      <c r="Z107" s="370"/>
      <c r="AA107" s="370"/>
      <c r="AB107" s="370"/>
      <c r="AC107" s="370"/>
      <c r="AD107" s="370"/>
      <c r="AE107" s="370"/>
      <c r="AF107" s="370"/>
      <c r="AG107" s="370"/>
      <c r="AH107" s="370"/>
      <c r="AI107" s="370"/>
      <c r="AJ107" s="370"/>
      <c r="AK107" s="370"/>
      <c r="AL107" s="370"/>
    </row>
    <row r="108" spans="1:38" s="372" customFormat="1" ht="12.75" customHeight="1">
      <c r="A108" s="303">
        <v>9</v>
      </c>
      <c r="B108" s="344">
        <v>44419</v>
      </c>
      <c r="C108" s="311"/>
      <c r="D108" s="353" t="s">
        <v>972</v>
      </c>
      <c r="E108" s="303" t="s">
        <v>619</v>
      </c>
      <c r="F108" s="303">
        <v>47</v>
      </c>
      <c r="G108" s="303">
        <v>34</v>
      </c>
      <c r="H108" s="303">
        <v>53.5</v>
      </c>
      <c r="I108" s="312">
        <v>80</v>
      </c>
      <c r="J108" s="388" t="s">
        <v>998</v>
      </c>
      <c r="K108" s="430">
        <f t="shared" ref="K108" si="92">H108-F108</f>
        <v>6.5</v>
      </c>
      <c r="L108" s="430">
        <v>100</v>
      </c>
      <c r="M108" s="431">
        <f t="shared" ref="M108" si="93">(K108*N108)-100</f>
        <v>1850</v>
      </c>
      <c r="N108" s="431">
        <v>300</v>
      </c>
      <c r="O108" s="401" t="s">
        <v>617</v>
      </c>
      <c r="P108" s="432">
        <v>44421</v>
      </c>
      <c r="Q108" s="415"/>
      <c r="R108" s="416" t="s">
        <v>623</v>
      </c>
      <c r="S108" s="370"/>
      <c r="T108" s="370"/>
      <c r="U108" s="370"/>
      <c r="V108" s="370"/>
      <c r="W108" s="370"/>
      <c r="X108" s="370"/>
      <c r="Y108" s="370"/>
      <c r="Z108" s="370"/>
      <c r="AA108" s="370"/>
      <c r="AB108" s="370"/>
      <c r="AC108" s="370"/>
      <c r="AD108" s="370"/>
      <c r="AE108" s="370"/>
      <c r="AF108" s="370"/>
      <c r="AG108" s="370"/>
      <c r="AH108" s="370"/>
      <c r="AI108" s="370"/>
      <c r="AJ108" s="370"/>
      <c r="AK108" s="370"/>
      <c r="AL108" s="370"/>
    </row>
    <row r="109" spans="1:38" s="372" customFormat="1" ht="12.75" customHeight="1">
      <c r="A109" s="303">
        <v>10</v>
      </c>
      <c r="B109" s="344">
        <v>44420</v>
      </c>
      <c r="C109" s="311"/>
      <c r="D109" s="353" t="s">
        <v>976</v>
      </c>
      <c r="E109" s="303" t="s">
        <v>961</v>
      </c>
      <c r="F109" s="303">
        <v>5.75</v>
      </c>
      <c r="G109" s="303">
        <v>9</v>
      </c>
      <c r="H109" s="303">
        <v>3.75</v>
      </c>
      <c r="I109" s="312">
        <v>0.1</v>
      </c>
      <c r="J109" s="388" t="s">
        <v>977</v>
      </c>
      <c r="K109" s="400">
        <f>F109-H109</f>
        <v>2</v>
      </c>
      <c r="L109" s="400">
        <v>100</v>
      </c>
      <c r="M109" s="388">
        <f t="shared" ref="M109:M111" si="94">(K109*N109)-100</f>
        <v>2700</v>
      </c>
      <c r="N109" s="106">
        <v>1400</v>
      </c>
      <c r="O109" s="401" t="s">
        <v>617</v>
      </c>
      <c r="P109" s="402">
        <v>44420</v>
      </c>
      <c r="Q109" s="415"/>
      <c r="R109" s="416" t="s">
        <v>618</v>
      </c>
      <c r="S109" s="370"/>
      <c r="T109" s="370"/>
      <c r="U109" s="370"/>
      <c r="V109" s="370"/>
      <c r="W109" s="370"/>
      <c r="X109" s="370"/>
      <c r="Y109" s="370"/>
      <c r="Z109" s="370"/>
      <c r="AA109" s="370"/>
      <c r="AB109" s="370"/>
      <c r="AC109" s="370"/>
      <c r="AD109" s="370"/>
      <c r="AE109" s="370"/>
      <c r="AF109" s="370"/>
      <c r="AG109" s="370"/>
      <c r="AH109" s="370"/>
      <c r="AI109" s="370"/>
      <c r="AJ109" s="370"/>
      <c r="AK109" s="370"/>
      <c r="AL109" s="370"/>
    </row>
    <row r="110" spans="1:38" s="372" customFormat="1" ht="12.75" customHeight="1">
      <c r="A110" s="307">
        <v>11</v>
      </c>
      <c r="B110" s="349">
        <v>44420</v>
      </c>
      <c r="C110" s="305"/>
      <c r="D110" s="350" t="s">
        <v>979</v>
      </c>
      <c r="E110" s="307" t="s">
        <v>619</v>
      </c>
      <c r="F110" s="307">
        <v>62</v>
      </c>
      <c r="G110" s="307"/>
      <c r="H110" s="307">
        <v>22.5</v>
      </c>
      <c r="I110" s="351" t="s">
        <v>980</v>
      </c>
      <c r="J110" s="346" t="s">
        <v>981</v>
      </c>
      <c r="K110" s="347">
        <f t="shared" ref="K110" si="95">H110-F110</f>
        <v>-39.5</v>
      </c>
      <c r="L110" s="347">
        <v>100</v>
      </c>
      <c r="M110" s="346">
        <f t="shared" si="94"/>
        <v>-1087.5</v>
      </c>
      <c r="N110" s="308">
        <v>25</v>
      </c>
      <c r="O110" s="348" t="s">
        <v>635</v>
      </c>
      <c r="P110" s="323">
        <v>44420</v>
      </c>
      <c r="Q110" s="415"/>
      <c r="R110" s="416" t="s">
        <v>623</v>
      </c>
      <c r="S110" s="370"/>
      <c r="T110" s="370"/>
      <c r="U110" s="370"/>
      <c r="V110" s="370"/>
      <c r="W110" s="370"/>
      <c r="X110" s="370"/>
      <c r="Y110" s="370"/>
      <c r="Z110" s="370"/>
      <c r="AA110" s="370"/>
      <c r="AB110" s="370"/>
      <c r="AC110" s="370"/>
      <c r="AD110" s="370"/>
      <c r="AE110" s="370"/>
      <c r="AF110" s="370"/>
      <c r="AG110" s="370"/>
      <c r="AH110" s="370"/>
      <c r="AI110" s="370"/>
      <c r="AJ110" s="370"/>
      <c r="AK110" s="370"/>
      <c r="AL110" s="370"/>
    </row>
    <row r="111" spans="1:38" s="372" customFormat="1" ht="12.75" customHeight="1">
      <c r="A111" s="307">
        <v>12</v>
      </c>
      <c r="B111" s="349">
        <v>44420</v>
      </c>
      <c r="C111" s="305"/>
      <c r="D111" s="350" t="s">
        <v>982</v>
      </c>
      <c r="E111" s="307" t="s">
        <v>961</v>
      </c>
      <c r="F111" s="307">
        <v>72</v>
      </c>
      <c r="G111" s="307">
        <v>130</v>
      </c>
      <c r="H111" s="307">
        <v>125</v>
      </c>
      <c r="I111" s="351">
        <v>0.1</v>
      </c>
      <c r="J111" s="346" t="s">
        <v>1001</v>
      </c>
      <c r="K111" s="347">
        <f>F111-H111</f>
        <v>-53</v>
      </c>
      <c r="L111" s="347">
        <v>100</v>
      </c>
      <c r="M111" s="346">
        <f t="shared" si="94"/>
        <v>-2750</v>
      </c>
      <c r="N111" s="308">
        <v>50</v>
      </c>
      <c r="O111" s="348" t="s">
        <v>635</v>
      </c>
      <c r="P111" s="323">
        <v>44421</v>
      </c>
      <c r="Q111" s="415"/>
      <c r="R111" s="416" t="s">
        <v>618</v>
      </c>
      <c r="S111" s="370"/>
      <c r="T111" s="370"/>
      <c r="U111" s="370"/>
      <c r="V111" s="370"/>
      <c r="W111" s="370"/>
      <c r="X111" s="370"/>
      <c r="Y111" s="370"/>
      <c r="Z111" s="370"/>
      <c r="AA111" s="370"/>
      <c r="AB111" s="370"/>
      <c r="AC111" s="370"/>
      <c r="AD111" s="370"/>
      <c r="AE111" s="370"/>
      <c r="AF111" s="370"/>
      <c r="AG111" s="370"/>
      <c r="AH111" s="370"/>
      <c r="AI111" s="370"/>
      <c r="AJ111" s="370"/>
      <c r="AK111" s="370"/>
      <c r="AL111" s="370"/>
    </row>
    <row r="112" spans="1:38" s="372" customFormat="1" ht="12.75" customHeight="1">
      <c r="A112" s="303">
        <v>13</v>
      </c>
      <c r="B112" s="344">
        <v>44420</v>
      </c>
      <c r="C112" s="311"/>
      <c r="D112" s="353" t="s">
        <v>983</v>
      </c>
      <c r="E112" s="303" t="s">
        <v>619</v>
      </c>
      <c r="F112" s="303">
        <v>31</v>
      </c>
      <c r="G112" s="303">
        <v>15</v>
      </c>
      <c r="H112" s="303">
        <v>38</v>
      </c>
      <c r="I112" s="312" t="s">
        <v>984</v>
      </c>
      <c r="J112" s="388" t="s">
        <v>908</v>
      </c>
      <c r="K112" s="430">
        <f t="shared" ref="K112:K113" si="96">H112-F112</f>
        <v>7</v>
      </c>
      <c r="L112" s="430">
        <v>100</v>
      </c>
      <c r="M112" s="431">
        <f t="shared" ref="M112:M114" si="97">(K112*N112)-100</f>
        <v>2000</v>
      </c>
      <c r="N112" s="431">
        <v>300</v>
      </c>
      <c r="O112" s="401" t="s">
        <v>617</v>
      </c>
      <c r="P112" s="432">
        <v>44421</v>
      </c>
      <c r="Q112" s="415"/>
      <c r="R112" s="416" t="s">
        <v>623</v>
      </c>
      <c r="S112" s="370"/>
      <c r="T112" s="370"/>
      <c r="U112" s="370"/>
      <c r="V112" s="370"/>
      <c r="W112" s="370"/>
      <c r="X112" s="370"/>
      <c r="Y112" s="370"/>
      <c r="Z112" s="370"/>
      <c r="AA112" s="370"/>
      <c r="AB112" s="370"/>
      <c r="AC112" s="370"/>
      <c r="AD112" s="370"/>
      <c r="AE112" s="370"/>
      <c r="AF112" s="370"/>
      <c r="AG112" s="370"/>
      <c r="AH112" s="370"/>
      <c r="AI112" s="370"/>
      <c r="AJ112" s="370"/>
      <c r="AK112" s="370"/>
      <c r="AL112" s="370"/>
    </row>
    <row r="113" spans="1:38" s="372" customFormat="1" ht="12.75" customHeight="1">
      <c r="A113" s="303">
        <v>14</v>
      </c>
      <c r="B113" s="344">
        <v>44421</v>
      </c>
      <c r="C113" s="311"/>
      <c r="D113" s="353" t="s">
        <v>997</v>
      </c>
      <c r="E113" s="303" t="s">
        <v>619</v>
      </c>
      <c r="F113" s="303">
        <v>26.5</v>
      </c>
      <c r="G113" s="303">
        <v>18</v>
      </c>
      <c r="H113" s="303">
        <v>31.5</v>
      </c>
      <c r="I113" s="312" t="s">
        <v>918</v>
      </c>
      <c r="J113" s="388" t="s">
        <v>998</v>
      </c>
      <c r="K113" s="430">
        <f t="shared" si="96"/>
        <v>5</v>
      </c>
      <c r="L113" s="430">
        <v>100</v>
      </c>
      <c r="M113" s="431">
        <f t="shared" si="97"/>
        <v>1400</v>
      </c>
      <c r="N113" s="431">
        <v>300</v>
      </c>
      <c r="O113" s="401" t="s">
        <v>617</v>
      </c>
      <c r="P113" s="432">
        <v>44421</v>
      </c>
      <c r="Q113" s="415"/>
      <c r="R113" s="416" t="s">
        <v>623</v>
      </c>
      <c r="S113" s="370"/>
      <c r="T113" s="370"/>
      <c r="U113" s="370"/>
      <c r="V113" s="370"/>
      <c r="W113" s="370"/>
      <c r="X113" s="370"/>
      <c r="Y113" s="370"/>
      <c r="Z113" s="370"/>
      <c r="AA113" s="370"/>
      <c r="AB113" s="370"/>
      <c r="AC113" s="370"/>
      <c r="AD113" s="370"/>
      <c r="AE113" s="370"/>
      <c r="AF113" s="370"/>
      <c r="AG113" s="370"/>
      <c r="AH113" s="370"/>
      <c r="AI113" s="370"/>
      <c r="AJ113" s="370"/>
      <c r="AK113" s="370"/>
      <c r="AL113" s="370"/>
    </row>
    <row r="114" spans="1:38" s="372" customFormat="1" ht="12.75" customHeight="1">
      <c r="A114" s="307">
        <v>15</v>
      </c>
      <c r="B114" s="349">
        <v>44421</v>
      </c>
      <c r="C114" s="305"/>
      <c r="D114" s="350" t="s">
        <v>999</v>
      </c>
      <c r="E114" s="307" t="s">
        <v>961</v>
      </c>
      <c r="F114" s="307">
        <v>6.1</v>
      </c>
      <c r="G114" s="307">
        <v>10.1</v>
      </c>
      <c r="H114" s="307">
        <v>10.1</v>
      </c>
      <c r="I114" s="351">
        <v>0.1</v>
      </c>
      <c r="J114" s="346" t="s">
        <v>1000</v>
      </c>
      <c r="K114" s="347">
        <f>F114-H114</f>
        <v>-4</v>
      </c>
      <c r="L114" s="347">
        <v>100</v>
      </c>
      <c r="M114" s="346">
        <f t="shared" si="97"/>
        <v>-3300</v>
      </c>
      <c r="N114" s="308">
        <v>800</v>
      </c>
      <c r="O114" s="348" t="s">
        <v>635</v>
      </c>
      <c r="P114" s="352">
        <v>44421</v>
      </c>
      <c r="Q114" s="415"/>
      <c r="R114" s="416" t="s">
        <v>623</v>
      </c>
      <c r="S114" s="370"/>
      <c r="T114" s="370"/>
      <c r="U114" s="370"/>
      <c r="V114" s="370"/>
      <c r="W114" s="370"/>
      <c r="X114" s="370"/>
      <c r="Y114" s="370"/>
      <c r="Z114" s="370"/>
      <c r="AA114" s="370"/>
      <c r="AB114" s="370"/>
      <c r="AC114" s="370"/>
      <c r="AD114" s="370"/>
      <c r="AE114" s="370"/>
      <c r="AF114" s="370"/>
      <c r="AG114" s="370"/>
      <c r="AH114" s="370"/>
      <c r="AI114" s="370"/>
      <c r="AJ114" s="370"/>
      <c r="AK114" s="370"/>
      <c r="AL114" s="370"/>
    </row>
    <row r="115" spans="1:38" s="372" customFormat="1" ht="12.75" customHeight="1">
      <c r="A115" s="406">
        <v>16</v>
      </c>
      <c r="B115" s="407">
        <v>44421</v>
      </c>
      <c r="C115" s="408"/>
      <c r="D115" s="409" t="s">
        <v>972</v>
      </c>
      <c r="E115" s="406" t="s">
        <v>619</v>
      </c>
      <c r="F115" s="406" t="s">
        <v>1002</v>
      </c>
      <c r="G115" s="406">
        <v>30</v>
      </c>
      <c r="H115" s="406"/>
      <c r="I115" s="410" t="s">
        <v>1003</v>
      </c>
      <c r="J115" s="365" t="s">
        <v>620</v>
      </c>
      <c r="K115" s="411"/>
      <c r="L115" s="411"/>
      <c r="M115" s="365"/>
      <c r="N115" s="412"/>
      <c r="O115" s="413"/>
      <c r="P115" s="414"/>
      <c r="Q115" s="415"/>
      <c r="R115" s="416" t="s">
        <v>623</v>
      </c>
      <c r="S115" s="370"/>
      <c r="T115" s="370"/>
      <c r="U115" s="370"/>
      <c r="V115" s="370"/>
      <c r="W115" s="370"/>
      <c r="X115" s="370"/>
      <c r="Y115" s="370"/>
      <c r="Z115" s="370"/>
      <c r="AA115" s="370"/>
      <c r="AB115" s="370"/>
      <c r="AC115" s="370"/>
      <c r="AD115" s="370"/>
      <c r="AE115" s="370"/>
      <c r="AF115" s="370"/>
      <c r="AG115" s="370"/>
      <c r="AH115" s="370"/>
      <c r="AI115" s="370"/>
      <c r="AJ115" s="370"/>
      <c r="AK115" s="370"/>
      <c r="AL115" s="370"/>
    </row>
    <row r="116" spans="1:38" s="372" customFormat="1" ht="12.75" customHeight="1">
      <c r="A116" s="406">
        <v>17</v>
      </c>
      <c r="B116" s="376">
        <v>44424</v>
      </c>
      <c r="C116" s="408"/>
      <c r="D116" s="409" t="s">
        <v>1030</v>
      </c>
      <c r="E116" s="406" t="s">
        <v>961</v>
      </c>
      <c r="F116" s="406" t="s">
        <v>1031</v>
      </c>
      <c r="G116" s="406">
        <v>2.0499999999999998</v>
      </c>
      <c r="H116" s="406"/>
      <c r="I116" s="410">
        <v>0.1</v>
      </c>
      <c r="J116" s="365" t="s">
        <v>620</v>
      </c>
      <c r="K116" s="411"/>
      <c r="L116" s="411"/>
      <c r="M116" s="365"/>
      <c r="N116" s="412"/>
      <c r="O116" s="413"/>
      <c r="P116" s="414"/>
      <c r="Q116" s="415"/>
      <c r="R116" s="416" t="s">
        <v>618</v>
      </c>
      <c r="S116" s="370"/>
      <c r="T116" s="370"/>
      <c r="U116" s="370"/>
      <c r="V116" s="370"/>
      <c r="W116" s="370"/>
      <c r="X116" s="370"/>
      <c r="Y116" s="370"/>
      <c r="Z116" s="370"/>
      <c r="AA116" s="370"/>
      <c r="AB116" s="370"/>
      <c r="AC116" s="370"/>
      <c r="AD116" s="370"/>
      <c r="AE116" s="370"/>
      <c r="AF116" s="370"/>
      <c r="AG116" s="370"/>
      <c r="AH116" s="370"/>
      <c r="AI116" s="370"/>
      <c r="AJ116" s="370"/>
      <c r="AK116" s="370"/>
      <c r="AL116" s="370"/>
    </row>
    <row r="117" spans="1:38" s="372" customFormat="1" ht="12.75" customHeight="1">
      <c r="A117" s="406">
        <v>18</v>
      </c>
      <c r="B117" s="376">
        <v>44424</v>
      </c>
      <c r="C117" s="408"/>
      <c r="D117" s="409" t="s">
        <v>1032</v>
      </c>
      <c r="E117" s="406" t="s">
        <v>619</v>
      </c>
      <c r="F117" s="406" t="s">
        <v>1033</v>
      </c>
      <c r="G117" s="406">
        <v>17</v>
      </c>
      <c r="H117" s="406"/>
      <c r="I117" s="410">
        <v>45</v>
      </c>
      <c r="J117" s="365" t="s">
        <v>620</v>
      </c>
      <c r="K117" s="411"/>
      <c r="L117" s="411"/>
      <c r="M117" s="365"/>
      <c r="N117" s="412"/>
      <c r="O117" s="413"/>
      <c r="P117" s="414"/>
      <c r="Q117" s="415"/>
      <c r="R117" s="416" t="s">
        <v>623</v>
      </c>
      <c r="S117" s="370"/>
      <c r="T117" s="370"/>
      <c r="U117" s="370"/>
      <c r="V117" s="370"/>
      <c r="W117" s="370"/>
      <c r="X117" s="370"/>
      <c r="Y117" s="370"/>
      <c r="Z117" s="370"/>
      <c r="AA117" s="370"/>
      <c r="AB117" s="370"/>
      <c r="AC117" s="370"/>
      <c r="AD117" s="370"/>
      <c r="AE117" s="370"/>
      <c r="AF117" s="370"/>
      <c r="AG117" s="370"/>
      <c r="AH117" s="370"/>
      <c r="AI117" s="370"/>
      <c r="AJ117" s="370"/>
      <c r="AK117" s="370"/>
      <c r="AL117" s="370"/>
    </row>
    <row r="118" spans="1:38" s="372" customFormat="1" ht="12.75" customHeight="1">
      <c r="A118" s="406"/>
      <c r="B118" s="407"/>
      <c r="C118" s="408"/>
      <c r="D118" s="409"/>
      <c r="E118" s="406"/>
      <c r="F118" s="406"/>
      <c r="G118" s="406"/>
      <c r="H118" s="406"/>
      <c r="I118" s="410"/>
      <c r="J118" s="365"/>
      <c r="K118" s="411"/>
      <c r="L118" s="411"/>
      <c r="M118" s="365"/>
      <c r="N118" s="412"/>
      <c r="O118" s="413"/>
      <c r="P118" s="414"/>
      <c r="Q118" s="415"/>
      <c r="R118" s="416"/>
      <c r="S118" s="370"/>
      <c r="T118" s="370"/>
      <c r="U118" s="370"/>
      <c r="V118" s="370"/>
      <c r="W118" s="370"/>
      <c r="X118" s="370"/>
      <c r="Y118" s="370"/>
      <c r="Z118" s="370"/>
      <c r="AA118" s="370"/>
      <c r="AB118" s="370"/>
      <c r="AC118" s="370"/>
      <c r="AD118" s="370"/>
      <c r="AE118" s="370"/>
      <c r="AF118" s="370"/>
      <c r="AG118" s="370"/>
      <c r="AH118" s="370"/>
      <c r="AI118" s="370"/>
      <c r="AJ118" s="370"/>
      <c r="AK118" s="370"/>
      <c r="AL118" s="370"/>
    </row>
    <row r="119" spans="1:38" s="372" customFormat="1" ht="12.75" customHeight="1">
      <c r="A119" s="406"/>
      <c r="B119" s="407"/>
      <c r="C119" s="408"/>
      <c r="D119" s="409"/>
      <c r="E119" s="406"/>
      <c r="F119" s="406"/>
      <c r="G119" s="406"/>
      <c r="H119" s="406"/>
      <c r="I119" s="410"/>
      <c r="J119" s="365"/>
      <c r="K119" s="411"/>
      <c r="L119" s="411"/>
      <c r="M119" s="365"/>
      <c r="N119" s="412"/>
      <c r="O119" s="413"/>
      <c r="P119" s="414"/>
      <c r="Q119" s="415"/>
      <c r="R119" s="416"/>
      <c r="S119" s="370"/>
      <c r="T119" s="370"/>
      <c r="U119" s="370"/>
      <c r="V119" s="370"/>
      <c r="W119" s="370"/>
      <c r="X119" s="370"/>
      <c r="Y119" s="370"/>
      <c r="Z119" s="370"/>
      <c r="AA119" s="370"/>
      <c r="AB119" s="370"/>
      <c r="AC119" s="370"/>
      <c r="AD119" s="370"/>
      <c r="AE119" s="370"/>
      <c r="AF119" s="370"/>
      <c r="AG119" s="370"/>
      <c r="AH119" s="370"/>
      <c r="AI119" s="370"/>
      <c r="AJ119" s="370"/>
      <c r="AK119" s="370"/>
      <c r="AL119" s="370"/>
    </row>
    <row r="120" spans="1:38" s="372" customFormat="1" ht="12.75" customHeight="1">
      <c r="A120" s="406"/>
      <c r="B120" s="407"/>
      <c r="C120" s="408"/>
      <c r="D120" s="409"/>
      <c r="E120" s="406"/>
      <c r="F120" s="406"/>
      <c r="G120" s="406"/>
      <c r="H120" s="406"/>
      <c r="I120" s="410"/>
      <c r="J120" s="365"/>
      <c r="K120" s="411"/>
      <c r="L120" s="411"/>
      <c r="M120" s="365"/>
      <c r="N120" s="412"/>
      <c r="O120" s="413"/>
      <c r="P120" s="414"/>
      <c r="Q120" s="415"/>
      <c r="R120" s="416"/>
      <c r="S120" s="370"/>
      <c r="T120" s="370"/>
      <c r="U120" s="370"/>
      <c r="V120" s="370"/>
      <c r="W120" s="370"/>
      <c r="X120" s="370"/>
      <c r="Y120" s="370"/>
      <c r="Z120" s="370"/>
      <c r="AA120" s="370"/>
      <c r="AB120" s="370"/>
      <c r="AC120" s="370"/>
      <c r="AD120" s="370"/>
      <c r="AE120" s="370"/>
      <c r="AF120" s="370"/>
      <c r="AG120" s="370"/>
      <c r="AH120" s="370"/>
      <c r="AI120" s="370"/>
      <c r="AJ120" s="370"/>
      <c r="AK120" s="370"/>
      <c r="AL120" s="370"/>
    </row>
    <row r="121" spans="1:38" ht="14.25" customHeight="1">
      <c r="A121" s="121"/>
      <c r="B121" s="112"/>
      <c r="C121" s="162"/>
      <c r="D121" s="114"/>
      <c r="E121" s="111"/>
      <c r="F121" s="111"/>
      <c r="G121" s="111"/>
      <c r="H121" s="111"/>
      <c r="I121" s="117"/>
      <c r="J121" s="117"/>
      <c r="K121" s="117"/>
      <c r="L121" s="117"/>
      <c r="M121" s="180"/>
      <c r="N121" s="117"/>
      <c r="O121" s="164"/>
      <c r="P121" s="163"/>
      <c r="Q121" s="177"/>
      <c r="R121" s="192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4.25" customHeight="1">
      <c r="A122" s="1"/>
      <c r="B122" s="177"/>
      <c r="C122" s="177"/>
      <c r="D122" s="177"/>
      <c r="E122" s="177"/>
      <c r="F122" s="177"/>
      <c r="G122" s="177"/>
      <c r="H122" s="177"/>
      <c r="I122" s="177"/>
      <c r="J122" s="177"/>
      <c r="K122" s="177"/>
      <c r="L122" s="177"/>
      <c r="M122" s="177"/>
      <c r="N122" s="177"/>
      <c r="O122" s="177"/>
      <c r="P122" s="177"/>
      <c r="Q122" s="177"/>
      <c r="R122" s="177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4.25" customHeight="1">
      <c r="A124" s="187"/>
      <c r="B124" s="193"/>
      <c r="C124" s="193"/>
      <c r="D124" s="194"/>
      <c r="E124" s="187"/>
      <c r="F124" s="195"/>
      <c r="G124" s="187"/>
      <c r="H124" s="187"/>
      <c r="I124" s="187"/>
      <c r="J124" s="193"/>
      <c r="K124" s="196"/>
      <c r="L124" s="187"/>
      <c r="M124" s="187"/>
      <c r="N124" s="187"/>
      <c r="O124" s="197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2.75" customHeight="1">
      <c r="A125" s="100" t="s">
        <v>648</v>
      </c>
      <c r="B125" s="198"/>
      <c r="C125" s="198"/>
      <c r="D125" s="199"/>
      <c r="E125" s="156"/>
      <c r="F125" s="6"/>
      <c r="G125" s="6"/>
      <c r="H125" s="157"/>
      <c r="I125" s="200"/>
      <c r="J125" s="1"/>
      <c r="K125" s="6"/>
      <c r="L125" s="6"/>
      <c r="M125" s="6"/>
      <c r="N125" s="1"/>
      <c r="O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38" ht="38.25" customHeight="1">
      <c r="A126" s="101" t="s">
        <v>16</v>
      </c>
      <c r="B126" s="102" t="s">
        <v>590</v>
      </c>
      <c r="C126" s="102"/>
      <c r="D126" s="103" t="s">
        <v>604</v>
      </c>
      <c r="E126" s="102" t="s">
        <v>605</v>
      </c>
      <c r="F126" s="102" t="s">
        <v>606</v>
      </c>
      <c r="G126" s="102" t="s">
        <v>607</v>
      </c>
      <c r="H126" s="102" t="s">
        <v>608</v>
      </c>
      <c r="I126" s="102" t="s">
        <v>609</v>
      </c>
      <c r="J126" s="101" t="s">
        <v>610</v>
      </c>
      <c r="K126" s="160" t="s">
        <v>634</v>
      </c>
      <c r="L126" s="161" t="s">
        <v>612</v>
      </c>
      <c r="M126" s="104" t="s">
        <v>613</v>
      </c>
      <c r="N126" s="102" t="s">
        <v>614</v>
      </c>
      <c r="O126" s="103" t="s">
        <v>615</v>
      </c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38" ht="14.25" customHeight="1">
      <c r="A127" s="307">
        <v>1</v>
      </c>
      <c r="B127" s="318">
        <v>44363</v>
      </c>
      <c r="C127" s="405"/>
      <c r="D127" s="350" t="s">
        <v>283</v>
      </c>
      <c r="E127" s="395" t="s">
        <v>616</v>
      </c>
      <c r="F127" s="307">
        <v>2275</v>
      </c>
      <c r="G127" s="307">
        <v>2070</v>
      </c>
      <c r="H127" s="395">
        <v>2070</v>
      </c>
      <c r="I127" s="396" t="s">
        <v>649</v>
      </c>
      <c r="J127" s="308" t="s">
        <v>964</v>
      </c>
      <c r="K127" s="308">
        <f t="shared" ref="K127" si="98">H127-F127</f>
        <v>-205</v>
      </c>
      <c r="L127" s="309">
        <f>(F127*-0.8)/100</f>
        <v>-18.2</v>
      </c>
      <c r="M127" s="310">
        <f t="shared" ref="M127" si="99">(K127+L127)/F127</f>
        <v>-9.8109890109890102E-2</v>
      </c>
      <c r="N127" s="308" t="s">
        <v>635</v>
      </c>
      <c r="O127" s="323">
        <v>44419</v>
      </c>
      <c r="P127" s="105"/>
      <c r="Q127" s="1"/>
      <c r="R127" s="1" t="s">
        <v>618</v>
      </c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4.25" customHeight="1">
      <c r="A128" s="111">
        <v>2</v>
      </c>
      <c r="B128" s="112">
        <v>44420</v>
      </c>
      <c r="C128" s="201"/>
      <c r="D128" s="114" t="s">
        <v>516</v>
      </c>
      <c r="E128" s="115" t="s">
        <v>619</v>
      </c>
      <c r="F128" s="111" t="s">
        <v>987</v>
      </c>
      <c r="G128" s="111">
        <v>284</v>
      </c>
      <c r="H128" s="115"/>
      <c r="I128" s="116" t="s">
        <v>988</v>
      </c>
      <c r="J128" s="117" t="s">
        <v>620</v>
      </c>
      <c r="K128" s="117"/>
      <c r="L128" s="118"/>
      <c r="M128" s="119"/>
      <c r="N128" s="117"/>
      <c r="O128" s="163"/>
      <c r="P128" s="105"/>
      <c r="Q128" s="1"/>
      <c r="R128" s="1" t="s">
        <v>618</v>
      </c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4.25" customHeight="1">
      <c r="A129" s="202"/>
      <c r="B129" s="162"/>
      <c r="C129" s="203"/>
      <c r="D129" s="114"/>
      <c r="E129" s="204"/>
      <c r="F129" s="204"/>
      <c r="G129" s="204"/>
      <c r="H129" s="204"/>
      <c r="I129" s="204"/>
      <c r="J129" s="204"/>
      <c r="K129" s="205"/>
      <c r="L129" s="206"/>
      <c r="M129" s="204"/>
      <c r="N129" s="207"/>
      <c r="O129" s="208"/>
      <c r="P129" s="209"/>
      <c r="R129" s="6"/>
      <c r="S129" s="44"/>
      <c r="T129" s="1"/>
      <c r="U129" s="1"/>
      <c r="V129" s="1"/>
      <c r="W129" s="1"/>
      <c r="X129" s="1"/>
      <c r="Y129" s="1"/>
      <c r="Z129" s="1"/>
      <c r="AA129" s="44"/>
      <c r="AB129" s="44"/>
      <c r="AC129" s="44"/>
      <c r="AD129" s="44"/>
      <c r="AE129" s="44"/>
      <c r="AF129" s="44"/>
      <c r="AG129" s="44"/>
      <c r="AH129" s="44"/>
      <c r="AI129" s="44"/>
      <c r="AJ129" s="44"/>
      <c r="AK129" s="44"/>
      <c r="AL129" s="44"/>
    </row>
    <row r="130" spans="1:38" ht="12.75" customHeight="1">
      <c r="A130" s="140" t="s">
        <v>627</v>
      </c>
      <c r="B130" s="140"/>
      <c r="C130" s="140"/>
      <c r="D130" s="140"/>
      <c r="E130" s="44"/>
      <c r="F130" s="148" t="s">
        <v>629</v>
      </c>
      <c r="G130" s="61"/>
      <c r="H130" s="61"/>
      <c r="I130" s="61"/>
      <c r="J130" s="6"/>
      <c r="K130" s="172"/>
      <c r="L130" s="173"/>
      <c r="M130" s="6"/>
      <c r="N130" s="130"/>
      <c r="O130" s="210"/>
      <c r="P130" s="1"/>
      <c r="Q130" s="1"/>
      <c r="R130" s="6"/>
      <c r="S130" s="1"/>
      <c r="T130" s="1"/>
      <c r="U130" s="1"/>
      <c r="V130" s="1"/>
      <c r="W130" s="1"/>
      <c r="X130" s="1"/>
      <c r="Y130" s="1"/>
    </row>
    <row r="131" spans="1:38" ht="12.75" customHeight="1">
      <c r="A131" s="147" t="s">
        <v>628</v>
      </c>
      <c r="B131" s="140"/>
      <c r="C131" s="140"/>
      <c r="D131" s="140"/>
      <c r="E131" s="6"/>
      <c r="F131" s="148" t="s">
        <v>631</v>
      </c>
      <c r="G131" s="6"/>
      <c r="H131" s="6" t="s">
        <v>867</v>
      </c>
      <c r="I131" s="6"/>
      <c r="J131" s="1"/>
      <c r="K131" s="6"/>
      <c r="L131" s="6"/>
      <c r="M131" s="6"/>
      <c r="N131" s="1"/>
      <c r="O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38" ht="12.75" customHeight="1">
      <c r="A132" s="147"/>
      <c r="B132" s="140"/>
      <c r="C132" s="140"/>
      <c r="D132" s="140"/>
      <c r="E132" s="6"/>
      <c r="F132" s="148"/>
      <c r="G132" s="6"/>
      <c r="H132" s="6"/>
      <c r="I132" s="6"/>
      <c r="J132" s="1"/>
      <c r="K132" s="6"/>
      <c r="L132" s="6"/>
      <c r="M132" s="6"/>
      <c r="N132" s="1"/>
      <c r="O132" s="1"/>
      <c r="Q132" s="1"/>
      <c r="R132" s="61"/>
      <c r="S132" s="1"/>
      <c r="T132" s="1"/>
      <c r="U132" s="1"/>
      <c r="V132" s="1"/>
      <c r="W132" s="1"/>
      <c r="X132" s="1"/>
      <c r="Y132" s="1"/>
      <c r="Z132" s="1"/>
    </row>
    <row r="133" spans="1:38" ht="12.75" customHeight="1">
      <c r="A133" s="1"/>
      <c r="B133" s="155" t="s">
        <v>650</v>
      </c>
      <c r="C133" s="155"/>
      <c r="D133" s="155"/>
      <c r="E133" s="155"/>
      <c r="F133" s="156"/>
      <c r="G133" s="6"/>
      <c r="H133" s="6"/>
      <c r="I133" s="157"/>
      <c r="J133" s="158"/>
      <c r="K133" s="159"/>
      <c r="L133" s="158"/>
      <c r="M133" s="6"/>
      <c r="N133" s="1"/>
      <c r="O133" s="1"/>
      <c r="Q133" s="1"/>
      <c r="R133" s="61"/>
      <c r="S133" s="1"/>
      <c r="T133" s="1"/>
      <c r="U133" s="1"/>
      <c r="V133" s="1"/>
      <c r="W133" s="1"/>
      <c r="X133" s="1"/>
      <c r="Y133" s="1"/>
      <c r="Z133" s="1"/>
    </row>
    <row r="134" spans="1:38" ht="38.25" customHeight="1">
      <c r="A134" s="101" t="s">
        <v>16</v>
      </c>
      <c r="B134" s="102" t="s">
        <v>590</v>
      </c>
      <c r="C134" s="102"/>
      <c r="D134" s="103" t="s">
        <v>604</v>
      </c>
      <c r="E134" s="102" t="s">
        <v>605</v>
      </c>
      <c r="F134" s="102" t="s">
        <v>606</v>
      </c>
      <c r="G134" s="102" t="s">
        <v>633</v>
      </c>
      <c r="H134" s="102" t="s">
        <v>608</v>
      </c>
      <c r="I134" s="102" t="s">
        <v>609</v>
      </c>
      <c r="J134" s="211" t="s">
        <v>610</v>
      </c>
      <c r="K134" s="160" t="s">
        <v>634</v>
      </c>
      <c r="L134" s="176" t="s">
        <v>643</v>
      </c>
      <c r="M134" s="102" t="s">
        <v>644</v>
      </c>
      <c r="N134" s="161" t="s">
        <v>612</v>
      </c>
      <c r="O134" s="104" t="s">
        <v>613</v>
      </c>
      <c r="P134" s="102" t="s">
        <v>614</v>
      </c>
      <c r="Q134" s="103" t="s">
        <v>615</v>
      </c>
      <c r="R134" s="61"/>
      <c r="S134" s="1"/>
      <c r="T134" s="1"/>
      <c r="U134" s="1"/>
      <c r="V134" s="1"/>
      <c r="W134" s="1"/>
      <c r="X134" s="1"/>
      <c r="Y134" s="1"/>
      <c r="Z134" s="1"/>
    </row>
    <row r="135" spans="1:38" ht="14.25" customHeight="1">
      <c r="A135" s="121"/>
      <c r="B135" s="123"/>
      <c r="C135" s="212"/>
      <c r="D135" s="124"/>
      <c r="E135" s="125"/>
      <c r="F135" s="213"/>
      <c r="G135" s="121"/>
      <c r="H135" s="125"/>
      <c r="I135" s="126"/>
      <c r="J135" s="214"/>
      <c r="K135" s="214"/>
      <c r="L135" s="215"/>
      <c r="M135" s="111"/>
      <c r="N135" s="215"/>
      <c r="O135" s="216"/>
      <c r="P135" s="217"/>
      <c r="Q135" s="218"/>
      <c r="R135" s="170"/>
      <c r="S135" s="134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1:38" ht="14.25" customHeight="1">
      <c r="A136" s="121"/>
      <c r="B136" s="123"/>
      <c r="C136" s="212"/>
      <c r="D136" s="124"/>
      <c r="E136" s="125"/>
      <c r="F136" s="213"/>
      <c r="G136" s="121"/>
      <c r="H136" s="125"/>
      <c r="I136" s="126"/>
      <c r="J136" s="214"/>
      <c r="K136" s="214"/>
      <c r="L136" s="215"/>
      <c r="M136" s="111"/>
      <c r="N136" s="215"/>
      <c r="O136" s="216"/>
      <c r="P136" s="217"/>
      <c r="Q136" s="218"/>
      <c r="R136" s="170"/>
      <c r="S136" s="134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1:38" ht="14.25" customHeight="1">
      <c r="A137" s="121"/>
      <c r="B137" s="123"/>
      <c r="C137" s="212"/>
      <c r="D137" s="124"/>
      <c r="E137" s="125"/>
      <c r="F137" s="213"/>
      <c r="G137" s="121"/>
      <c r="H137" s="125"/>
      <c r="I137" s="126"/>
      <c r="J137" s="214"/>
      <c r="K137" s="214"/>
      <c r="L137" s="215"/>
      <c r="M137" s="111"/>
      <c r="N137" s="215"/>
      <c r="O137" s="216"/>
      <c r="P137" s="217"/>
      <c r="Q137" s="218"/>
      <c r="R137" s="6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4.25" customHeight="1">
      <c r="A138" s="121"/>
      <c r="B138" s="123"/>
      <c r="C138" s="212"/>
      <c r="D138" s="124"/>
      <c r="E138" s="125"/>
      <c r="F138" s="214"/>
      <c r="G138" s="121"/>
      <c r="H138" s="125"/>
      <c r="I138" s="126"/>
      <c r="J138" s="214"/>
      <c r="K138" s="214"/>
      <c r="L138" s="215"/>
      <c r="M138" s="111"/>
      <c r="N138" s="215"/>
      <c r="O138" s="216"/>
      <c r="P138" s="217"/>
      <c r="Q138" s="218"/>
      <c r="R138" s="6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4.25" customHeight="1">
      <c r="A139" s="121"/>
      <c r="B139" s="123"/>
      <c r="C139" s="212"/>
      <c r="D139" s="124"/>
      <c r="E139" s="125"/>
      <c r="F139" s="214"/>
      <c r="G139" s="121"/>
      <c r="H139" s="125"/>
      <c r="I139" s="126"/>
      <c r="J139" s="214"/>
      <c r="K139" s="214"/>
      <c r="L139" s="215"/>
      <c r="M139" s="111"/>
      <c r="N139" s="215"/>
      <c r="O139" s="216"/>
      <c r="P139" s="217"/>
      <c r="Q139" s="218"/>
      <c r="R139" s="6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4.25" customHeight="1">
      <c r="A140" s="121"/>
      <c r="B140" s="123"/>
      <c r="C140" s="212"/>
      <c r="D140" s="124"/>
      <c r="E140" s="125"/>
      <c r="F140" s="213"/>
      <c r="G140" s="121"/>
      <c r="H140" s="125"/>
      <c r="I140" s="126"/>
      <c r="J140" s="214"/>
      <c r="K140" s="214"/>
      <c r="L140" s="215"/>
      <c r="M140" s="111"/>
      <c r="N140" s="215"/>
      <c r="O140" s="216"/>
      <c r="P140" s="217"/>
      <c r="Q140" s="218"/>
      <c r="R140" s="6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4.25" customHeight="1">
      <c r="A141" s="121"/>
      <c r="B141" s="123"/>
      <c r="C141" s="212"/>
      <c r="D141" s="124"/>
      <c r="E141" s="125"/>
      <c r="F141" s="213"/>
      <c r="G141" s="121"/>
      <c r="H141" s="125"/>
      <c r="I141" s="126"/>
      <c r="J141" s="214"/>
      <c r="K141" s="214"/>
      <c r="L141" s="214"/>
      <c r="M141" s="214"/>
      <c r="N141" s="215"/>
      <c r="O141" s="219"/>
      <c r="P141" s="217"/>
      <c r="Q141" s="218"/>
      <c r="R141" s="6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4.25" customHeight="1">
      <c r="A142" s="121"/>
      <c r="B142" s="123"/>
      <c r="C142" s="212"/>
      <c r="D142" s="124"/>
      <c r="E142" s="125"/>
      <c r="F142" s="214"/>
      <c r="G142" s="121"/>
      <c r="H142" s="125"/>
      <c r="I142" s="126"/>
      <c r="J142" s="214"/>
      <c r="K142" s="214"/>
      <c r="L142" s="215"/>
      <c r="M142" s="111"/>
      <c r="N142" s="215"/>
      <c r="O142" s="216"/>
      <c r="P142" s="217"/>
      <c r="Q142" s="218"/>
      <c r="R142" s="170"/>
      <c r="S142" s="134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4.25" customHeight="1">
      <c r="A143" s="121"/>
      <c r="B143" s="123"/>
      <c r="C143" s="212"/>
      <c r="D143" s="124"/>
      <c r="E143" s="125"/>
      <c r="F143" s="213"/>
      <c r="G143" s="121"/>
      <c r="H143" s="125"/>
      <c r="I143" s="126"/>
      <c r="J143" s="220"/>
      <c r="K143" s="220"/>
      <c r="L143" s="220"/>
      <c r="M143" s="220"/>
      <c r="N143" s="221"/>
      <c r="O143" s="216"/>
      <c r="P143" s="127"/>
      <c r="Q143" s="218"/>
      <c r="R143" s="170"/>
      <c r="S143" s="134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>
      <c r="A144" s="147"/>
      <c r="B144" s="140"/>
      <c r="C144" s="140"/>
      <c r="D144" s="140"/>
      <c r="E144" s="6"/>
      <c r="F144" s="148"/>
      <c r="G144" s="6"/>
      <c r="H144" s="6"/>
      <c r="I144" s="6"/>
      <c r="J144" s="1"/>
      <c r="K144" s="6"/>
      <c r="L144" s="6"/>
      <c r="M144" s="6"/>
      <c r="N144" s="1"/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47"/>
      <c r="B145" s="140"/>
      <c r="C145" s="140"/>
      <c r="D145" s="140"/>
      <c r="E145" s="6"/>
      <c r="F145" s="148"/>
      <c r="G145" s="61"/>
      <c r="H145" s="44"/>
      <c r="I145" s="61"/>
      <c r="J145" s="6"/>
      <c r="K145" s="172"/>
      <c r="L145" s="173"/>
      <c r="M145" s="6"/>
      <c r="N145" s="130"/>
      <c r="O145" s="174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61"/>
      <c r="B146" s="129"/>
      <c r="C146" s="129"/>
      <c r="D146" s="44"/>
      <c r="E146" s="61"/>
      <c r="F146" s="61"/>
      <c r="G146" s="61"/>
      <c r="H146" s="44"/>
      <c r="I146" s="61"/>
      <c r="J146" s="6"/>
      <c r="K146" s="172"/>
      <c r="L146" s="173"/>
      <c r="M146" s="6"/>
      <c r="N146" s="130"/>
      <c r="O146" s="174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44"/>
      <c r="B147" s="222" t="s">
        <v>651</v>
      </c>
      <c r="C147" s="222"/>
      <c r="D147" s="222"/>
      <c r="E147" s="222"/>
      <c r="F147" s="6"/>
      <c r="G147" s="6"/>
      <c r="H147" s="158"/>
      <c r="I147" s="6"/>
      <c r="J147" s="158"/>
      <c r="K147" s="159"/>
      <c r="L147" s="6"/>
      <c r="M147" s="6"/>
      <c r="N147" s="1"/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38.25" customHeight="1">
      <c r="A148" s="101" t="s">
        <v>16</v>
      </c>
      <c r="B148" s="102" t="s">
        <v>590</v>
      </c>
      <c r="C148" s="102"/>
      <c r="D148" s="103" t="s">
        <v>604</v>
      </c>
      <c r="E148" s="102" t="s">
        <v>605</v>
      </c>
      <c r="F148" s="102" t="s">
        <v>606</v>
      </c>
      <c r="G148" s="102" t="s">
        <v>652</v>
      </c>
      <c r="H148" s="102" t="s">
        <v>653</v>
      </c>
      <c r="I148" s="102" t="s">
        <v>609</v>
      </c>
      <c r="J148" s="223" t="s">
        <v>610</v>
      </c>
      <c r="K148" s="102" t="s">
        <v>611</v>
      </c>
      <c r="L148" s="102" t="s">
        <v>654</v>
      </c>
      <c r="M148" s="102" t="s">
        <v>614</v>
      </c>
      <c r="N148" s="103" t="s">
        <v>615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224">
        <v>1</v>
      </c>
      <c r="B149" s="225">
        <v>41579</v>
      </c>
      <c r="C149" s="225"/>
      <c r="D149" s="226" t="s">
        <v>655</v>
      </c>
      <c r="E149" s="227" t="s">
        <v>656</v>
      </c>
      <c r="F149" s="228">
        <v>82</v>
      </c>
      <c r="G149" s="227" t="s">
        <v>657</v>
      </c>
      <c r="H149" s="227">
        <v>100</v>
      </c>
      <c r="I149" s="229">
        <v>100</v>
      </c>
      <c r="J149" s="230" t="s">
        <v>658</v>
      </c>
      <c r="K149" s="231">
        <f t="shared" ref="K149:K201" si="100">H149-F149</f>
        <v>18</v>
      </c>
      <c r="L149" s="232">
        <f t="shared" ref="L149:L201" si="101">K149/F149</f>
        <v>0.21951219512195122</v>
      </c>
      <c r="M149" s="227" t="s">
        <v>617</v>
      </c>
      <c r="N149" s="233">
        <v>42657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224">
        <v>2</v>
      </c>
      <c r="B150" s="225">
        <v>41794</v>
      </c>
      <c r="C150" s="225"/>
      <c r="D150" s="226" t="s">
        <v>659</v>
      </c>
      <c r="E150" s="227" t="s">
        <v>619</v>
      </c>
      <c r="F150" s="228">
        <v>257</v>
      </c>
      <c r="G150" s="227" t="s">
        <v>657</v>
      </c>
      <c r="H150" s="227">
        <v>300</v>
      </c>
      <c r="I150" s="229">
        <v>300</v>
      </c>
      <c r="J150" s="230" t="s">
        <v>658</v>
      </c>
      <c r="K150" s="231">
        <f t="shared" si="100"/>
        <v>43</v>
      </c>
      <c r="L150" s="232">
        <f t="shared" si="101"/>
        <v>0.16731517509727625</v>
      </c>
      <c r="M150" s="227" t="s">
        <v>617</v>
      </c>
      <c r="N150" s="233">
        <v>41822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224">
        <v>3</v>
      </c>
      <c r="B151" s="225">
        <v>41828</v>
      </c>
      <c r="C151" s="225"/>
      <c r="D151" s="226" t="s">
        <v>660</v>
      </c>
      <c r="E151" s="227" t="s">
        <v>619</v>
      </c>
      <c r="F151" s="228">
        <v>393</v>
      </c>
      <c r="G151" s="227" t="s">
        <v>657</v>
      </c>
      <c r="H151" s="227">
        <v>468</v>
      </c>
      <c r="I151" s="229">
        <v>468</v>
      </c>
      <c r="J151" s="230" t="s">
        <v>658</v>
      </c>
      <c r="K151" s="231">
        <f t="shared" si="100"/>
        <v>75</v>
      </c>
      <c r="L151" s="232">
        <f t="shared" si="101"/>
        <v>0.19083969465648856</v>
      </c>
      <c r="M151" s="227" t="s">
        <v>617</v>
      </c>
      <c r="N151" s="233">
        <v>41863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224">
        <v>4</v>
      </c>
      <c r="B152" s="225">
        <v>41857</v>
      </c>
      <c r="C152" s="225"/>
      <c r="D152" s="226" t="s">
        <v>661</v>
      </c>
      <c r="E152" s="227" t="s">
        <v>619</v>
      </c>
      <c r="F152" s="228">
        <v>205</v>
      </c>
      <c r="G152" s="227" t="s">
        <v>657</v>
      </c>
      <c r="H152" s="227">
        <v>275</v>
      </c>
      <c r="I152" s="229">
        <v>250</v>
      </c>
      <c r="J152" s="230" t="s">
        <v>658</v>
      </c>
      <c r="K152" s="231">
        <f t="shared" si="100"/>
        <v>70</v>
      </c>
      <c r="L152" s="232">
        <f t="shared" si="101"/>
        <v>0.34146341463414637</v>
      </c>
      <c r="M152" s="227" t="s">
        <v>617</v>
      </c>
      <c r="N152" s="233">
        <v>41962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224">
        <v>5</v>
      </c>
      <c r="B153" s="225">
        <v>41886</v>
      </c>
      <c r="C153" s="225"/>
      <c r="D153" s="226" t="s">
        <v>662</v>
      </c>
      <c r="E153" s="227" t="s">
        <v>619</v>
      </c>
      <c r="F153" s="228">
        <v>162</v>
      </c>
      <c r="G153" s="227" t="s">
        <v>657</v>
      </c>
      <c r="H153" s="227">
        <v>190</v>
      </c>
      <c r="I153" s="229">
        <v>190</v>
      </c>
      <c r="J153" s="230" t="s">
        <v>658</v>
      </c>
      <c r="K153" s="231">
        <f t="shared" si="100"/>
        <v>28</v>
      </c>
      <c r="L153" s="232">
        <f t="shared" si="101"/>
        <v>0.1728395061728395</v>
      </c>
      <c r="M153" s="227" t="s">
        <v>617</v>
      </c>
      <c r="N153" s="233">
        <v>42006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224">
        <v>6</v>
      </c>
      <c r="B154" s="225">
        <v>41886</v>
      </c>
      <c r="C154" s="225"/>
      <c r="D154" s="226" t="s">
        <v>663</v>
      </c>
      <c r="E154" s="227" t="s">
        <v>619</v>
      </c>
      <c r="F154" s="228">
        <v>75</v>
      </c>
      <c r="G154" s="227" t="s">
        <v>657</v>
      </c>
      <c r="H154" s="227">
        <v>91.5</v>
      </c>
      <c r="I154" s="229" t="s">
        <v>664</v>
      </c>
      <c r="J154" s="230" t="s">
        <v>665</v>
      </c>
      <c r="K154" s="231">
        <f t="shared" si="100"/>
        <v>16.5</v>
      </c>
      <c r="L154" s="232">
        <f t="shared" si="101"/>
        <v>0.22</v>
      </c>
      <c r="M154" s="227" t="s">
        <v>617</v>
      </c>
      <c r="N154" s="233">
        <v>41954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224">
        <v>7</v>
      </c>
      <c r="B155" s="225">
        <v>41913</v>
      </c>
      <c r="C155" s="225"/>
      <c r="D155" s="226" t="s">
        <v>666</v>
      </c>
      <c r="E155" s="227" t="s">
        <v>619</v>
      </c>
      <c r="F155" s="228">
        <v>850</v>
      </c>
      <c r="G155" s="227" t="s">
        <v>657</v>
      </c>
      <c r="H155" s="227">
        <v>982.5</v>
      </c>
      <c r="I155" s="229">
        <v>1050</v>
      </c>
      <c r="J155" s="230" t="s">
        <v>667</v>
      </c>
      <c r="K155" s="231">
        <f t="shared" si="100"/>
        <v>132.5</v>
      </c>
      <c r="L155" s="232">
        <f t="shared" si="101"/>
        <v>0.15588235294117647</v>
      </c>
      <c r="M155" s="227" t="s">
        <v>617</v>
      </c>
      <c r="N155" s="233">
        <v>42039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224">
        <v>8</v>
      </c>
      <c r="B156" s="225">
        <v>41913</v>
      </c>
      <c r="C156" s="225"/>
      <c r="D156" s="226" t="s">
        <v>668</v>
      </c>
      <c r="E156" s="227" t="s">
        <v>619</v>
      </c>
      <c r="F156" s="228">
        <v>475</v>
      </c>
      <c r="G156" s="227" t="s">
        <v>657</v>
      </c>
      <c r="H156" s="227">
        <v>515</v>
      </c>
      <c r="I156" s="229">
        <v>600</v>
      </c>
      <c r="J156" s="230" t="s">
        <v>669</v>
      </c>
      <c r="K156" s="231">
        <f t="shared" si="100"/>
        <v>40</v>
      </c>
      <c r="L156" s="232">
        <f t="shared" si="101"/>
        <v>8.4210526315789472E-2</v>
      </c>
      <c r="M156" s="227" t="s">
        <v>617</v>
      </c>
      <c r="N156" s="233">
        <v>41939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224">
        <v>9</v>
      </c>
      <c r="B157" s="225">
        <v>41913</v>
      </c>
      <c r="C157" s="225"/>
      <c r="D157" s="226" t="s">
        <v>670</v>
      </c>
      <c r="E157" s="227" t="s">
        <v>619</v>
      </c>
      <c r="F157" s="228">
        <v>86</v>
      </c>
      <c r="G157" s="227" t="s">
        <v>657</v>
      </c>
      <c r="H157" s="227">
        <v>99</v>
      </c>
      <c r="I157" s="229">
        <v>140</v>
      </c>
      <c r="J157" s="230" t="s">
        <v>671</v>
      </c>
      <c r="K157" s="231">
        <f t="shared" si="100"/>
        <v>13</v>
      </c>
      <c r="L157" s="232">
        <f t="shared" si="101"/>
        <v>0.15116279069767441</v>
      </c>
      <c r="M157" s="227" t="s">
        <v>617</v>
      </c>
      <c r="N157" s="233">
        <v>41939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224">
        <v>10</v>
      </c>
      <c r="B158" s="225">
        <v>41926</v>
      </c>
      <c r="C158" s="225"/>
      <c r="D158" s="226" t="s">
        <v>672</v>
      </c>
      <c r="E158" s="227" t="s">
        <v>619</v>
      </c>
      <c r="F158" s="228">
        <v>496.6</v>
      </c>
      <c r="G158" s="227" t="s">
        <v>657</v>
      </c>
      <c r="H158" s="227">
        <v>621</v>
      </c>
      <c r="I158" s="229">
        <v>580</v>
      </c>
      <c r="J158" s="230" t="s">
        <v>658</v>
      </c>
      <c r="K158" s="231">
        <f t="shared" si="100"/>
        <v>124.39999999999998</v>
      </c>
      <c r="L158" s="232">
        <f t="shared" si="101"/>
        <v>0.25050342327829234</v>
      </c>
      <c r="M158" s="227" t="s">
        <v>617</v>
      </c>
      <c r="N158" s="233">
        <v>42605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224">
        <v>11</v>
      </c>
      <c r="B159" s="225">
        <v>41926</v>
      </c>
      <c r="C159" s="225"/>
      <c r="D159" s="226" t="s">
        <v>673</v>
      </c>
      <c r="E159" s="227" t="s">
        <v>619</v>
      </c>
      <c r="F159" s="228">
        <v>2481.9</v>
      </c>
      <c r="G159" s="227" t="s">
        <v>657</v>
      </c>
      <c r="H159" s="227">
        <v>2840</v>
      </c>
      <c r="I159" s="229">
        <v>2870</v>
      </c>
      <c r="J159" s="230" t="s">
        <v>674</v>
      </c>
      <c r="K159" s="231">
        <f t="shared" si="100"/>
        <v>358.09999999999991</v>
      </c>
      <c r="L159" s="232">
        <f t="shared" si="101"/>
        <v>0.14428462065353154</v>
      </c>
      <c r="M159" s="227" t="s">
        <v>617</v>
      </c>
      <c r="N159" s="233">
        <v>42017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224">
        <v>12</v>
      </c>
      <c r="B160" s="225">
        <v>41928</v>
      </c>
      <c r="C160" s="225"/>
      <c r="D160" s="226" t="s">
        <v>675</v>
      </c>
      <c r="E160" s="227" t="s">
        <v>619</v>
      </c>
      <c r="F160" s="228">
        <v>84.5</v>
      </c>
      <c r="G160" s="227" t="s">
        <v>657</v>
      </c>
      <c r="H160" s="227">
        <v>93</v>
      </c>
      <c r="I160" s="229">
        <v>110</v>
      </c>
      <c r="J160" s="230" t="s">
        <v>676</v>
      </c>
      <c r="K160" s="231">
        <f t="shared" si="100"/>
        <v>8.5</v>
      </c>
      <c r="L160" s="232">
        <f t="shared" si="101"/>
        <v>0.10059171597633136</v>
      </c>
      <c r="M160" s="227" t="s">
        <v>617</v>
      </c>
      <c r="N160" s="233">
        <v>41939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224">
        <v>13</v>
      </c>
      <c r="B161" s="225">
        <v>41928</v>
      </c>
      <c r="C161" s="225"/>
      <c r="D161" s="226" t="s">
        <v>677</v>
      </c>
      <c r="E161" s="227" t="s">
        <v>619</v>
      </c>
      <c r="F161" s="228">
        <v>401</v>
      </c>
      <c r="G161" s="227" t="s">
        <v>657</v>
      </c>
      <c r="H161" s="227">
        <v>428</v>
      </c>
      <c r="I161" s="229">
        <v>450</v>
      </c>
      <c r="J161" s="230" t="s">
        <v>678</v>
      </c>
      <c r="K161" s="231">
        <f t="shared" si="100"/>
        <v>27</v>
      </c>
      <c r="L161" s="232">
        <f t="shared" si="101"/>
        <v>6.7331670822942641E-2</v>
      </c>
      <c r="M161" s="227" t="s">
        <v>617</v>
      </c>
      <c r="N161" s="233">
        <v>42020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224">
        <v>14</v>
      </c>
      <c r="B162" s="225">
        <v>41928</v>
      </c>
      <c r="C162" s="225"/>
      <c r="D162" s="226" t="s">
        <v>679</v>
      </c>
      <c r="E162" s="227" t="s">
        <v>619</v>
      </c>
      <c r="F162" s="228">
        <v>101</v>
      </c>
      <c r="G162" s="227" t="s">
        <v>657</v>
      </c>
      <c r="H162" s="227">
        <v>112</v>
      </c>
      <c r="I162" s="229">
        <v>120</v>
      </c>
      <c r="J162" s="230" t="s">
        <v>680</v>
      </c>
      <c r="K162" s="231">
        <f t="shared" si="100"/>
        <v>11</v>
      </c>
      <c r="L162" s="232">
        <f t="shared" si="101"/>
        <v>0.10891089108910891</v>
      </c>
      <c r="M162" s="227" t="s">
        <v>617</v>
      </c>
      <c r="N162" s="233">
        <v>41939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224">
        <v>15</v>
      </c>
      <c r="B163" s="225">
        <v>41954</v>
      </c>
      <c r="C163" s="225"/>
      <c r="D163" s="226" t="s">
        <v>681</v>
      </c>
      <c r="E163" s="227" t="s">
        <v>619</v>
      </c>
      <c r="F163" s="228">
        <v>59</v>
      </c>
      <c r="G163" s="227" t="s">
        <v>657</v>
      </c>
      <c r="H163" s="227">
        <v>76</v>
      </c>
      <c r="I163" s="229">
        <v>76</v>
      </c>
      <c r="J163" s="230" t="s">
        <v>658</v>
      </c>
      <c r="K163" s="231">
        <f t="shared" si="100"/>
        <v>17</v>
      </c>
      <c r="L163" s="232">
        <f t="shared" si="101"/>
        <v>0.28813559322033899</v>
      </c>
      <c r="M163" s="227" t="s">
        <v>617</v>
      </c>
      <c r="N163" s="233">
        <v>43032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224">
        <v>16</v>
      </c>
      <c r="B164" s="225">
        <v>41954</v>
      </c>
      <c r="C164" s="225"/>
      <c r="D164" s="226" t="s">
        <v>670</v>
      </c>
      <c r="E164" s="227" t="s">
        <v>619</v>
      </c>
      <c r="F164" s="228">
        <v>99</v>
      </c>
      <c r="G164" s="227" t="s">
        <v>657</v>
      </c>
      <c r="H164" s="227">
        <v>120</v>
      </c>
      <c r="I164" s="229">
        <v>120</v>
      </c>
      <c r="J164" s="230" t="s">
        <v>636</v>
      </c>
      <c r="K164" s="231">
        <f t="shared" si="100"/>
        <v>21</v>
      </c>
      <c r="L164" s="232">
        <f t="shared" si="101"/>
        <v>0.21212121212121213</v>
      </c>
      <c r="M164" s="227" t="s">
        <v>617</v>
      </c>
      <c r="N164" s="233">
        <v>41960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224">
        <v>17</v>
      </c>
      <c r="B165" s="225">
        <v>41956</v>
      </c>
      <c r="C165" s="225"/>
      <c r="D165" s="226" t="s">
        <v>682</v>
      </c>
      <c r="E165" s="227" t="s">
        <v>619</v>
      </c>
      <c r="F165" s="228">
        <v>22</v>
      </c>
      <c r="G165" s="227" t="s">
        <v>657</v>
      </c>
      <c r="H165" s="227">
        <v>33.549999999999997</v>
      </c>
      <c r="I165" s="229">
        <v>32</v>
      </c>
      <c r="J165" s="230" t="s">
        <v>683</v>
      </c>
      <c r="K165" s="231">
        <f t="shared" si="100"/>
        <v>11.549999999999997</v>
      </c>
      <c r="L165" s="232">
        <f t="shared" si="101"/>
        <v>0.52499999999999991</v>
      </c>
      <c r="M165" s="227" t="s">
        <v>617</v>
      </c>
      <c r="N165" s="233">
        <v>42188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224">
        <v>18</v>
      </c>
      <c r="B166" s="225">
        <v>41976</v>
      </c>
      <c r="C166" s="225"/>
      <c r="D166" s="226" t="s">
        <v>684</v>
      </c>
      <c r="E166" s="227" t="s">
        <v>619</v>
      </c>
      <c r="F166" s="228">
        <v>440</v>
      </c>
      <c r="G166" s="227" t="s">
        <v>657</v>
      </c>
      <c r="H166" s="227">
        <v>520</v>
      </c>
      <c r="I166" s="229">
        <v>520</v>
      </c>
      <c r="J166" s="230" t="s">
        <v>685</v>
      </c>
      <c r="K166" s="231">
        <f t="shared" si="100"/>
        <v>80</v>
      </c>
      <c r="L166" s="232">
        <f t="shared" si="101"/>
        <v>0.18181818181818182</v>
      </c>
      <c r="M166" s="227" t="s">
        <v>617</v>
      </c>
      <c r="N166" s="233">
        <v>42208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224">
        <v>19</v>
      </c>
      <c r="B167" s="225">
        <v>41976</v>
      </c>
      <c r="C167" s="225"/>
      <c r="D167" s="226" t="s">
        <v>686</v>
      </c>
      <c r="E167" s="227" t="s">
        <v>619</v>
      </c>
      <c r="F167" s="228">
        <v>360</v>
      </c>
      <c r="G167" s="227" t="s">
        <v>657</v>
      </c>
      <c r="H167" s="227">
        <v>427</v>
      </c>
      <c r="I167" s="229">
        <v>425</v>
      </c>
      <c r="J167" s="230" t="s">
        <v>687</v>
      </c>
      <c r="K167" s="231">
        <f t="shared" si="100"/>
        <v>67</v>
      </c>
      <c r="L167" s="232">
        <f t="shared" si="101"/>
        <v>0.18611111111111112</v>
      </c>
      <c r="M167" s="227" t="s">
        <v>617</v>
      </c>
      <c r="N167" s="233">
        <v>42058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224">
        <v>20</v>
      </c>
      <c r="B168" s="225">
        <v>42012</v>
      </c>
      <c r="C168" s="225"/>
      <c r="D168" s="226" t="s">
        <v>688</v>
      </c>
      <c r="E168" s="227" t="s">
        <v>619</v>
      </c>
      <c r="F168" s="228">
        <v>360</v>
      </c>
      <c r="G168" s="227" t="s">
        <v>657</v>
      </c>
      <c r="H168" s="227">
        <v>455</v>
      </c>
      <c r="I168" s="229">
        <v>420</v>
      </c>
      <c r="J168" s="230" t="s">
        <v>689</v>
      </c>
      <c r="K168" s="231">
        <f t="shared" si="100"/>
        <v>95</v>
      </c>
      <c r="L168" s="232">
        <f t="shared" si="101"/>
        <v>0.2638888888888889</v>
      </c>
      <c r="M168" s="227" t="s">
        <v>617</v>
      </c>
      <c r="N168" s="233">
        <v>42024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224">
        <v>21</v>
      </c>
      <c r="B169" s="225">
        <v>42012</v>
      </c>
      <c r="C169" s="225"/>
      <c r="D169" s="226" t="s">
        <v>690</v>
      </c>
      <c r="E169" s="227" t="s">
        <v>619</v>
      </c>
      <c r="F169" s="228">
        <v>130</v>
      </c>
      <c r="G169" s="227"/>
      <c r="H169" s="227">
        <v>175.5</v>
      </c>
      <c r="I169" s="229">
        <v>165</v>
      </c>
      <c r="J169" s="230" t="s">
        <v>691</v>
      </c>
      <c r="K169" s="231">
        <f t="shared" si="100"/>
        <v>45.5</v>
      </c>
      <c r="L169" s="232">
        <f t="shared" si="101"/>
        <v>0.35</v>
      </c>
      <c r="M169" s="227" t="s">
        <v>617</v>
      </c>
      <c r="N169" s="233">
        <v>43088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224">
        <v>22</v>
      </c>
      <c r="B170" s="225">
        <v>42040</v>
      </c>
      <c r="C170" s="225"/>
      <c r="D170" s="226" t="s">
        <v>392</v>
      </c>
      <c r="E170" s="227" t="s">
        <v>656</v>
      </c>
      <c r="F170" s="228">
        <v>98</v>
      </c>
      <c r="G170" s="227"/>
      <c r="H170" s="227">
        <v>120</v>
      </c>
      <c r="I170" s="229">
        <v>120</v>
      </c>
      <c r="J170" s="230" t="s">
        <v>658</v>
      </c>
      <c r="K170" s="231">
        <f t="shared" si="100"/>
        <v>22</v>
      </c>
      <c r="L170" s="232">
        <f t="shared" si="101"/>
        <v>0.22448979591836735</v>
      </c>
      <c r="M170" s="227" t="s">
        <v>617</v>
      </c>
      <c r="N170" s="233">
        <v>42753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224">
        <v>23</v>
      </c>
      <c r="B171" s="225">
        <v>42040</v>
      </c>
      <c r="C171" s="225"/>
      <c r="D171" s="226" t="s">
        <v>692</v>
      </c>
      <c r="E171" s="227" t="s">
        <v>656</v>
      </c>
      <c r="F171" s="228">
        <v>196</v>
      </c>
      <c r="G171" s="227"/>
      <c r="H171" s="227">
        <v>262</v>
      </c>
      <c r="I171" s="229">
        <v>255</v>
      </c>
      <c r="J171" s="230" t="s">
        <v>658</v>
      </c>
      <c r="K171" s="231">
        <f t="shared" si="100"/>
        <v>66</v>
      </c>
      <c r="L171" s="232">
        <f t="shared" si="101"/>
        <v>0.33673469387755101</v>
      </c>
      <c r="M171" s="227" t="s">
        <v>617</v>
      </c>
      <c r="N171" s="233">
        <v>42599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234">
        <v>24</v>
      </c>
      <c r="B172" s="235">
        <v>42067</v>
      </c>
      <c r="C172" s="235"/>
      <c r="D172" s="236" t="s">
        <v>391</v>
      </c>
      <c r="E172" s="237" t="s">
        <v>656</v>
      </c>
      <c r="F172" s="238">
        <v>235</v>
      </c>
      <c r="G172" s="238"/>
      <c r="H172" s="239">
        <v>77</v>
      </c>
      <c r="I172" s="239" t="s">
        <v>693</v>
      </c>
      <c r="J172" s="240" t="s">
        <v>694</v>
      </c>
      <c r="K172" s="241">
        <f t="shared" si="100"/>
        <v>-158</v>
      </c>
      <c r="L172" s="242">
        <f t="shared" si="101"/>
        <v>-0.67234042553191486</v>
      </c>
      <c r="M172" s="238" t="s">
        <v>635</v>
      </c>
      <c r="N172" s="235">
        <v>43522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24">
        <v>25</v>
      </c>
      <c r="B173" s="225">
        <v>42067</v>
      </c>
      <c r="C173" s="225"/>
      <c r="D173" s="226" t="s">
        <v>695</v>
      </c>
      <c r="E173" s="227" t="s">
        <v>656</v>
      </c>
      <c r="F173" s="228">
        <v>185</v>
      </c>
      <c r="G173" s="227"/>
      <c r="H173" s="227">
        <v>224</v>
      </c>
      <c r="I173" s="229" t="s">
        <v>696</v>
      </c>
      <c r="J173" s="230" t="s">
        <v>658</v>
      </c>
      <c r="K173" s="231">
        <f t="shared" si="100"/>
        <v>39</v>
      </c>
      <c r="L173" s="232">
        <f t="shared" si="101"/>
        <v>0.21081081081081082</v>
      </c>
      <c r="M173" s="227" t="s">
        <v>617</v>
      </c>
      <c r="N173" s="233">
        <v>42647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34">
        <v>26</v>
      </c>
      <c r="B174" s="235">
        <v>42090</v>
      </c>
      <c r="C174" s="235"/>
      <c r="D174" s="243" t="s">
        <v>697</v>
      </c>
      <c r="E174" s="238" t="s">
        <v>656</v>
      </c>
      <c r="F174" s="238">
        <v>49.5</v>
      </c>
      <c r="G174" s="239"/>
      <c r="H174" s="239">
        <v>15.85</v>
      </c>
      <c r="I174" s="239">
        <v>67</v>
      </c>
      <c r="J174" s="240" t="s">
        <v>698</v>
      </c>
      <c r="K174" s="239">
        <f t="shared" si="100"/>
        <v>-33.65</v>
      </c>
      <c r="L174" s="244">
        <f t="shared" si="101"/>
        <v>-0.67979797979797973</v>
      </c>
      <c r="M174" s="238" t="s">
        <v>635</v>
      </c>
      <c r="N174" s="245">
        <v>43627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224">
        <v>27</v>
      </c>
      <c r="B175" s="225">
        <v>42093</v>
      </c>
      <c r="C175" s="225"/>
      <c r="D175" s="226" t="s">
        <v>699</v>
      </c>
      <c r="E175" s="227" t="s">
        <v>656</v>
      </c>
      <c r="F175" s="228">
        <v>183.5</v>
      </c>
      <c r="G175" s="227"/>
      <c r="H175" s="227">
        <v>219</v>
      </c>
      <c r="I175" s="229">
        <v>218</v>
      </c>
      <c r="J175" s="230" t="s">
        <v>700</v>
      </c>
      <c r="K175" s="231">
        <f t="shared" si="100"/>
        <v>35.5</v>
      </c>
      <c r="L175" s="232">
        <f t="shared" si="101"/>
        <v>0.19346049046321526</v>
      </c>
      <c r="M175" s="227" t="s">
        <v>617</v>
      </c>
      <c r="N175" s="233">
        <v>42103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224">
        <v>28</v>
      </c>
      <c r="B176" s="225">
        <v>42114</v>
      </c>
      <c r="C176" s="225"/>
      <c r="D176" s="226" t="s">
        <v>701</v>
      </c>
      <c r="E176" s="227" t="s">
        <v>656</v>
      </c>
      <c r="F176" s="228">
        <f>(227+237)/2</f>
        <v>232</v>
      </c>
      <c r="G176" s="227"/>
      <c r="H176" s="227">
        <v>298</v>
      </c>
      <c r="I176" s="229">
        <v>298</v>
      </c>
      <c r="J176" s="230" t="s">
        <v>658</v>
      </c>
      <c r="K176" s="231">
        <f t="shared" si="100"/>
        <v>66</v>
      </c>
      <c r="L176" s="232">
        <f t="shared" si="101"/>
        <v>0.28448275862068967</v>
      </c>
      <c r="M176" s="227" t="s">
        <v>617</v>
      </c>
      <c r="N176" s="233">
        <v>42823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224">
        <v>29</v>
      </c>
      <c r="B177" s="225">
        <v>42128</v>
      </c>
      <c r="C177" s="225"/>
      <c r="D177" s="226" t="s">
        <v>702</v>
      </c>
      <c r="E177" s="227" t="s">
        <v>619</v>
      </c>
      <c r="F177" s="228">
        <v>385</v>
      </c>
      <c r="G177" s="227"/>
      <c r="H177" s="227">
        <f>212.5+331</f>
        <v>543.5</v>
      </c>
      <c r="I177" s="229">
        <v>510</v>
      </c>
      <c r="J177" s="230" t="s">
        <v>703</v>
      </c>
      <c r="K177" s="231">
        <f t="shared" si="100"/>
        <v>158.5</v>
      </c>
      <c r="L177" s="232">
        <f t="shared" si="101"/>
        <v>0.41168831168831171</v>
      </c>
      <c r="M177" s="227" t="s">
        <v>617</v>
      </c>
      <c r="N177" s="233">
        <v>42235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224">
        <v>30</v>
      </c>
      <c r="B178" s="225">
        <v>42128</v>
      </c>
      <c r="C178" s="225"/>
      <c r="D178" s="226" t="s">
        <v>704</v>
      </c>
      <c r="E178" s="227" t="s">
        <v>619</v>
      </c>
      <c r="F178" s="228">
        <v>115.5</v>
      </c>
      <c r="G178" s="227"/>
      <c r="H178" s="227">
        <v>146</v>
      </c>
      <c r="I178" s="229">
        <v>142</v>
      </c>
      <c r="J178" s="230" t="s">
        <v>705</v>
      </c>
      <c r="K178" s="231">
        <f t="shared" si="100"/>
        <v>30.5</v>
      </c>
      <c r="L178" s="232">
        <f t="shared" si="101"/>
        <v>0.26406926406926406</v>
      </c>
      <c r="M178" s="227" t="s">
        <v>617</v>
      </c>
      <c r="N178" s="233">
        <v>42202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24">
        <v>31</v>
      </c>
      <c r="B179" s="225">
        <v>42151</v>
      </c>
      <c r="C179" s="225"/>
      <c r="D179" s="226" t="s">
        <v>706</v>
      </c>
      <c r="E179" s="227" t="s">
        <v>619</v>
      </c>
      <c r="F179" s="228">
        <v>237.5</v>
      </c>
      <c r="G179" s="227"/>
      <c r="H179" s="227">
        <v>279.5</v>
      </c>
      <c r="I179" s="229">
        <v>278</v>
      </c>
      <c r="J179" s="230" t="s">
        <v>658</v>
      </c>
      <c r="K179" s="231">
        <f t="shared" si="100"/>
        <v>42</v>
      </c>
      <c r="L179" s="232">
        <f t="shared" si="101"/>
        <v>0.17684210526315788</v>
      </c>
      <c r="M179" s="227" t="s">
        <v>617</v>
      </c>
      <c r="N179" s="233">
        <v>42222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24">
        <v>32</v>
      </c>
      <c r="B180" s="225">
        <v>42174</v>
      </c>
      <c r="C180" s="225"/>
      <c r="D180" s="226" t="s">
        <v>677</v>
      </c>
      <c r="E180" s="227" t="s">
        <v>656</v>
      </c>
      <c r="F180" s="228">
        <v>340</v>
      </c>
      <c r="G180" s="227"/>
      <c r="H180" s="227">
        <v>448</v>
      </c>
      <c r="I180" s="229">
        <v>448</v>
      </c>
      <c r="J180" s="230" t="s">
        <v>658</v>
      </c>
      <c r="K180" s="231">
        <f t="shared" si="100"/>
        <v>108</v>
      </c>
      <c r="L180" s="232">
        <f t="shared" si="101"/>
        <v>0.31764705882352939</v>
      </c>
      <c r="M180" s="227" t="s">
        <v>617</v>
      </c>
      <c r="N180" s="233">
        <v>43018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24">
        <v>33</v>
      </c>
      <c r="B181" s="225">
        <v>42191</v>
      </c>
      <c r="C181" s="225"/>
      <c r="D181" s="226" t="s">
        <v>707</v>
      </c>
      <c r="E181" s="227" t="s">
        <v>656</v>
      </c>
      <c r="F181" s="228">
        <v>390</v>
      </c>
      <c r="G181" s="227"/>
      <c r="H181" s="227">
        <v>460</v>
      </c>
      <c r="I181" s="229">
        <v>460</v>
      </c>
      <c r="J181" s="230" t="s">
        <v>658</v>
      </c>
      <c r="K181" s="231">
        <f t="shared" si="100"/>
        <v>70</v>
      </c>
      <c r="L181" s="232">
        <f t="shared" si="101"/>
        <v>0.17948717948717949</v>
      </c>
      <c r="M181" s="227" t="s">
        <v>617</v>
      </c>
      <c r="N181" s="233">
        <v>42478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34">
        <v>34</v>
      </c>
      <c r="B182" s="235">
        <v>42195</v>
      </c>
      <c r="C182" s="235"/>
      <c r="D182" s="236" t="s">
        <v>708</v>
      </c>
      <c r="E182" s="237" t="s">
        <v>656</v>
      </c>
      <c r="F182" s="238">
        <v>122.5</v>
      </c>
      <c r="G182" s="238"/>
      <c r="H182" s="239">
        <v>61</v>
      </c>
      <c r="I182" s="239">
        <v>172</v>
      </c>
      <c r="J182" s="240" t="s">
        <v>709</v>
      </c>
      <c r="K182" s="241">
        <f t="shared" si="100"/>
        <v>-61.5</v>
      </c>
      <c r="L182" s="242">
        <f t="shared" si="101"/>
        <v>-0.50204081632653064</v>
      </c>
      <c r="M182" s="238" t="s">
        <v>635</v>
      </c>
      <c r="N182" s="235">
        <v>43333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24">
        <v>35</v>
      </c>
      <c r="B183" s="225">
        <v>42219</v>
      </c>
      <c r="C183" s="225"/>
      <c r="D183" s="226" t="s">
        <v>710</v>
      </c>
      <c r="E183" s="227" t="s">
        <v>656</v>
      </c>
      <c r="F183" s="228">
        <v>297.5</v>
      </c>
      <c r="G183" s="227"/>
      <c r="H183" s="227">
        <v>350</v>
      </c>
      <c r="I183" s="229">
        <v>360</v>
      </c>
      <c r="J183" s="230" t="s">
        <v>711</v>
      </c>
      <c r="K183" s="231">
        <f t="shared" si="100"/>
        <v>52.5</v>
      </c>
      <c r="L183" s="232">
        <f t="shared" si="101"/>
        <v>0.17647058823529413</v>
      </c>
      <c r="M183" s="227" t="s">
        <v>617</v>
      </c>
      <c r="N183" s="233">
        <v>42232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24">
        <v>36</v>
      </c>
      <c r="B184" s="225">
        <v>42219</v>
      </c>
      <c r="C184" s="225"/>
      <c r="D184" s="226" t="s">
        <v>712</v>
      </c>
      <c r="E184" s="227" t="s">
        <v>656</v>
      </c>
      <c r="F184" s="228">
        <v>115.5</v>
      </c>
      <c r="G184" s="227"/>
      <c r="H184" s="227">
        <v>149</v>
      </c>
      <c r="I184" s="229">
        <v>140</v>
      </c>
      <c r="J184" s="230" t="s">
        <v>713</v>
      </c>
      <c r="K184" s="231">
        <f t="shared" si="100"/>
        <v>33.5</v>
      </c>
      <c r="L184" s="232">
        <f t="shared" si="101"/>
        <v>0.29004329004329005</v>
      </c>
      <c r="M184" s="227" t="s">
        <v>617</v>
      </c>
      <c r="N184" s="233">
        <v>42740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24">
        <v>37</v>
      </c>
      <c r="B185" s="225">
        <v>42251</v>
      </c>
      <c r="C185" s="225"/>
      <c r="D185" s="226" t="s">
        <v>706</v>
      </c>
      <c r="E185" s="227" t="s">
        <v>656</v>
      </c>
      <c r="F185" s="228">
        <v>226</v>
      </c>
      <c r="G185" s="227"/>
      <c r="H185" s="227">
        <v>292</v>
      </c>
      <c r="I185" s="229">
        <v>292</v>
      </c>
      <c r="J185" s="230" t="s">
        <v>714</v>
      </c>
      <c r="K185" s="231">
        <f t="shared" si="100"/>
        <v>66</v>
      </c>
      <c r="L185" s="232">
        <f t="shared" si="101"/>
        <v>0.29203539823008851</v>
      </c>
      <c r="M185" s="227" t="s">
        <v>617</v>
      </c>
      <c r="N185" s="233">
        <v>42286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24">
        <v>38</v>
      </c>
      <c r="B186" s="225">
        <v>42254</v>
      </c>
      <c r="C186" s="225"/>
      <c r="D186" s="226" t="s">
        <v>701</v>
      </c>
      <c r="E186" s="227" t="s">
        <v>656</v>
      </c>
      <c r="F186" s="228">
        <v>232.5</v>
      </c>
      <c r="G186" s="227"/>
      <c r="H186" s="227">
        <v>312.5</v>
      </c>
      <c r="I186" s="229">
        <v>310</v>
      </c>
      <c r="J186" s="230" t="s">
        <v>658</v>
      </c>
      <c r="K186" s="231">
        <f t="shared" si="100"/>
        <v>80</v>
      </c>
      <c r="L186" s="232">
        <f t="shared" si="101"/>
        <v>0.34408602150537637</v>
      </c>
      <c r="M186" s="227" t="s">
        <v>617</v>
      </c>
      <c r="N186" s="233">
        <v>42823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24">
        <v>39</v>
      </c>
      <c r="B187" s="225">
        <v>42268</v>
      </c>
      <c r="C187" s="225"/>
      <c r="D187" s="226" t="s">
        <v>715</v>
      </c>
      <c r="E187" s="227" t="s">
        <v>656</v>
      </c>
      <c r="F187" s="228">
        <v>196.5</v>
      </c>
      <c r="G187" s="227"/>
      <c r="H187" s="227">
        <v>238</v>
      </c>
      <c r="I187" s="229">
        <v>238</v>
      </c>
      <c r="J187" s="230" t="s">
        <v>714</v>
      </c>
      <c r="K187" s="231">
        <f t="shared" si="100"/>
        <v>41.5</v>
      </c>
      <c r="L187" s="232">
        <f t="shared" si="101"/>
        <v>0.21119592875318066</v>
      </c>
      <c r="M187" s="227" t="s">
        <v>617</v>
      </c>
      <c r="N187" s="233">
        <v>42291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224">
        <v>40</v>
      </c>
      <c r="B188" s="225">
        <v>42271</v>
      </c>
      <c r="C188" s="225"/>
      <c r="D188" s="226" t="s">
        <v>655</v>
      </c>
      <c r="E188" s="227" t="s">
        <v>656</v>
      </c>
      <c r="F188" s="228">
        <v>65</v>
      </c>
      <c r="G188" s="227"/>
      <c r="H188" s="227">
        <v>82</v>
      </c>
      <c r="I188" s="229">
        <v>82</v>
      </c>
      <c r="J188" s="230" t="s">
        <v>714</v>
      </c>
      <c r="K188" s="231">
        <f t="shared" si="100"/>
        <v>17</v>
      </c>
      <c r="L188" s="232">
        <f t="shared" si="101"/>
        <v>0.26153846153846155</v>
      </c>
      <c r="M188" s="227" t="s">
        <v>617</v>
      </c>
      <c r="N188" s="233">
        <v>42578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224">
        <v>41</v>
      </c>
      <c r="B189" s="225">
        <v>42291</v>
      </c>
      <c r="C189" s="225"/>
      <c r="D189" s="226" t="s">
        <v>716</v>
      </c>
      <c r="E189" s="227" t="s">
        <v>656</v>
      </c>
      <c r="F189" s="228">
        <v>144</v>
      </c>
      <c r="G189" s="227"/>
      <c r="H189" s="227">
        <v>182.5</v>
      </c>
      <c r="I189" s="229">
        <v>181</v>
      </c>
      <c r="J189" s="230" t="s">
        <v>714</v>
      </c>
      <c r="K189" s="231">
        <f t="shared" si="100"/>
        <v>38.5</v>
      </c>
      <c r="L189" s="232">
        <f t="shared" si="101"/>
        <v>0.2673611111111111</v>
      </c>
      <c r="M189" s="227" t="s">
        <v>617</v>
      </c>
      <c r="N189" s="233">
        <v>42817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224">
        <v>42</v>
      </c>
      <c r="B190" s="225">
        <v>42291</v>
      </c>
      <c r="C190" s="225"/>
      <c r="D190" s="226" t="s">
        <v>717</v>
      </c>
      <c r="E190" s="227" t="s">
        <v>656</v>
      </c>
      <c r="F190" s="228">
        <v>264</v>
      </c>
      <c r="G190" s="227"/>
      <c r="H190" s="227">
        <v>311</v>
      </c>
      <c r="I190" s="229">
        <v>311</v>
      </c>
      <c r="J190" s="230" t="s">
        <v>714</v>
      </c>
      <c r="K190" s="231">
        <f t="shared" si="100"/>
        <v>47</v>
      </c>
      <c r="L190" s="232">
        <f t="shared" si="101"/>
        <v>0.17803030303030304</v>
      </c>
      <c r="M190" s="227" t="s">
        <v>617</v>
      </c>
      <c r="N190" s="233">
        <v>42604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224">
        <v>43</v>
      </c>
      <c r="B191" s="225">
        <v>42318</v>
      </c>
      <c r="C191" s="225"/>
      <c r="D191" s="226" t="s">
        <v>718</v>
      </c>
      <c r="E191" s="227" t="s">
        <v>619</v>
      </c>
      <c r="F191" s="228">
        <v>549.5</v>
      </c>
      <c r="G191" s="227"/>
      <c r="H191" s="227">
        <v>630</v>
      </c>
      <c r="I191" s="229">
        <v>630</v>
      </c>
      <c r="J191" s="230" t="s">
        <v>714</v>
      </c>
      <c r="K191" s="231">
        <f t="shared" si="100"/>
        <v>80.5</v>
      </c>
      <c r="L191" s="232">
        <f t="shared" si="101"/>
        <v>0.1464968152866242</v>
      </c>
      <c r="M191" s="227" t="s">
        <v>617</v>
      </c>
      <c r="N191" s="233">
        <v>42419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24">
        <v>44</v>
      </c>
      <c r="B192" s="225">
        <v>42342</v>
      </c>
      <c r="C192" s="225"/>
      <c r="D192" s="226" t="s">
        <v>719</v>
      </c>
      <c r="E192" s="227" t="s">
        <v>656</v>
      </c>
      <c r="F192" s="228">
        <v>1027.5</v>
      </c>
      <c r="G192" s="227"/>
      <c r="H192" s="227">
        <v>1315</v>
      </c>
      <c r="I192" s="229">
        <v>1250</v>
      </c>
      <c r="J192" s="230" t="s">
        <v>714</v>
      </c>
      <c r="K192" s="231">
        <f t="shared" si="100"/>
        <v>287.5</v>
      </c>
      <c r="L192" s="232">
        <f t="shared" si="101"/>
        <v>0.27980535279805352</v>
      </c>
      <c r="M192" s="227" t="s">
        <v>617</v>
      </c>
      <c r="N192" s="233">
        <v>43244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224">
        <v>45</v>
      </c>
      <c r="B193" s="225">
        <v>42367</v>
      </c>
      <c r="C193" s="225"/>
      <c r="D193" s="226" t="s">
        <v>720</v>
      </c>
      <c r="E193" s="227" t="s">
        <v>656</v>
      </c>
      <c r="F193" s="228">
        <v>465</v>
      </c>
      <c r="G193" s="227"/>
      <c r="H193" s="227">
        <v>540</v>
      </c>
      <c r="I193" s="229">
        <v>540</v>
      </c>
      <c r="J193" s="230" t="s">
        <v>714</v>
      </c>
      <c r="K193" s="231">
        <f t="shared" si="100"/>
        <v>75</v>
      </c>
      <c r="L193" s="232">
        <f t="shared" si="101"/>
        <v>0.16129032258064516</v>
      </c>
      <c r="M193" s="227" t="s">
        <v>617</v>
      </c>
      <c r="N193" s="233">
        <v>42530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224">
        <v>46</v>
      </c>
      <c r="B194" s="225">
        <v>42380</v>
      </c>
      <c r="C194" s="225"/>
      <c r="D194" s="226" t="s">
        <v>392</v>
      </c>
      <c r="E194" s="227" t="s">
        <v>619</v>
      </c>
      <c r="F194" s="228">
        <v>81</v>
      </c>
      <c r="G194" s="227"/>
      <c r="H194" s="227">
        <v>110</v>
      </c>
      <c r="I194" s="229">
        <v>110</v>
      </c>
      <c r="J194" s="230" t="s">
        <v>714</v>
      </c>
      <c r="K194" s="231">
        <f t="shared" si="100"/>
        <v>29</v>
      </c>
      <c r="L194" s="232">
        <f t="shared" si="101"/>
        <v>0.35802469135802467</v>
      </c>
      <c r="M194" s="227" t="s">
        <v>617</v>
      </c>
      <c r="N194" s="233">
        <v>42745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24">
        <v>47</v>
      </c>
      <c r="B195" s="225">
        <v>42382</v>
      </c>
      <c r="C195" s="225"/>
      <c r="D195" s="226" t="s">
        <v>721</v>
      </c>
      <c r="E195" s="227" t="s">
        <v>619</v>
      </c>
      <c r="F195" s="228">
        <v>417.5</v>
      </c>
      <c r="G195" s="227"/>
      <c r="H195" s="227">
        <v>547</v>
      </c>
      <c r="I195" s="229">
        <v>535</v>
      </c>
      <c r="J195" s="230" t="s">
        <v>714</v>
      </c>
      <c r="K195" s="231">
        <f t="shared" si="100"/>
        <v>129.5</v>
      </c>
      <c r="L195" s="232">
        <f t="shared" si="101"/>
        <v>0.31017964071856285</v>
      </c>
      <c r="M195" s="227" t="s">
        <v>617</v>
      </c>
      <c r="N195" s="233">
        <v>42578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224">
        <v>48</v>
      </c>
      <c r="B196" s="225">
        <v>42408</v>
      </c>
      <c r="C196" s="225"/>
      <c r="D196" s="226" t="s">
        <v>722</v>
      </c>
      <c r="E196" s="227" t="s">
        <v>656</v>
      </c>
      <c r="F196" s="228">
        <v>650</v>
      </c>
      <c r="G196" s="227"/>
      <c r="H196" s="227">
        <v>800</v>
      </c>
      <c r="I196" s="229">
        <v>800</v>
      </c>
      <c r="J196" s="230" t="s">
        <v>714</v>
      </c>
      <c r="K196" s="231">
        <f t="shared" si="100"/>
        <v>150</v>
      </c>
      <c r="L196" s="232">
        <f t="shared" si="101"/>
        <v>0.23076923076923078</v>
      </c>
      <c r="M196" s="227" t="s">
        <v>617</v>
      </c>
      <c r="N196" s="233">
        <v>43154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24">
        <v>49</v>
      </c>
      <c r="B197" s="225">
        <v>42433</v>
      </c>
      <c r="C197" s="225"/>
      <c r="D197" s="226" t="s">
        <v>212</v>
      </c>
      <c r="E197" s="227" t="s">
        <v>656</v>
      </c>
      <c r="F197" s="228">
        <v>437.5</v>
      </c>
      <c r="G197" s="227"/>
      <c r="H197" s="227">
        <v>504.5</v>
      </c>
      <c r="I197" s="229">
        <v>522</v>
      </c>
      <c r="J197" s="230" t="s">
        <v>723</v>
      </c>
      <c r="K197" s="231">
        <f t="shared" si="100"/>
        <v>67</v>
      </c>
      <c r="L197" s="232">
        <f t="shared" si="101"/>
        <v>0.15314285714285714</v>
      </c>
      <c r="M197" s="227" t="s">
        <v>617</v>
      </c>
      <c r="N197" s="233">
        <v>42480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224">
        <v>50</v>
      </c>
      <c r="B198" s="225">
        <v>42438</v>
      </c>
      <c r="C198" s="225"/>
      <c r="D198" s="226" t="s">
        <v>724</v>
      </c>
      <c r="E198" s="227" t="s">
        <v>656</v>
      </c>
      <c r="F198" s="228">
        <v>189.5</v>
      </c>
      <c r="G198" s="227"/>
      <c r="H198" s="227">
        <v>218</v>
      </c>
      <c r="I198" s="229">
        <v>218</v>
      </c>
      <c r="J198" s="230" t="s">
        <v>714</v>
      </c>
      <c r="K198" s="231">
        <f t="shared" si="100"/>
        <v>28.5</v>
      </c>
      <c r="L198" s="232">
        <f t="shared" si="101"/>
        <v>0.15039577836411611</v>
      </c>
      <c r="M198" s="227" t="s">
        <v>617</v>
      </c>
      <c r="N198" s="233">
        <v>43034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234">
        <v>51</v>
      </c>
      <c r="B199" s="235">
        <v>42471</v>
      </c>
      <c r="C199" s="235"/>
      <c r="D199" s="243" t="s">
        <v>725</v>
      </c>
      <c r="E199" s="238" t="s">
        <v>656</v>
      </c>
      <c r="F199" s="238">
        <v>36.5</v>
      </c>
      <c r="G199" s="239"/>
      <c r="H199" s="239">
        <v>15.85</v>
      </c>
      <c r="I199" s="239">
        <v>60</v>
      </c>
      <c r="J199" s="240" t="s">
        <v>726</v>
      </c>
      <c r="K199" s="241">
        <f t="shared" si="100"/>
        <v>-20.65</v>
      </c>
      <c r="L199" s="242">
        <f t="shared" si="101"/>
        <v>-0.5657534246575342</v>
      </c>
      <c r="M199" s="238" t="s">
        <v>635</v>
      </c>
      <c r="N199" s="246">
        <v>43627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224">
        <v>52</v>
      </c>
      <c r="B200" s="225">
        <v>42472</v>
      </c>
      <c r="C200" s="225"/>
      <c r="D200" s="226" t="s">
        <v>727</v>
      </c>
      <c r="E200" s="227" t="s">
        <v>656</v>
      </c>
      <c r="F200" s="228">
        <v>93</v>
      </c>
      <c r="G200" s="227"/>
      <c r="H200" s="227">
        <v>149</v>
      </c>
      <c r="I200" s="229">
        <v>140</v>
      </c>
      <c r="J200" s="230" t="s">
        <v>728</v>
      </c>
      <c r="K200" s="231">
        <f t="shared" si="100"/>
        <v>56</v>
      </c>
      <c r="L200" s="232">
        <f t="shared" si="101"/>
        <v>0.60215053763440862</v>
      </c>
      <c r="M200" s="227" t="s">
        <v>617</v>
      </c>
      <c r="N200" s="233">
        <v>42740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24">
        <v>53</v>
      </c>
      <c r="B201" s="225">
        <v>42472</v>
      </c>
      <c r="C201" s="225"/>
      <c r="D201" s="226" t="s">
        <v>729</v>
      </c>
      <c r="E201" s="227" t="s">
        <v>656</v>
      </c>
      <c r="F201" s="228">
        <v>130</v>
      </c>
      <c r="G201" s="227"/>
      <c r="H201" s="227">
        <v>150</v>
      </c>
      <c r="I201" s="229" t="s">
        <v>730</v>
      </c>
      <c r="J201" s="230" t="s">
        <v>714</v>
      </c>
      <c r="K201" s="231">
        <f t="shared" si="100"/>
        <v>20</v>
      </c>
      <c r="L201" s="232">
        <f t="shared" si="101"/>
        <v>0.15384615384615385</v>
      </c>
      <c r="M201" s="227" t="s">
        <v>617</v>
      </c>
      <c r="N201" s="233">
        <v>42564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24">
        <v>54</v>
      </c>
      <c r="B202" s="225">
        <v>42473</v>
      </c>
      <c r="C202" s="225"/>
      <c r="D202" s="226" t="s">
        <v>731</v>
      </c>
      <c r="E202" s="227" t="s">
        <v>656</v>
      </c>
      <c r="F202" s="228">
        <v>196</v>
      </c>
      <c r="G202" s="227"/>
      <c r="H202" s="227">
        <v>299</v>
      </c>
      <c r="I202" s="229">
        <v>299</v>
      </c>
      <c r="J202" s="230" t="s">
        <v>714</v>
      </c>
      <c r="K202" s="231">
        <v>103</v>
      </c>
      <c r="L202" s="232">
        <v>0.52551020408163296</v>
      </c>
      <c r="M202" s="227" t="s">
        <v>617</v>
      </c>
      <c r="N202" s="233">
        <v>42620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24">
        <v>55</v>
      </c>
      <c r="B203" s="225">
        <v>42473</v>
      </c>
      <c r="C203" s="225"/>
      <c r="D203" s="226" t="s">
        <v>732</v>
      </c>
      <c r="E203" s="227" t="s">
        <v>656</v>
      </c>
      <c r="F203" s="228">
        <v>88</v>
      </c>
      <c r="G203" s="227"/>
      <c r="H203" s="227">
        <v>103</v>
      </c>
      <c r="I203" s="229">
        <v>103</v>
      </c>
      <c r="J203" s="230" t="s">
        <v>714</v>
      </c>
      <c r="K203" s="231">
        <v>15</v>
      </c>
      <c r="L203" s="232">
        <v>0.170454545454545</v>
      </c>
      <c r="M203" s="227" t="s">
        <v>617</v>
      </c>
      <c r="N203" s="233">
        <v>42530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224">
        <v>56</v>
      </c>
      <c r="B204" s="225">
        <v>42492</v>
      </c>
      <c r="C204" s="225"/>
      <c r="D204" s="226" t="s">
        <v>733</v>
      </c>
      <c r="E204" s="227" t="s">
        <v>656</v>
      </c>
      <c r="F204" s="228">
        <v>127.5</v>
      </c>
      <c r="G204" s="227"/>
      <c r="H204" s="227">
        <v>148</v>
      </c>
      <c r="I204" s="229" t="s">
        <v>734</v>
      </c>
      <c r="J204" s="230" t="s">
        <v>714</v>
      </c>
      <c r="K204" s="231">
        <f t="shared" ref="K204:K208" si="102">H204-F204</f>
        <v>20.5</v>
      </c>
      <c r="L204" s="232">
        <f t="shared" ref="L204:L208" si="103">K204/F204</f>
        <v>0.16078431372549021</v>
      </c>
      <c r="M204" s="227" t="s">
        <v>617</v>
      </c>
      <c r="N204" s="233">
        <v>42564</v>
      </c>
      <c r="O204" s="1"/>
      <c r="P204" s="1"/>
      <c r="Q204" s="1"/>
      <c r="R204" s="6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24">
        <v>57</v>
      </c>
      <c r="B205" s="225">
        <v>42493</v>
      </c>
      <c r="C205" s="225"/>
      <c r="D205" s="226" t="s">
        <v>735</v>
      </c>
      <c r="E205" s="227" t="s">
        <v>656</v>
      </c>
      <c r="F205" s="228">
        <v>675</v>
      </c>
      <c r="G205" s="227"/>
      <c r="H205" s="227">
        <v>815</v>
      </c>
      <c r="I205" s="229" t="s">
        <v>736</v>
      </c>
      <c r="J205" s="230" t="s">
        <v>714</v>
      </c>
      <c r="K205" s="231">
        <f t="shared" si="102"/>
        <v>140</v>
      </c>
      <c r="L205" s="232">
        <f t="shared" si="103"/>
        <v>0.2074074074074074</v>
      </c>
      <c r="M205" s="227" t="s">
        <v>617</v>
      </c>
      <c r="N205" s="233">
        <v>43154</v>
      </c>
      <c r="O205" s="1"/>
      <c r="P205" s="1"/>
      <c r="Q205" s="1"/>
      <c r="R205" s="6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34">
        <v>58</v>
      </c>
      <c r="B206" s="235">
        <v>42522</v>
      </c>
      <c r="C206" s="235"/>
      <c r="D206" s="236" t="s">
        <v>737</v>
      </c>
      <c r="E206" s="237" t="s">
        <v>656</v>
      </c>
      <c r="F206" s="238">
        <v>500</v>
      </c>
      <c r="G206" s="238"/>
      <c r="H206" s="239">
        <v>232.5</v>
      </c>
      <c r="I206" s="239" t="s">
        <v>738</v>
      </c>
      <c r="J206" s="240" t="s">
        <v>739</v>
      </c>
      <c r="K206" s="241">
        <f t="shared" si="102"/>
        <v>-267.5</v>
      </c>
      <c r="L206" s="242">
        <f t="shared" si="103"/>
        <v>-0.53500000000000003</v>
      </c>
      <c r="M206" s="238" t="s">
        <v>635</v>
      </c>
      <c r="N206" s="235">
        <v>43735</v>
      </c>
      <c r="O206" s="1"/>
      <c r="P206" s="1"/>
      <c r="Q206" s="1"/>
      <c r="R206" s="6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4">
        <v>59</v>
      </c>
      <c r="B207" s="225">
        <v>42527</v>
      </c>
      <c r="C207" s="225"/>
      <c r="D207" s="226" t="s">
        <v>562</v>
      </c>
      <c r="E207" s="227" t="s">
        <v>656</v>
      </c>
      <c r="F207" s="228">
        <v>110</v>
      </c>
      <c r="G207" s="227"/>
      <c r="H207" s="227">
        <v>126.5</v>
      </c>
      <c r="I207" s="229">
        <v>125</v>
      </c>
      <c r="J207" s="230" t="s">
        <v>665</v>
      </c>
      <c r="K207" s="231">
        <f t="shared" si="102"/>
        <v>16.5</v>
      </c>
      <c r="L207" s="232">
        <f t="shared" si="103"/>
        <v>0.15</v>
      </c>
      <c r="M207" s="227" t="s">
        <v>617</v>
      </c>
      <c r="N207" s="233">
        <v>42552</v>
      </c>
      <c r="O207" s="1"/>
      <c r="P207" s="1"/>
      <c r="Q207" s="1"/>
      <c r="R207" s="6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24">
        <v>60</v>
      </c>
      <c r="B208" s="225">
        <v>42538</v>
      </c>
      <c r="C208" s="225"/>
      <c r="D208" s="226" t="s">
        <v>740</v>
      </c>
      <c r="E208" s="227" t="s">
        <v>656</v>
      </c>
      <c r="F208" s="228">
        <v>44</v>
      </c>
      <c r="G208" s="227"/>
      <c r="H208" s="227">
        <v>69.5</v>
      </c>
      <c r="I208" s="229">
        <v>69.5</v>
      </c>
      <c r="J208" s="230" t="s">
        <v>741</v>
      </c>
      <c r="K208" s="231">
        <f t="shared" si="102"/>
        <v>25.5</v>
      </c>
      <c r="L208" s="232">
        <f t="shared" si="103"/>
        <v>0.57954545454545459</v>
      </c>
      <c r="M208" s="227" t="s">
        <v>617</v>
      </c>
      <c r="N208" s="233">
        <v>42977</v>
      </c>
      <c r="O208" s="1"/>
      <c r="P208" s="1"/>
      <c r="Q208" s="1"/>
      <c r="R208" s="6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4">
        <v>61</v>
      </c>
      <c r="B209" s="225">
        <v>42549</v>
      </c>
      <c r="C209" s="225"/>
      <c r="D209" s="226" t="s">
        <v>742</v>
      </c>
      <c r="E209" s="227" t="s">
        <v>656</v>
      </c>
      <c r="F209" s="228">
        <v>262.5</v>
      </c>
      <c r="G209" s="227"/>
      <c r="H209" s="227">
        <v>340</v>
      </c>
      <c r="I209" s="229">
        <v>333</v>
      </c>
      <c r="J209" s="230" t="s">
        <v>743</v>
      </c>
      <c r="K209" s="231">
        <v>77.5</v>
      </c>
      <c r="L209" s="232">
        <v>0.29523809523809502</v>
      </c>
      <c r="M209" s="227" t="s">
        <v>617</v>
      </c>
      <c r="N209" s="233">
        <v>43017</v>
      </c>
      <c r="O209" s="1"/>
      <c r="P209" s="1"/>
      <c r="Q209" s="1"/>
      <c r="R209" s="6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24">
        <v>62</v>
      </c>
      <c r="B210" s="225">
        <v>42549</v>
      </c>
      <c r="C210" s="225"/>
      <c r="D210" s="226" t="s">
        <v>744</v>
      </c>
      <c r="E210" s="227" t="s">
        <v>656</v>
      </c>
      <c r="F210" s="228">
        <v>840</v>
      </c>
      <c r="G210" s="227"/>
      <c r="H210" s="227">
        <v>1230</v>
      </c>
      <c r="I210" s="229">
        <v>1230</v>
      </c>
      <c r="J210" s="230" t="s">
        <v>714</v>
      </c>
      <c r="K210" s="231">
        <v>390</v>
      </c>
      <c r="L210" s="232">
        <v>0.46428571428571402</v>
      </c>
      <c r="M210" s="227" t="s">
        <v>617</v>
      </c>
      <c r="N210" s="233">
        <v>42649</v>
      </c>
      <c r="O210" s="1"/>
      <c r="P210" s="1"/>
      <c r="Q210" s="1"/>
      <c r="R210" s="6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47">
        <v>63</v>
      </c>
      <c r="B211" s="248">
        <v>42556</v>
      </c>
      <c r="C211" s="248"/>
      <c r="D211" s="249" t="s">
        <v>745</v>
      </c>
      <c r="E211" s="250" t="s">
        <v>656</v>
      </c>
      <c r="F211" s="250">
        <v>395</v>
      </c>
      <c r="G211" s="251"/>
      <c r="H211" s="251">
        <f>(468.5+342.5)/2</f>
        <v>405.5</v>
      </c>
      <c r="I211" s="251">
        <v>510</v>
      </c>
      <c r="J211" s="252" t="s">
        <v>746</v>
      </c>
      <c r="K211" s="253">
        <f t="shared" ref="K211:K217" si="104">H211-F211</f>
        <v>10.5</v>
      </c>
      <c r="L211" s="254">
        <f t="shared" ref="L211:L217" si="105">K211/F211</f>
        <v>2.6582278481012658E-2</v>
      </c>
      <c r="M211" s="250" t="s">
        <v>747</v>
      </c>
      <c r="N211" s="248">
        <v>43606</v>
      </c>
      <c r="O211" s="1"/>
      <c r="P211" s="1"/>
      <c r="Q211" s="1"/>
      <c r="R211" s="6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34">
        <v>64</v>
      </c>
      <c r="B212" s="235">
        <v>42584</v>
      </c>
      <c r="C212" s="235"/>
      <c r="D212" s="236" t="s">
        <v>748</v>
      </c>
      <c r="E212" s="237" t="s">
        <v>619</v>
      </c>
      <c r="F212" s="238">
        <f>169.5-12.8</f>
        <v>156.69999999999999</v>
      </c>
      <c r="G212" s="238"/>
      <c r="H212" s="239">
        <v>77</v>
      </c>
      <c r="I212" s="239" t="s">
        <v>749</v>
      </c>
      <c r="J212" s="240" t="s">
        <v>750</v>
      </c>
      <c r="K212" s="241">
        <f t="shared" si="104"/>
        <v>-79.699999999999989</v>
      </c>
      <c r="L212" s="242">
        <f t="shared" si="105"/>
        <v>-0.50861518825781749</v>
      </c>
      <c r="M212" s="238" t="s">
        <v>635</v>
      </c>
      <c r="N212" s="235">
        <v>43522</v>
      </c>
      <c r="O212" s="1"/>
      <c r="P212" s="1"/>
      <c r="Q212" s="1"/>
      <c r="R212" s="6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34">
        <v>65</v>
      </c>
      <c r="B213" s="235">
        <v>42586</v>
      </c>
      <c r="C213" s="235"/>
      <c r="D213" s="236" t="s">
        <v>751</v>
      </c>
      <c r="E213" s="237" t="s">
        <v>656</v>
      </c>
      <c r="F213" s="238">
        <v>400</v>
      </c>
      <c r="G213" s="238"/>
      <c r="H213" s="239">
        <v>305</v>
      </c>
      <c r="I213" s="239">
        <v>475</v>
      </c>
      <c r="J213" s="240" t="s">
        <v>752</v>
      </c>
      <c r="K213" s="241">
        <f t="shared" si="104"/>
        <v>-95</v>
      </c>
      <c r="L213" s="242">
        <f t="shared" si="105"/>
        <v>-0.23749999999999999</v>
      </c>
      <c r="M213" s="238" t="s">
        <v>635</v>
      </c>
      <c r="N213" s="235">
        <v>43606</v>
      </c>
      <c r="O213" s="1"/>
      <c r="P213" s="1"/>
      <c r="Q213" s="1"/>
      <c r="R213" s="6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4">
        <v>66</v>
      </c>
      <c r="B214" s="225">
        <v>42593</v>
      </c>
      <c r="C214" s="225"/>
      <c r="D214" s="226" t="s">
        <v>753</v>
      </c>
      <c r="E214" s="227" t="s">
        <v>656</v>
      </c>
      <c r="F214" s="228">
        <v>86.5</v>
      </c>
      <c r="G214" s="227"/>
      <c r="H214" s="227">
        <v>130</v>
      </c>
      <c r="I214" s="229">
        <v>130</v>
      </c>
      <c r="J214" s="230" t="s">
        <v>754</v>
      </c>
      <c r="K214" s="231">
        <f t="shared" si="104"/>
        <v>43.5</v>
      </c>
      <c r="L214" s="232">
        <f t="shared" si="105"/>
        <v>0.50289017341040465</v>
      </c>
      <c r="M214" s="227" t="s">
        <v>617</v>
      </c>
      <c r="N214" s="233">
        <v>43091</v>
      </c>
      <c r="O214" s="1"/>
      <c r="P214" s="1"/>
      <c r="Q214" s="1"/>
      <c r="R214" s="6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34">
        <v>67</v>
      </c>
      <c r="B215" s="235">
        <v>42600</v>
      </c>
      <c r="C215" s="235"/>
      <c r="D215" s="236" t="s">
        <v>111</v>
      </c>
      <c r="E215" s="237" t="s">
        <v>656</v>
      </c>
      <c r="F215" s="238">
        <v>133.5</v>
      </c>
      <c r="G215" s="238"/>
      <c r="H215" s="239">
        <v>126.5</v>
      </c>
      <c r="I215" s="239">
        <v>178</v>
      </c>
      <c r="J215" s="240" t="s">
        <v>755</v>
      </c>
      <c r="K215" s="241">
        <f t="shared" si="104"/>
        <v>-7</v>
      </c>
      <c r="L215" s="242">
        <f t="shared" si="105"/>
        <v>-5.2434456928838954E-2</v>
      </c>
      <c r="M215" s="238" t="s">
        <v>635</v>
      </c>
      <c r="N215" s="235">
        <v>42615</v>
      </c>
      <c r="O215" s="1"/>
      <c r="P215" s="1"/>
      <c r="Q215" s="1"/>
      <c r="R215" s="6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24">
        <v>68</v>
      </c>
      <c r="B216" s="225">
        <v>42613</v>
      </c>
      <c r="C216" s="225"/>
      <c r="D216" s="226" t="s">
        <v>756</v>
      </c>
      <c r="E216" s="227" t="s">
        <v>656</v>
      </c>
      <c r="F216" s="228">
        <v>560</v>
      </c>
      <c r="G216" s="227"/>
      <c r="H216" s="227">
        <v>725</v>
      </c>
      <c r="I216" s="229">
        <v>725</v>
      </c>
      <c r="J216" s="230" t="s">
        <v>658</v>
      </c>
      <c r="K216" s="231">
        <f t="shared" si="104"/>
        <v>165</v>
      </c>
      <c r="L216" s="232">
        <f t="shared" si="105"/>
        <v>0.29464285714285715</v>
      </c>
      <c r="M216" s="227" t="s">
        <v>617</v>
      </c>
      <c r="N216" s="233">
        <v>42456</v>
      </c>
      <c r="O216" s="1"/>
      <c r="P216" s="1"/>
      <c r="Q216" s="1"/>
      <c r="R216" s="6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4">
        <v>69</v>
      </c>
      <c r="B217" s="225">
        <v>42614</v>
      </c>
      <c r="C217" s="225"/>
      <c r="D217" s="226" t="s">
        <v>757</v>
      </c>
      <c r="E217" s="227" t="s">
        <v>656</v>
      </c>
      <c r="F217" s="228">
        <v>160.5</v>
      </c>
      <c r="G217" s="227"/>
      <c r="H217" s="227">
        <v>210</v>
      </c>
      <c r="I217" s="229">
        <v>210</v>
      </c>
      <c r="J217" s="230" t="s">
        <v>658</v>
      </c>
      <c r="K217" s="231">
        <f t="shared" si="104"/>
        <v>49.5</v>
      </c>
      <c r="L217" s="232">
        <f t="shared" si="105"/>
        <v>0.30841121495327101</v>
      </c>
      <c r="M217" s="227" t="s">
        <v>617</v>
      </c>
      <c r="N217" s="233">
        <v>42871</v>
      </c>
      <c r="O217" s="1"/>
      <c r="P217" s="1"/>
      <c r="Q217" s="1"/>
      <c r="R217" s="6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24">
        <v>70</v>
      </c>
      <c r="B218" s="225">
        <v>42646</v>
      </c>
      <c r="C218" s="225"/>
      <c r="D218" s="226" t="s">
        <v>407</v>
      </c>
      <c r="E218" s="227" t="s">
        <v>656</v>
      </c>
      <c r="F218" s="228">
        <v>430</v>
      </c>
      <c r="G218" s="227"/>
      <c r="H218" s="227">
        <v>596</v>
      </c>
      <c r="I218" s="229">
        <v>575</v>
      </c>
      <c r="J218" s="230" t="s">
        <v>758</v>
      </c>
      <c r="K218" s="231">
        <v>166</v>
      </c>
      <c r="L218" s="232">
        <v>0.38604651162790699</v>
      </c>
      <c r="M218" s="227" t="s">
        <v>617</v>
      </c>
      <c r="N218" s="233">
        <v>42769</v>
      </c>
      <c r="O218" s="1"/>
      <c r="P218" s="1"/>
      <c r="Q218" s="1"/>
      <c r="R218" s="6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24">
        <v>71</v>
      </c>
      <c r="B219" s="225">
        <v>42657</v>
      </c>
      <c r="C219" s="225"/>
      <c r="D219" s="226" t="s">
        <v>759</v>
      </c>
      <c r="E219" s="227" t="s">
        <v>656</v>
      </c>
      <c r="F219" s="228">
        <v>280</v>
      </c>
      <c r="G219" s="227"/>
      <c r="H219" s="227">
        <v>345</v>
      </c>
      <c r="I219" s="229">
        <v>345</v>
      </c>
      <c r="J219" s="230" t="s">
        <v>658</v>
      </c>
      <c r="K219" s="231">
        <f t="shared" ref="K219:K224" si="106">H219-F219</f>
        <v>65</v>
      </c>
      <c r="L219" s="232">
        <f t="shared" ref="L219:L220" si="107">K219/F219</f>
        <v>0.23214285714285715</v>
      </c>
      <c r="M219" s="227" t="s">
        <v>617</v>
      </c>
      <c r="N219" s="233">
        <v>42814</v>
      </c>
      <c r="O219" s="1"/>
      <c r="P219" s="1"/>
      <c r="Q219" s="1"/>
      <c r="R219" s="6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4">
        <v>72</v>
      </c>
      <c r="B220" s="225">
        <v>42657</v>
      </c>
      <c r="C220" s="225"/>
      <c r="D220" s="226" t="s">
        <v>760</v>
      </c>
      <c r="E220" s="227" t="s">
        <v>656</v>
      </c>
      <c r="F220" s="228">
        <v>245</v>
      </c>
      <c r="G220" s="227"/>
      <c r="H220" s="227">
        <v>325.5</v>
      </c>
      <c r="I220" s="229">
        <v>330</v>
      </c>
      <c r="J220" s="230" t="s">
        <v>761</v>
      </c>
      <c r="K220" s="231">
        <f t="shared" si="106"/>
        <v>80.5</v>
      </c>
      <c r="L220" s="232">
        <f t="shared" si="107"/>
        <v>0.32857142857142857</v>
      </c>
      <c r="M220" s="227" t="s">
        <v>617</v>
      </c>
      <c r="N220" s="233">
        <v>42769</v>
      </c>
      <c r="O220" s="1"/>
      <c r="P220" s="1"/>
      <c r="Q220" s="1"/>
      <c r="R220" s="6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24">
        <v>73</v>
      </c>
      <c r="B221" s="225">
        <v>42660</v>
      </c>
      <c r="C221" s="225"/>
      <c r="D221" s="226" t="s">
        <v>352</v>
      </c>
      <c r="E221" s="227" t="s">
        <v>656</v>
      </c>
      <c r="F221" s="228">
        <v>125</v>
      </c>
      <c r="G221" s="227"/>
      <c r="H221" s="227">
        <v>160</v>
      </c>
      <c r="I221" s="229">
        <v>160</v>
      </c>
      <c r="J221" s="230" t="s">
        <v>714</v>
      </c>
      <c r="K221" s="231">
        <f t="shared" si="106"/>
        <v>35</v>
      </c>
      <c r="L221" s="232">
        <v>0.28000000000000003</v>
      </c>
      <c r="M221" s="227" t="s">
        <v>617</v>
      </c>
      <c r="N221" s="233">
        <v>42803</v>
      </c>
      <c r="O221" s="1"/>
      <c r="P221" s="1"/>
      <c r="Q221" s="1"/>
      <c r="R221" s="6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24">
        <v>74</v>
      </c>
      <c r="B222" s="225">
        <v>42660</v>
      </c>
      <c r="C222" s="225"/>
      <c r="D222" s="226" t="s">
        <v>484</v>
      </c>
      <c r="E222" s="227" t="s">
        <v>656</v>
      </c>
      <c r="F222" s="228">
        <v>114</v>
      </c>
      <c r="G222" s="227"/>
      <c r="H222" s="227">
        <v>145</v>
      </c>
      <c r="I222" s="229">
        <v>145</v>
      </c>
      <c r="J222" s="230" t="s">
        <v>714</v>
      </c>
      <c r="K222" s="231">
        <f t="shared" si="106"/>
        <v>31</v>
      </c>
      <c r="L222" s="232">
        <f t="shared" ref="L222:L224" si="108">K222/F222</f>
        <v>0.27192982456140352</v>
      </c>
      <c r="M222" s="227" t="s">
        <v>617</v>
      </c>
      <c r="N222" s="233">
        <v>42859</v>
      </c>
      <c r="O222" s="1"/>
      <c r="P222" s="1"/>
      <c r="Q222" s="1"/>
      <c r="R222" s="6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4">
        <v>75</v>
      </c>
      <c r="B223" s="225">
        <v>42660</v>
      </c>
      <c r="C223" s="225"/>
      <c r="D223" s="226" t="s">
        <v>762</v>
      </c>
      <c r="E223" s="227" t="s">
        <v>656</v>
      </c>
      <c r="F223" s="228">
        <v>212</v>
      </c>
      <c r="G223" s="227"/>
      <c r="H223" s="227">
        <v>280</v>
      </c>
      <c r="I223" s="229">
        <v>276</v>
      </c>
      <c r="J223" s="230" t="s">
        <v>763</v>
      </c>
      <c r="K223" s="231">
        <f t="shared" si="106"/>
        <v>68</v>
      </c>
      <c r="L223" s="232">
        <f t="shared" si="108"/>
        <v>0.32075471698113206</v>
      </c>
      <c r="M223" s="227" t="s">
        <v>617</v>
      </c>
      <c r="N223" s="233">
        <v>42858</v>
      </c>
      <c r="O223" s="1"/>
      <c r="P223" s="1"/>
      <c r="Q223" s="1"/>
      <c r="R223" s="6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24">
        <v>76</v>
      </c>
      <c r="B224" s="225">
        <v>42678</v>
      </c>
      <c r="C224" s="225"/>
      <c r="D224" s="226" t="s">
        <v>472</v>
      </c>
      <c r="E224" s="227" t="s">
        <v>656</v>
      </c>
      <c r="F224" s="228">
        <v>155</v>
      </c>
      <c r="G224" s="227"/>
      <c r="H224" s="227">
        <v>210</v>
      </c>
      <c r="I224" s="229">
        <v>210</v>
      </c>
      <c r="J224" s="230" t="s">
        <v>764</v>
      </c>
      <c r="K224" s="231">
        <f t="shared" si="106"/>
        <v>55</v>
      </c>
      <c r="L224" s="232">
        <f t="shared" si="108"/>
        <v>0.35483870967741937</v>
      </c>
      <c r="M224" s="227" t="s">
        <v>617</v>
      </c>
      <c r="N224" s="233">
        <v>42944</v>
      </c>
      <c r="O224" s="1"/>
      <c r="P224" s="1"/>
      <c r="Q224" s="1"/>
      <c r="R224" s="6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34">
        <v>77</v>
      </c>
      <c r="B225" s="235">
        <v>42710</v>
      </c>
      <c r="C225" s="235"/>
      <c r="D225" s="236" t="s">
        <v>765</v>
      </c>
      <c r="E225" s="237" t="s">
        <v>656</v>
      </c>
      <c r="F225" s="238">
        <v>150.5</v>
      </c>
      <c r="G225" s="238"/>
      <c r="H225" s="239">
        <v>72.5</v>
      </c>
      <c r="I225" s="239">
        <v>174</v>
      </c>
      <c r="J225" s="240" t="s">
        <v>766</v>
      </c>
      <c r="K225" s="241">
        <v>-78</v>
      </c>
      <c r="L225" s="242">
        <v>-0.51827242524916906</v>
      </c>
      <c r="M225" s="238" t="s">
        <v>635</v>
      </c>
      <c r="N225" s="235">
        <v>43333</v>
      </c>
      <c r="O225" s="1"/>
      <c r="P225" s="1"/>
      <c r="Q225" s="1"/>
      <c r="R225" s="6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24">
        <v>78</v>
      </c>
      <c r="B226" s="225">
        <v>42712</v>
      </c>
      <c r="C226" s="225"/>
      <c r="D226" s="226" t="s">
        <v>767</v>
      </c>
      <c r="E226" s="227" t="s">
        <v>656</v>
      </c>
      <c r="F226" s="228">
        <v>380</v>
      </c>
      <c r="G226" s="227"/>
      <c r="H226" s="227">
        <v>478</v>
      </c>
      <c r="I226" s="229">
        <v>468</v>
      </c>
      <c r="J226" s="230" t="s">
        <v>714</v>
      </c>
      <c r="K226" s="231">
        <f t="shared" ref="K226:K228" si="109">H226-F226</f>
        <v>98</v>
      </c>
      <c r="L226" s="232">
        <f t="shared" ref="L226:L228" si="110">K226/F226</f>
        <v>0.25789473684210529</v>
      </c>
      <c r="M226" s="227" t="s">
        <v>617</v>
      </c>
      <c r="N226" s="233">
        <v>43025</v>
      </c>
      <c r="O226" s="1"/>
      <c r="P226" s="1"/>
      <c r="Q226" s="1"/>
      <c r="R226" s="6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24">
        <v>79</v>
      </c>
      <c r="B227" s="225">
        <v>42734</v>
      </c>
      <c r="C227" s="225"/>
      <c r="D227" s="226" t="s">
        <v>110</v>
      </c>
      <c r="E227" s="227" t="s">
        <v>656</v>
      </c>
      <c r="F227" s="228">
        <v>305</v>
      </c>
      <c r="G227" s="227"/>
      <c r="H227" s="227">
        <v>375</v>
      </c>
      <c r="I227" s="229">
        <v>375</v>
      </c>
      <c r="J227" s="230" t="s">
        <v>714</v>
      </c>
      <c r="K227" s="231">
        <f t="shared" si="109"/>
        <v>70</v>
      </c>
      <c r="L227" s="232">
        <f t="shared" si="110"/>
        <v>0.22950819672131148</v>
      </c>
      <c r="M227" s="227" t="s">
        <v>617</v>
      </c>
      <c r="N227" s="233">
        <v>42768</v>
      </c>
      <c r="O227" s="1"/>
      <c r="P227" s="1"/>
      <c r="Q227" s="1"/>
      <c r="R227" s="6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24">
        <v>80</v>
      </c>
      <c r="B228" s="225">
        <v>42739</v>
      </c>
      <c r="C228" s="225"/>
      <c r="D228" s="226" t="s">
        <v>96</v>
      </c>
      <c r="E228" s="227" t="s">
        <v>656</v>
      </c>
      <c r="F228" s="228">
        <v>99.5</v>
      </c>
      <c r="G228" s="227"/>
      <c r="H228" s="227">
        <v>158</v>
      </c>
      <c r="I228" s="229">
        <v>158</v>
      </c>
      <c r="J228" s="230" t="s">
        <v>714</v>
      </c>
      <c r="K228" s="231">
        <f t="shared" si="109"/>
        <v>58.5</v>
      </c>
      <c r="L228" s="232">
        <f t="shared" si="110"/>
        <v>0.5879396984924623</v>
      </c>
      <c r="M228" s="227" t="s">
        <v>617</v>
      </c>
      <c r="N228" s="233">
        <v>42898</v>
      </c>
      <c r="O228" s="1"/>
      <c r="P228" s="1"/>
      <c r="Q228" s="1"/>
      <c r="R228" s="6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24">
        <v>81</v>
      </c>
      <c r="B229" s="225">
        <v>42739</v>
      </c>
      <c r="C229" s="225"/>
      <c r="D229" s="226" t="s">
        <v>96</v>
      </c>
      <c r="E229" s="227" t="s">
        <v>656</v>
      </c>
      <c r="F229" s="228">
        <v>99.5</v>
      </c>
      <c r="G229" s="227"/>
      <c r="H229" s="227">
        <v>158</v>
      </c>
      <c r="I229" s="229">
        <v>158</v>
      </c>
      <c r="J229" s="230" t="s">
        <v>714</v>
      </c>
      <c r="K229" s="231">
        <v>58.5</v>
      </c>
      <c r="L229" s="232">
        <v>0.58793969849246197</v>
      </c>
      <c r="M229" s="227" t="s">
        <v>617</v>
      </c>
      <c r="N229" s="233">
        <v>42898</v>
      </c>
      <c r="O229" s="1"/>
      <c r="P229" s="1"/>
      <c r="Q229" s="1"/>
      <c r="R229" s="6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24">
        <v>82</v>
      </c>
      <c r="B230" s="225">
        <v>42786</v>
      </c>
      <c r="C230" s="225"/>
      <c r="D230" s="226" t="s">
        <v>187</v>
      </c>
      <c r="E230" s="227" t="s">
        <v>656</v>
      </c>
      <c r="F230" s="228">
        <v>140.5</v>
      </c>
      <c r="G230" s="227"/>
      <c r="H230" s="227">
        <v>220</v>
      </c>
      <c r="I230" s="229">
        <v>220</v>
      </c>
      <c r="J230" s="230" t="s">
        <v>714</v>
      </c>
      <c r="K230" s="231">
        <f>H230-F230</f>
        <v>79.5</v>
      </c>
      <c r="L230" s="232">
        <f>K230/F230</f>
        <v>0.5658362989323843</v>
      </c>
      <c r="M230" s="227" t="s">
        <v>617</v>
      </c>
      <c r="N230" s="233">
        <v>42864</v>
      </c>
      <c r="O230" s="1"/>
      <c r="P230" s="1"/>
      <c r="Q230" s="1"/>
      <c r="R230" s="6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24">
        <v>83</v>
      </c>
      <c r="B231" s="225">
        <v>42786</v>
      </c>
      <c r="C231" s="225"/>
      <c r="D231" s="226" t="s">
        <v>768</v>
      </c>
      <c r="E231" s="227" t="s">
        <v>656</v>
      </c>
      <c r="F231" s="228">
        <v>202.5</v>
      </c>
      <c r="G231" s="227"/>
      <c r="H231" s="227">
        <v>234</v>
      </c>
      <c r="I231" s="229">
        <v>234</v>
      </c>
      <c r="J231" s="230" t="s">
        <v>714</v>
      </c>
      <c r="K231" s="231">
        <v>31.5</v>
      </c>
      <c r="L231" s="232">
        <v>0.155555555555556</v>
      </c>
      <c r="M231" s="227" t="s">
        <v>617</v>
      </c>
      <c r="N231" s="233">
        <v>42836</v>
      </c>
      <c r="O231" s="1"/>
      <c r="P231" s="1"/>
      <c r="Q231" s="1"/>
      <c r="R231" s="6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24">
        <v>84</v>
      </c>
      <c r="B232" s="225">
        <v>42818</v>
      </c>
      <c r="C232" s="225"/>
      <c r="D232" s="226" t="s">
        <v>769</v>
      </c>
      <c r="E232" s="227" t="s">
        <v>656</v>
      </c>
      <c r="F232" s="228">
        <v>300.5</v>
      </c>
      <c r="G232" s="227"/>
      <c r="H232" s="227">
        <v>417.5</v>
      </c>
      <c r="I232" s="229">
        <v>420</v>
      </c>
      <c r="J232" s="230" t="s">
        <v>770</v>
      </c>
      <c r="K232" s="231">
        <f>H232-F232</f>
        <v>117</v>
      </c>
      <c r="L232" s="232">
        <f>K232/F232</f>
        <v>0.38935108153078202</v>
      </c>
      <c r="M232" s="227" t="s">
        <v>617</v>
      </c>
      <c r="N232" s="233">
        <v>43070</v>
      </c>
      <c r="O232" s="1"/>
      <c r="P232" s="1"/>
      <c r="Q232" s="1"/>
      <c r="R232" s="6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24">
        <v>85</v>
      </c>
      <c r="B233" s="225">
        <v>42818</v>
      </c>
      <c r="C233" s="225"/>
      <c r="D233" s="226" t="s">
        <v>744</v>
      </c>
      <c r="E233" s="227" t="s">
        <v>656</v>
      </c>
      <c r="F233" s="228">
        <v>850</v>
      </c>
      <c r="G233" s="227"/>
      <c r="H233" s="227">
        <v>1042.5</v>
      </c>
      <c r="I233" s="229">
        <v>1023</v>
      </c>
      <c r="J233" s="230" t="s">
        <v>771</v>
      </c>
      <c r="K233" s="231">
        <v>192.5</v>
      </c>
      <c r="L233" s="232">
        <v>0.22647058823529401</v>
      </c>
      <c r="M233" s="227" t="s">
        <v>617</v>
      </c>
      <c r="N233" s="233">
        <v>42830</v>
      </c>
      <c r="O233" s="1"/>
      <c r="P233" s="1"/>
      <c r="Q233" s="1"/>
      <c r="R233" s="6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24">
        <v>86</v>
      </c>
      <c r="B234" s="225">
        <v>42830</v>
      </c>
      <c r="C234" s="225"/>
      <c r="D234" s="226" t="s">
        <v>503</v>
      </c>
      <c r="E234" s="227" t="s">
        <v>656</v>
      </c>
      <c r="F234" s="228">
        <v>785</v>
      </c>
      <c r="G234" s="227"/>
      <c r="H234" s="227">
        <v>930</v>
      </c>
      <c r="I234" s="229">
        <v>920</v>
      </c>
      <c r="J234" s="230" t="s">
        <v>772</v>
      </c>
      <c r="K234" s="231">
        <f>H234-F234</f>
        <v>145</v>
      </c>
      <c r="L234" s="232">
        <f>K234/F234</f>
        <v>0.18471337579617833</v>
      </c>
      <c r="M234" s="227" t="s">
        <v>617</v>
      </c>
      <c r="N234" s="233">
        <v>42976</v>
      </c>
      <c r="O234" s="1"/>
      <c r="P234" s="1"/>
      <c r="Q234" s="1"/>
      <c r="R234" s="6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34">
        <v>87</v>
      </c>
      <c r="B235" s="235">
        <v>42831</v>
      </c>
      <c r="C235" s="235"/>
      <c r="D235" s="236" t="s">
        <v>773</v>
      </c>
      <c r="E235" s="237" t="s">
        <v>656</v>
      </c>
      <c r="F235" s="238">
        <v>40</v>
      </c>
      <c r="G235" s="238"/>
      <c r="H235" s="239">
        <v>13.1</v>
      </c>
      <c r="I235" s="239">
        <v>60</v>
      </c>
      <c r="J235" s="240" t="s">
        <v>774</v>
      </c>
      <c r="K235" s="241">
        <v>-26.9</v>
      </c>
      <c r="L235" s="242">
        <v>-0.67249999999999999</v>
      </c>
      <c r="M235" s="238" t="s">
        <v>635</v>
      </c>
      <c r="N235" s="235">
        <v>43138</v>
      </c>
      <c r="O235" s="1"/>
      <c r="P235" s="1"/>
      <c r="Q235" s="1"/>
      <c r="R235" s="6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24">
        <v>88</v>
      </c>
      <c r="B236" s="225">
        <v>42837</v>
      </c>
      <c r="C236" s="225"/>
      <c r="D236" s="226" t="s">
        <v>95</v>
      </c>
      <c r="E236" s="227" t="s">
        <v>656</v>
      </c>
      <c r="F236" s="228">
        <v>289.5</v>
      </c>
      <c r="G236" s="227"/>
      <c r="H236" s="227">
        <v>354</v>
      </c>
      <c r="I236" s="229">
        <v>360</v>
      </c>
      <c r="J236" s="230" t="s">
        <v>775</v>
      </c>
      <c r="K236" s="231">
        <f t="shared" ref="K236:K244" si="111">H236-F236</f>
        <v>64.5</v>
      </c>
      <c r="L236" s="232">
        <f t="shared" ref="L236:L244" si="112">K236/F236</f>
        <v>0.22279792746113988</v>
      </c>
      <c r="M236" s="227" t="s">
        <v>617</v>
      </c>
      <c r="N236" s="233">
        <v>43040</v>
      </c>
      <c r="O236" s="1"/>
      <c r="P236" s="1"/>
      <c r="Q236" s="1"/>
      <c r="R236" s="6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24">
        <v>89</v>
      </c>
      <c r="B237" s="225">
        <v>42845</v>
      </c>
      <c r="C237" s="225"/>
      <c r="D237" s="226" t="s">
        <v>439</v>
      </c>
      <c r="E237" s="227" t="s">
        <v>656</v>
      </c>
      <c r="F237" s="228">
        <v>700</v>
      </c>
      <c r="G237" s="227"/>
      <c r="H237" s="227">
        <v>840</v>
      </c>
      <c r="I237" s="229">
        <v>840</v>
      </c>
      <c r="J237" s="230" t="s">
        <v>776</v>
      </c>
      <c r="K237" s="231">
        <f t="shared" si="111"/>
        <v>140</v>
      </c>
      <c r="L237" s="232">
        <f t="shared" si="112"/>
        <v>0.2</v>
      </c>
      <c r="M237" s="227" t="s">
        <v>617</v>
      </c>
      <c r="N237" s="233">
        <v>42893</v>
      </c>
      <c r="O237" s="1"/>
      <c r="P237" s="1"/>
      <c r="Q237" s="1"/>
      <c r="R237" s="6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24">
        <v>90</v>
      </c>
      <c r="B238" s="225">
        <v>42887</v>
      </c>
      <c r="C238" s="225"/>
      <c r="D238" s="226" t="s">
        <v>777</v>
      </c>
      <c r="E238" s="227" t="s">
        <v>656</v>
      </c>
      <c r="F238" s="228">
        <v>130</v>
      </c>
      <c r="G238" s="227"/>
      <c r="H238" s="227">
        <v>144.25</v>
      </c>
      <c r="I238" s="229">
        <v>170</v>
      </c>
      <c r="J238" s="230" t="s">
        <v>778</v>
      </c>
      <c r="K238" s="231">
        <f t="shared" si="111"/>
        <v>14.25</v>
      </c>
      <c r="L238" s="232">
        <f t="shared" si="112"/>
        <v>0.10961538461538461</v>
      </c>
      <c r="M238" s="227" t="s">
        <v>617</v>
      </c>
      <c r="N238" s="233">
        <v>43675</v>
      </c>
      <c r="O238" s="1"/>
      <c r="P238" s="1"/>
      <c r="Q238" s="1"/>
      <c r="R238" s="6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24">
        <v>91</v>
      </c>
      <c r="B239" s="225">
        <v>42901</v>
      </c>
      <c r="C239" s="225"/>
      <c r="D239" s="226" t="s">
        <v>779</v>
      </c>
      <c r="E239" s="227" t="s">
        <v>656</v>
      </c>
      <c r="F239" s="228">
        <v>214.5</v>
      </c>
      <c r="G239" s="227"/>
      <c r="H239" s="227">
        <v>262</v>
      </c>
      <c r="I239" s="229">
        <v>262</v>
      </c>
      <c r="J239" s="230" t="s">
        <v>780</v>
      </c>
      <c r="K239" s="231">
        <f t="shared" si="111"/>
        <v>47.5</v>
      </c>
      <c r="L239" s="232">
        <f t="shared" si="112"/>
        <v>0.22144522144522144</v>
      </c>
      <c r="M239" s="227" t="s">
        <v>617</v>
      </c>
      <c r="N239" s="233">
        <v>42977</v>
      </c>
      <c r="O239" s="1"/>
      <c r="P239" s="1"/>
      <c r="Q239" s="1"/>
      <c r="R239" s="6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55">
        <v>92</v>
      </c>
      <c r="B240" s="256">
        <v>42933</v>
      </c>
      <c r="C240" s="256"/>
      <c r="D240" s="257" t="s">
        <v>781</v>
      </c>
      <c r="E240" s="258" t="s">
        <v>656</v>
      </c>
      <c r="F240" s="259">
        <v>370</v>
      </c>
      <c r="G240" s="258"/>
      <c r="H240" s="258">
        <v>447.5</v>
      </c>
      <c r="I240" s="260">
        <v>450</v>
      </c>
      <c r="J240" s="261" t="s">
        <v>714</v>
      </c>
      <c r="K240" s="231">
        <f t="shared" si="111"/>
        <v>77.5</v>
      </c>
      <c r="L240" s="262">
        <f t="shared" si="112"/>
        <v>0.20945945945945946</v>
      </c>
      <c r="M240" s="258" t="s">
        <v>617</v>
      </c>
      <c r="N240" s="263">
        <v>43035</v>
      </c>
      <c r="O240" s="1"/>
      <c r="P240" s="1"/>
      <c r="Q240" s="1"/>
      <c r="R240" s="6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55">
        <v>93</v>
      </c>
      <c r="B241" s="256">
        <v>42943</v>
      </c>
      <c r="C241" s="256"/>
      <c r="D241" s="257" t="s">
        <v>185</v>
      </c>
      <c r="E241" s="258" t="s">
        <v>656</v>
      </c>
      <c r="F241" s="259">
        <v>657.5</v>
      </c>
      <c r="G241" s="258"/>
      <c r="H241" s="258">
        <v>825</v>
      </c>
      <c r="I241" s="260">
        <v>820</v>
      </c>
      <c r="J241" s="261" t="s">
        <v>714</v>
      </c>
      <c r="K241" s="231">
        <f t="shared" si="111"/>
        <v>167.5</v>
      </c>
      <c r="L241" s="262">
        <f t="shared" si="112"/>
        <v>0.25475285171102663</v>
      </c>
      <c r="M241" s="258" t="s">
        <v>617</v>
      </c>
      <c r="N241" s="263">
        <v>43090</v>
      </c>
      <c r="O241" s="1"/>
      <c r="P241" s="1"/>
      <c r="Q241" s="1"/>
      <c r="R241" s="6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24">
        <v>94</v>
      </c>
      <c r="B242" s="225">
        <v>42964</v>
      </c>
      <c r="C242" s="225"/>
      <c r="D242" s="226" t="s">
        <v>370</v>
      </c>
      <c r="E242" s="227" t="s">
        <v>656</v>
      </c>
      <c r="F242" s="228">
        <v>605</v>
      </c>
      <c r="G242" s="227"/>
      <c r="H242" s="227">
        <v>750</v>
      </c>
      <c r="I242" s="229">
        <v>750</v>
      </c>
      <c r="J242" s="230" t="s">
        <v>772</v>
      </c>
      <c r="K242" s="231">
        <f t="shared" si="111"/>
        <v>145</v>
      </c>
      <c r="L242" s="232">
        <f t="shared" si="112"/>
        <v>0.23966942148760331</v>
      </c>
      <c r="M242" s="227" t="s">
        <v>617</v>
      </c>
      <c r="N242" s="233">
        <v>43027</v>
      </c>
      <c r="O242" s="1"/>
      <c r="P242" s="1"/>
      <c r="Q242" s="1"/>
      <c r="R242" s="6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>
      <c r="A243" s="234">
        <v>95</v>
      </c>
      <c r="B243" s="235">
        <v>42979</v>
      </c>
      <c r="C243" s="235"/>
      <c r="D243" s="243" t="s">
        <v>782</v>
      </c>
      <c r="E243" s="238" t="s">
        <v>656</v>
      </c>
      <c r="F243" s="238">
        <v>255</v>
      </c>
      <c r="G243" s="239"/>
      <c r="H243" s="239">
        <v>217.25</v>
      </c>
      <c r="I243" s="239">
        <v>320</v>
      </c>
      <c r="J243" s="240" t="s">
        <v>783</v>
      </c>
      <c r="K243" s="241">
        <f t="shared" si="111"/>
        <v>-37.75</v>
      </c>
      <c r="L243" s="244">
        <f t="shared" si="112"/>
        <v>-0.14803921568627451</v>
      </c>
      <c r="M243" s="238" t="s">
        <v>635</v>
      </c>
      <c r="N243" s="235">
        <v>43661</v>
      </c>
      <c r="O243" s="1"/>
      <c r="P243" s="1"/>
      <c r="Q243" s="1"/>
      <c r="R243" s="6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>
      <c r="A244" s="224">
        <v>96</v>
      </c>
      <c r="B244" s="225">
        <v>42997</v>
      </c>
      <c r="C244" s="225"/>
      <c r="D244" s="226" t="s">
        <v>784</v>
      </c>
      <c r="E244" s="227" t="s">
        <v>656</v>
      </c>
      <c r="F244" s="228">
        <v>215</v>
      </c>
      <c r="G244" s="227"/>
      <c r="H244" s="227">
        <v>258</v>
      </c>
      <c r="I244" s="229">
        <v>258</v>
      </c>
      <c r="J244" s="230" t="s">
        <v>714</v>
      </c>
      <c r="K244" s="231">
        <f t="shared" si="111"/>
        <v>43</v>
      </c>
      <c r="L244" s="232">
        <f t="shared" si="112"/>
        <v>0.2</v>
      </c>
      <c r="M244" s="227" t="s">
        <v>617</v>
      </c>
      <c r="N244" s="233">
        <v>43040</v>
      </c>
      <c r="O244" s="1"/>
      <c r="P244" s="1"/>
      <c r="Q244" s="1"/>
      <c r="R244" s="6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24">
        <v>97</v>
      </c>
      <c r="B245" s="225">
        <v>42997</v>
      </c>
      <c r="C245" s="225"/>
      <c r="D245" s="226" t="s">
        <v>784</v>
      </c>
      <c r="E245" s="227" t="s">
        <v>656</v>
      </c>
      <c r="F245" s="228">
        <v>215</v>
      </c>
      <c r="G245" s="227"/>
      <c r="H245" s="227">
        <v>258</v>
      </c>
      <c r="I245" s="229">
        <v>258</v>
      </c>
      <c r="J245" s="261" t="s">
        <v>714</v>
      </c>
      <c r="K245" s="231">
        <v>43</v>
      </c>
      <c r="L245" s="232">
        <v>0.2</v>
      </c>
      <c r="M245" s="227" t="s">
        <v>617</v>
      </c>
      <c r="N245" s="233">
        <v>43040</v>
      </c>
      <c r="O245" s="1"/>
      <c r="P245" s="1"/>
      <c r="Q245" s="1"/>
      <c r="R245" s="6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>
      <c r="A246" s="255">
        <v>98</v>
      </c>
      <c r="B246" s="256">
        <v>42998</v>
      </c>
      <c r="C246" s="256"/>
      <c r="D246" s="257" t="s">
        <v>785</v>
      </c>
      <c r="E246" s="258" t="s">
        <v>656</v>
      </c>
      <c r="F246" s="228">
        <v>75</v>
      </c>
      <c r="G246" s="258"/>
      <c r="H246" s="258">
        <v>90</v>
      </c>
      <c r="I246" s="260">
        <v>90</v>
      </c>
      <c r="J246" s="230" t="s">
        <v>786</v>
      </c>
      <c r="K246" s="231">
        <f t="shared" ref="K246:K251" si="113">H246-F246</f>
        <v>15</v>
      </c>
      <c r="L246" s="232">
        <f t="shared" ref="L246:L251" si="114">K246/F246</f>
        <v>0.2</v>
      </c>
      <c r="M246" s="227" t="s">
        <v>617</v>
      </c>
      <c r="N246" s="233">
        <v>43019</v>
      </c>
      <c r="O246" s="1"/>
      <c r="P246" s="1"/>
      <c r="Q246" s="1"/>
      <c r="R246" s="6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>
      <c r="A247" s="255">
        <v>99</v>
      </c>
      <c r="B247" s="256">
        <v>43011</v>
      </c>
      <c r="C247" s="256"/>
      <c r="D247" s="257" t="s">
        <v>638</v>
      </c>
      <c r="E247" s="258" t="s">
        <v>656</v>
      </c>
      <c r="F247" s="259">
        <v>315</v>
      </c>
      <c r="G247" s="258"/>
      <c r="H247" s="258">
        <v>392</v>
      </c>
      <c r="I247" s="260">
        <v>384</v>
      </c>
      <c r="J247" s="261" t="s">
        <v>787</v>
      </c>
      <c r="K247" s="231">
        <f t="shared" si="113"/>
        <v>77</v>
      </c>
      <c r="L247" s="262">
        <f t="shared" si="114"/>
        <v>0.24444444444444444</v>
      </c>
      <c r="M247" s="258" t="s">
        <v>617</v>
      </c>
      <c r="N247" s="263">
        <v>43017</v>
      </c>
      <c r="O247" s="1"/>
      <c r="P247" s="1"/>
      <c r="Q247" s="1"/>
      <c r="R247" s="6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>
      <c r="A248" s="255">
        <v>100</v>
      </c>
      <c r="B248" s="256">
        <v>43013</v>
      </c>
      <c r="C248" s="256"/>
      <c r="D248" s="257" t="s">
        <v>477</v>
      </c>
      <c r="E248" s="258" t="s">
        <v>656</v>
      </c>
      <c r="F248" s="259">
        <v>145</v>
      </c>
      <c r="G248" s="258"/>
      <c r="H248" s="258">
        <v>179</v>
      </c>
      <c r="I248" s="260">
        <v>180</v>
      </c>
      <c r="J248" s="261" t="s">
        <v>788</v>
      </c>
      <c r="K248" s="231">
        <f t="shared" si="113"/>
        <v>34</v>
      </c>
      <c r="L248" s="262">
        <f t="shared" si="114"/>
        <v>0.23448275862068965</v>
      </c>
      <c r="M248" s="258" t="s">
        <v>617</v>
      </c>
      <c r="N248" s="263">
        <v>43025</v>
      </c>
      <c r="O248" s="1"/>
      <c r="P248" s="1"/>
      <c r="Q248" s="1"/>
      <c r="R248" s="6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>
      <c r="A249" s="255">
        <v>101</v>
      </c>
      <c r="B249" s="256">
        <v>43014</v>
      </c>
      <c r="C249" s="256"/>
      <c r="D249" s="257" t="s">
        <v>342</v>
      </c>
      <c r="E249" s="258" t="s">
        <v>656</v>
      </c>
      <c r="F249" s="259">
        <v>256</v>
      </c>
      <c r="G249" s="258"/>
      <c r="H249" s="258">
        <v>323</v>
      </c>
      <c r="I249" s="260">
        <v>320</v>
      </c>
      <c r="J249" s="261" t="s">
        <v>714</v>
      </c>
      <c r="K249" s="231">
        <f t="shared" si="113"/>
        <v>67</v>
      </c>
      <c r="L249" s="262">
        <f t="shared" si="114"/>
        <v>0.26171875</v>
      </c>
      <c r="M249" s="258" t="s">
        <v>617</v>
      </c>
      <c r="N249" s="263">
        <v>43067</v>
      </c>
      <c r="O249" s="1"/>
      <c r="P249" s="1"/>
      <c r="Q249" s="1"/>
      <c r="R249" s="6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>
      <c r="A250" s="255">
        <v>102</v>
      </c>
      <c r="B250" s="256">
        <v>43017</v>
      </c>
      <c r="C250" s="256"/>
      <c r="D250" s="257" t="s">
        <v>360</v>
      </c>
      <c r="E250" s="258" t="s">
        <v>656</v>
      </c>
      <c r="F250" s="259">
        <v>137.5</v>
      </c>
      <c r="G250" s="258"/>
      <c r="H250" s="258">
        <v>184</v>
      </c>
      <c r="I250" s="260">
        <v>183</v>
      </c>
      <c r="J250" s="261" t="s">
        <v>789</v>
      </c>
      <c r="K250" s="231">
        <f t="shared" si="113"/>
        <v>46.5</v>
      </c>
      <c r="L250" s="262">
        <f t="shared" si="114"/>
        <v>0.33818181818181819</v>
      </c>
      <c r="M250" s="258" t="s">
        <v>617</v>
      </c>
      <c r="N250" s="263">
        <v>43108</v>
      </c>
      <c r="O250" s="1"/>
      <c r="P250" s="1"/>
      <c r="Q250" s="1"/>
      <c r="R250" s="6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>
      <c r="A251" s="255">
        <v>103</v>
      </c>
      <c r="B251" s="256">
        <v>43018</v>
      </c>
      <c r="C251" s="256"/>
      <c r="D251" s="257" t="s">
        <v>790</v>
      </c>
      <c r="E251" s="258" t="s">
        <v>656</v>
      </c>
      <c r="F251" s="259">
        <v>125.5</v>
      </c>
      <c r="G251" s="258"/>
      <c r="H251" s="258">
        <v>158</v>
      </c>
      <c r="I251" s="260">
        <v>155</v>
      </c>
      <c r="J251" s="261" t="s">
        <v>791</v>
      </c>
      <c r="K251" s="231">
        <f t="shared" si="113"/>
        <v>32.5</v>
      </c>
      <c r="L251" s="262">
        <f t="shared" si="114"/>
        <v>0.25896414342629481</v>
      </c>
      <c r="M251" s="258" t="s">
        <v>617</v>
      </c>
      <c r="N251" s="263">
        <v>43067</v>
      </c>
      <c r="O251" s="1"/>
      <c r="P251" s="1"/>
      <c r="Q251" s="1"/>
      <c r="R251" s="6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>
      <c r="A252" s="255">
        <v>104</v>
      </c>
      <c r="B252" s="256">
        <v>43018</v>
      </c>
      <c r="C252" s="256"/>
      <c r="D252" s="257" t="s">
        <v>792</v>
      </c>
      <c r="E252" s="258" t="s">
        <v>656</v>
      </c>
      <c r="F252" s="259">
        <v>895</v>
      </c>
      <c r="G252" s="258"/>
      <c r="H252" s="258">
        <v>1122.5</v>
      </c>
      <c r="I252" s="260">
        <v>1078</v>
      </c>
      <c r="J252" s="261" t="s">
        <v>793</v>
      </c>
      <c r="K252" s="231">
        <v>227.5</v>
      </c>
      <c r="L252" s="262">
        <v>0.25418994413407803</v>
      </c>
      <c r="M252" s="258" t="s">
        <v>617</v>
      </c>
      <c r="N252" s="263">
        <v>43117</v>
      </c>
      <c r="O252" s="1"/>
      <c r="P252" s="1"/>
      <c r="Q252" s="1"/>
      <c r="R252" s="6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>
      <c r="A253" s="255">
        <v>105</v>
      </c>
      <c r="B253" s="256">
        <v>43020</v>
      </c>
      <c r="C253" s="256"/>
      <c r="D253" s="257" t="s">
        <v>351</v>
      </c>
      <c r="E253" s="258" t="s">
        <v>656</v>
      </c>
      <c r="F253" s="259">
        <v>525</v>
      </c>
      <c r="G253" s="258"/>
      <c r="H253" s="258">
        <v>629</v>
      </c>
      <c r="I253" s="260">
        <v>629</v>
      </c>
      <c r="J253" s="261" t="s">
        <v>714</v>
      </c>
      <c r="K253" s="231">
        <v>104</v>
      </c>
      <c r="L253" s="262">
        <v>0.19809523809523799</v>
      </c>
      <c r="M253" s="258" t="s">
        <v>617</v>
      </c>
      <c r="N253" s="263">
        <v>43119</v>
      </c>
      <c r="O253" s="1"/>
      <c r="P253" s="1"/>
      <c r="Q253" s="1"/>
      <c r="R253" s="6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>
      <c r="A254" s="255">
        <v>106</v>
      </c>
      <c r="B254" s="256">
        <v>43046</v>
      </c>
      <c r="C254" s="256"/>
      <c r="D254" s="257" t="s">
        <v>397</v>
      </c>
      <c r="E254" s="258" t="s">
        <v>656</v>
      </c>
      <c r="F254" s="259">
        <v>740</v>
      </c>
      <c r="G254" s="258"/>
      <c r="H254" s="258">
        <v>892.5</v>
      </c>
      <c r="I254" s="260">
        <v>900</v>
      </c>
      <c r="J254" s="261" t="s">
        <v>794</v>
      </c>
      <c r="K254" s="231">
        <f t="shared" ref="K254:K256" si="115">H254-F254</f>
        <v>152.5</v>
      </c>
      <c r="L254" s="262">
        <f t="shared" ref="L254:L256" si="116">K254/F254</f>
        <v>0.20608108108108109</v>
      </c>
      <c r="M254" s="258" t="s">
        <v>617</v>
      </c>
      <c r="N254" s="263">
        <v>43052</v>
      </c>
      <c r="O254" s="1"/>
      <c r="P254" s="1"/>
      <c r="Q254" s="1"/>
      <c r="R254" s="6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>
      <c r="A255" s="224">
        <v>107</v>
      </c>
      <c r="B255" s="225">
        <v>43073</v>
      </c>
      <c r="C255" s="225"/>
      <c r="D255" s="226" t="s">
        <v>795</v>
      </c>
      <c r="E255" s="227" t="s">
        <v>656</v>
      </c>
      <c r="F255" s="228">
        <v>118.5</v>
      </c>
      <c r="G255" s="227"/>
      <c r="H255" s="227">
        <v>143.5</v>
      </c>
      <c r="I255" s="229">
        <v>145</v>
      </c>
      <c r="J255" s="230" t="s">
        <v>645</v>
      </c>
      <c r="K255" s="231">
        <f t="shared" si="115"/>
        <v>25</v>
      </c>
      <c r="L255" s="232">
        <f t="shared" si="116"/>
        <v>0.2109704641350211</v>
      </c>
      <c r="M255" s="227" t="s">
        <v>617</v>
      </c>
      <c r="N255" s="233">
        <v>43097</v>
      </c>
      <c r="O255" s="1"/>
      <c r="P255" s="1"/>
      <c r="Q255" s="1"/>
      <c r="R255" s="6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>
      <c r="A256" s="234">
        <v>108</v>
      </c>
      <c r="B256" s="235">
        <v>43090</v>
      </c>
      <c r="C256" s="235"/>
      <c r="D256" s="236" t="s">
        <v>445</v>
      </c>
      <c r="E256" s="237" t="s">
        <v>656</v>
      </c>
      <c r="F256" s="238">
        <v>715</v>
      </c>
      <c r="G256" s="238"/>
      <c r="H256" s="239">
        <v>500</v>
      </c>
      <c r="I256" s="239">
        <v>872</v>
      </c>
      <c r="J256" s="240" t="s">
        <v>796</v>
      </c>
      <c r="K256" s="241">
        <f t="shared" si="115"/>
        <v>-215</v>
      </c>
      <c r="L256" s="242">
        <f t="shared" si="116"/>
        <v>-0.30069930069930068</v>
      </c>
      <c r="M256" s="238" t="s">
        <v>635</v>
      </c>
      <c r="N256" s="235">
        <v>43670</v>
      </c>
      <c r="O256" s="1"/>
      <c r="P256" s="1"/>
      <c r="Q256" s="1"/>
      <c r="R256" s="6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>
      <c r="A257" s="224">
        <v>109</v>
      </c>
      <c r="B257" s="225">
        <v>43098</v>
      </c>
      <c r="C257" s="225"/>
      <c r="D257" s="226" t="s">
        <v>638</v>
      </c>
      <c r="E257" s="227" t="s">
        <v>656</v>
      </c>
      <c r="F257" s="228">
        <v>435</v>
      </c>
      <c r="G257" s="227"/>
      <c r="H257" s="227">
        <v>542.5</v>
      </c>
      <c r="I257" s="229">
        <v>539</v>
      </c>
      <c r="J257" s="230" t="s">
        <v>714</v>
      </c>
      <c r="K257" s="231">
        <v>107.5</v>
      </c>
      <c r="L257" s="232">
        <v>0.247126436781609</v>
      </c>
      <c r="M257" s="227" t="s">
        <v>617</v>
      </c>
      <c r="N257" s="233">
        <v>43206</v>
      </c>
      <c r="O257" s="1"/>
      <c r="P257" s="1"/>
      <c r="Q257" s="1"/>
      <c r="R257" s="6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>
      <c r="A258" s="224">
        <v>110</v>
      </c>
      <c r="B258" s="225">
        <v>43098</v>
      </c>
      <c r="C258" s="225"/>
      <c r="D258" s="226" t="s">
        <v>584</v>
      </c>
      <c r="E258" s="227" t="s">
        <v>656</v>
      </c>
      <c r="F258" s="228">
        <v>885</v>
      </c>
      <c r="G258" s="227"/>
      <c r="H258" s="227">
        <v>1090</v>
      </c>
      <c r="I258" s="229">
        <v>1084</v>
      </c>
      <c r="J258" s="230" t="s">
        <v>714</v>
      </c>
      <c r="K258" s="231">
        <v>205</v>
      </c>
      <c r="L258" s="232">
        <v>0.23163841807909599</v>
      </c>
      <c r="M258" s="227" t="s">
        <v>617</v>
      </c>
      <c r="N258" s="233">
        <v>43213</v>
      </c>
      <c r="O258" s="1"/>
      <c r="P258" s="1"/>
      <c r="Q258" s="1"/>
      <c r="R258" s="6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>
      <c r="A259" s="264">
        <v>111</v>
      </c>
      <c r="B259" s="265">
        <v>43192</v>
      </c>
      <c r="C259" s="265"/>
      <c r="D259" s="243" t="s">
        <v>797</v>
      </c>
      <c r="E259" s="238" t="s">
        <v>656</v>
      </c>
      <c r="F259" s="266">
        <v>478.5</v>
      </c>
      <c r="G259" s="238"/>
      <c r="H259" s="238">
        <v>442</v>
      </c>
      <c r="I259" s="239">
        <v>613</v>
      </c>
      <c r="J259" s="240" t="s">
        <v>798</v>
      </c>
      <c r="K259" s="241">
        <f t="shared" ref="K259:K262" si="117">H259-F259</f>
        <v>-36.5</v>
      </c>
      <c r="L259" s="242">
        <f t="shared" ref="L259:L262" si="118">K259/F259</f>
        <v>-7.6280041797283177E-2</v>
      </c>
      <c r="M259" s="238" t="s">
        <v>635</v>
      </c>
      <c r="N259" s="235">
        <v>43762</v>
      </c>
      <c r="O259" s="1"/>
      <c r="P259" s="1"/>
      <c r="Q259" s="1"/>
      <c r="R259" s="6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>
      <c r="A260" s="234">
        <v>112</v>
      </c>
      <c r="B260" s="235">
        <v>43194</v>
      </c>
      <c r="C260" s="235"/>
      <c r="D260" s="236" t="s">
        <v>799</v>
      </c>
      <c r="E260" s="237" t="s">
        <v>656</v>
      </c>
      <c r="F260" s="238">
        <f>141.5-7.3</f>
        <v>134.19999999999999</v>
      </c>
      <c r="G260" s="238"/>
      <c r="H260" s="239">
        <v>77</v>
      </c>
      <c r="I260" s="239">
        <v>180</v>
      </c>
      <c r="J260" s="240" t="s">
        <v>800</v>
      </c>
      <c r="K260" s="241">
        <f t="shared" si="117"/>
        <v>-57.199999999999989</v>
      </c>
      <c r="L260" s="242">
        <f t="shared" si="118"/>
        <v>-0.42622950819672129</v>
      </c>
      <c r="M260" s="238" t="s">
        <v>635</v>
      </c>
      <c r="N260" s="235">
        <v>43522</v>
      </c>
      <c r="O260" s="1"/>
      <c r="P260" s="1"/>
      <c r="Q260" s="1"/>
      <c r="R260" s="6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>
      <c r="A261" s="234">
        <v>113</v>
      </c>
      <c r="B261" s="235">
        <v>43209</v>
      </c>
      <c r="C261" s="235"/>
      <c r="D261" s="236" t="s">
        <v>801</v>
      </c>
      <c r="E261" s="237" t="s">
        <v>656</v>
      </c>
      <c r="F261" s="238">
        <v>430</v>
      </c>
      <c r="G261" s="238"/>
      <c r="H261" s="239">
        <v>220</v>
      </c>
      <c r="I261" s="239">
        <v>537</v>
      </c>
      <c r="J261" s="240" t="s">
        <v>802</v>
      </c>
      <c r="K261" s="241">
        <f t="shared" si="117"/>
        <v>-210</v>
      </c>
      <c r="L261" s="242">
        <f t="shared" si="118"/>
        <v>-0.48837209302325579</v>
      </c>
      <c r="M261" s="238" t="s">
        <v>635</v>
      </c>
      <c r="N261" s="235">
        <v>43252</v>
      </c>
      <c r="O261" s="1"/>
      <c r="P261" s="1"/>
      <c r="Q261" s="1"/>
      <c r="R261" s="6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>
      <c r="A262" s="255">
        <v>114</v>
      </c>
      <c r="B262" s="256">
        <v>43220</v>
      </c>
      <c r="C262" s="256"/>
      <c r="D262" s="257" t="s">
        <v>398</v>
      </c>
      <c r="E262" s="258" t="s">
        <v>656</v>
      </c>
      <c r="F262" s="258">
        <v>153.5</v>
      </c>
      <c r="G262" s="258"/>
      <c r="H262" s="258">
        <v>196</v>
      </c>
      <c r="I262" s="260">
        <v>196</v>
      </c>
      <c r="J262" s="230" t="s">
        <v>803</v>
      </c>
      <c r="K262" s="231">
        <f t="shared" si="117"/>
        <v>42.5</v>
      </c>
      <c r="L262" s="232">
        <f t="shared" si="118"/>
        <v>0.27687296416938112</v>
      </c>
      <c r="M262" s="227" t="s">
        <v>617</v>
      </c>
      <c r="N262" s="233">
        <v>43605</v>
      </c>
      <c r="O262" s="1"/>
      <c r="P262" s="1"/>
      <c r="Q262" s="1"/>
      <c r="R262" s="6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>
      <c r="A263" s="234">
        <v>115</v>
      </c>
      <c r="B263" s="235">
        <v>43306</v>
      </c>
      <c r="C263" s="235"/>
      <c r="D263" s="236" t="s">
        <v>773</v>
      </c>
      <c r="E263" s="237" t="s">
        <v>656</v>
      </c>
      <c r="F263" s="238">
        <v>27.5</v>
      </c>
      <c r="G263" s="238"/>
      <c r="H263" s="239">
        <v>13.1</v>
      </c>
      <c r="I263" s="239">
        <v>60</v>
      </c>
      <c r="J263" s="240" t="s">
        <v>804</v>
      </c>
      <c r="K263" s="241">
        <v>-14.4</v>
      </c>
      <c r="L263" s="242">
        <v>-0.52363636363636401</v>
      </c>
      <c r="M263" s="238" t="s">
        <v>635</v>
      </c>
      <c r="N263" s="235">
        <v>43138</v>
      </c>
      <c r="O263" s="1"/>
      <c r="P263" s="1"/>
      <c r="Q263" s="1"/>
      <c r="R263" s="6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>
      <c r="A264" s="264">
        <v>116</v>
      </c>
      <c r="B264" s="265">
        <v>43318</v>
      </c>
      <c r="C264" s="265"/>
      <c r="D264" s="243" t="s">
        <v>805</v>
      </c>
      <c r="E264" s="238" t="s">
        <v>656</v>
      </c>
      <c r="F264" s="238">
        <v>148.5</v>
      </c>
      <c r="G264" s="238"/>
      <c r="H264" s="238">
        <v>102</v>
      </c>
      <c r="I264" s="239">
        <v>182</v>
      </c>
      <c r="J264" s="240" t="s">
        <v>806</v>
      </c>
      <c r="K264" s="241">
        <f>H264-F264</f>
        <v>-46.5</v>
      </c>
      <c r="L264" s="242">
        <f>K264/F264</f>
        <v>-0.31313131313131315</v>
      </c>
      <c r="M264" s="238" t="s">
        <v>635</v>
      </c>
      <c r="N264" s="235">
        <v>43661</v>
      </c>
      <c r="O264" s="1"/>
      <c r="P264" s="1"/>
      <c r="Q264" s="1"/>
      <c r="R264" s="6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>
      <c r="A265" s="224">
        <v>117</v>
      </c>
      <c r="B265" s="225">
        <v>43335</v>
      </c>
      <c r="C265" s="225"/>
      <c r="D265" s="226" t="s">
        <v>807</v>
      </c>
      <c r="E265" s="227" t="s">
        <v>656</v>
      </c>
      <c r="F265" s="258">
        <v>285</v>
      </c>
      <c r="G265" s="227"/>
      <c r="H265" s="227">
        <v>355</v>
      </c>
      <c r="I265" s="229">
        <v>364</v>
      </c>
      <c r="J265" s="230" t="s">
        <v>808</v>
      </c>
      <c r="K265" s="231">
        <v>70</v>
      </c>
      <c r="L265" s="232">
        <v>0.24561403508771901</v>
      </c>
      <c r="M265" s="227" t="s">
        <v>617</v>
      </c>
      <c r="N265" s="233">
        <v>43455</v>
      </c>
      <c r="O265" s="1"/>
      <c r="P265" s="1"/>
      <c r="Q265" s="1"/>
      <c r="R265" s="6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>
      <c r="A266" s="224">
        <v>118</v>
      </c>
      <c r="B266" s="225">
        <v>43341</v>
      </c>
      <c r="C266" s="225"/>
      <c r="D266" s="226" t="s">
        <v>386</v>
      </c>
      <c r="E266" s="227" t="s">
        <v>656</v>
      </c>
      <c r="F266" s="258">
        <v>525</v>
      </c>
      <c r="G266" s="227"/>
      <c r="H266" s="227">
        <v>585</v>
      </c>
      <c r="I266" s="229">
        <v>635</v>
      </c>
      <c r="J266" s="230" t="s">
        <v>809</v>
      </c>
      <c r="K266" s="231">
        <f t="shared" ref="K266:K282" si="119">H266-F266</f>
        <v>60</v>
      </c>
      <c r="L266" s="232">
        <f t="shared" ref="L266:L282" si="120">K266/F266</f>
        <v>0.11428571428571428</v>
      </c>
      <c r="M266" s="227" t="s">
        <v>617</v>
      </c>
      <c r="N266" s="233">
        <v>43662</v>
      </c>
      <c r="O266" s="1"/>
      <c r="P266" s="1"/>
      <c r="Q266" s="1"/>
      <c r="R266" s="6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>
      <c r="A267" s="224">
        <v>119</v>
      </c>
      <c r="B267" s="225">
        <v>43395</v>
      </c>
      <c r="C267" s="225"/>
      <c r="D267" s="226" t="s">
        <v>370</v>
      </c>
      <c r="E267" s="227" t="s">
        <v>656</v>
      </c>
      <c r="F267" s="258">
        <v>475</v>
      </c>
      <c r="G267" s="227"/>
      <c r="H267" s="227">
        <v>574</v>
      </c>
      <c r="I267" s="229">
        <v>570</v>
      </c>
      <c r="J267" s="230" t="s">
        <v>714</v>
      </c>
      <c r="K267" s="231">
        <f t="shared" si="119"/>
        <v>99</v>
      </c>
      <c r="L267" s="232">
        <f t="shared" si="120"/>
        <v>0.20842105263157895</v>
      </c>
      <c r="M267" s="227" t="s">
        <v>617</v>
      </c>
      <c r="N267" s="233">
        <v>43403</v>
      </c>
      <c r="O267" s="1"/>
      <c r="P267" s="1"/>
      <c r="Q267" s="1"/>
      <c r="R267" s="6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>
      <c r="A268" s="255">
        <v>120</v>
      </c>
      <c r="B268" s="256">
        <v>43397</v>
      </c>
      <c r="C268" s="256"/>
      <c r="D268" s="257" t="s">
        <v>393</v>
      </c>
      <c r="E268" s="258" t="s">
        <v>656</v>
      </c>
      <c r="F268" s="258">
        <v>707.5</v>
      </c>
      <c r="G268" s="258"/>
      <c r="H268" s="258">
        <v>872</v>
      </c>
      <c r="I268" s="260">
        <v>872</v>
      </c>
      <c r="J268" s="261" t="s">
        <v>714</v>
      </c>
      <c r="K268" s="231">
        <f t="shared" si="119"/>
        <v>164.5</v>
      </c>
      <c r="L268" s="262">
        <f t="shared" si="120"/>
        <v>0.23250883392226149</v>
      </c>
      <c r="M268" s="258" t="s">
        <v>617</v>
      </c>
      <c r="N268" s="263">
        <v>43482</v>
      </c>
      <c r="O268" s="1"/>
      <c r="P268" s="1"/>
      <c r="Q268" s="1"/>
      <c r="R268" s="6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>
      <c r="A269" s="255">
        <v>121</v>
      </c>
      <c r="B269" s="256">
        <v>43398</v>
      </c>
      <c r="C269" s="256"/>
      <c r="D269" s="257" t="s">
        <v>810</v>
      </c>
      <c r="E269" s="258" t="s">
        <v>656</v>
      </c>
      <c r="F269" s="258">
        <v>162</v>
      </c>
      <c r="G269" s="258"/>
      <c r="H269" s="258">
        <v>204</v>
      </c>
      <c r="I269" s="260">
        <v>209</v>
      </c>
      <c r="J269" s="261" t="s">
        <v>811</v>
      </c>
      <c r="K269" s="231">
        <f t="shared" si="119"/>
        <v>42</v>
      </c>
      <c r="L269" s="262">
        <f t="shared" si="120"/>
        <v>0.25925925925925924</v>
      </c>
      <c r="M269" s="258" t="s">
        <v>617</v>
      </c>
      <c r="N269" s="263">
        <v>43539</v>
      </c>
      <c r="O269" s="1"/>
      <c r="P269" s="1"/>
      <c r="Q269" s="1"/>
      <c r="R269" s="6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>
      <c r="A270" s="255">
        <v>122</v>
      </c>
      <c r="B270" s="256">
        <v>43399</v>
      </c>
      <c r="C270" s="256"/>
      <c r="D270" s="257" t="s">
        <v>496</v>
      </c>
      <c r="E270" s="258" t="s">
        <v>656</v>
      </c>
      <c r="F270" s="258">
        <v>240</v>
      </c>
      <c r="G270" s="258"/>
      <c r="H270" s="258">
        <v>297</v>
      </c>
      <c r="I270" s="260">
        <v>297</v>
      </c>
      <c r="J270" s="261" t="s">
        <v>714</v>
      </c>
      <c r="K270" s="267">
        <f t="shared" si="119"/>
        <v>57</v>
      </c>
      <c r="L270" s="262">
        <f t="shared" si="120"/>
        <v>0.23749999999999999</v>
      </c>
      <c r="M270" s="258" t="s">
        <v>617</v>
      </c>
      <c r="N270" s="263">
        <v>43417</v>
      </c>
      <c r="O270" s="1"/>
      <c r="P270" s="1"/>
      <c r="Q270" s="1"/>
      <c r="R270" s="6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>
      <c r="A271" s="224">
        <v>123</v>
      </c>
      <c r="B271" s="225">
        <v>43439</v>
      </c>
      <c r="C271" s="225"/>
      <c r="D271" s="226" t="s">
        <v>812</v>
      </c>
      <c r="E271" s="227" t="s">
        <v>656</v>
      </c>
      <c r="F271" s="227">
        <v>202.5</v>
      </c>
      <c r="G271" s="227"/>
      <c r="H271" s="227">
        <v>255</v>
      </c>
      <c r="I271" s="229">
        <v>252</v>
      </c>
      <c r="J271" s="230" t="s">
        <v>714</v>
      </c>
      <c r="K271" s="231">
        <f t="shared" si="119"/>
        <v>52.5</v>
      </c>
      <c r="L271" s="232">
        <f t="shared" si="120"/>
        <v>0.25925925925925924</v>
      </c>
      <c r="M271" s="227" t="s">
        <v>617</v>
      </c>
      <c r="N271" s="233">
        <v>43542</v>
      </c>
      <c r="O271" s="1"/>
      <c r="P271" s="1"/>
      <c r="Q271" s="1"/>
      <c r="R271" s="6" t="s">
        <v>813</v>
      </c>
      <c r="S271" s="1"/>
      <c r="T271" s="1"/>
      <c r="U271" s="1"/>
      <c r="V271" s="1"/>
      <c r="W271" s="1"/>
      <c r="X271" s="1"/>
      <c r="Y271" s="1"/>
      <c r="Z271" s="1"/>
    </row>
    <row r="272" spans="1:26" ht="12.75" customHeight="1">
      <c r="A272" s="255">
        <v>124</v>
      </c>
      <c r="B272" s="256">
        <v>43465</v>
      </c>
      <c r="C272" s="225"/>
      <c r="D272" s="257" t="s">
        <v>426</v>
      </c>
      <c r="E272" s="258" t="s">
        <v>656</v>
      </c>
      <c r="F272" s="258">
        <v>710</v>
      </c>
      <c r="G272" s="258"/>
      <c r="H272" s="258">
        <v>866</v>
      </c>
      <c r="I272" s="260">
        <v>866</v>
      </c>
      <c r="J272" s="261" t="s">
        <v>714</v>
      </c>
      <c r="K272" s="231">
        <f t="shared" si="119"/>
        <v>156</v>
      </c>
      <c r="L272" s="232">
        <f t="shared" si="120"/>
        <v>0.21971830985915494</v>
      </c>
      <c r="M272" s="227" t="s">
        <v>617</v>
      </c>
      <c r="N272" s="233">
        <v>43553</v>
      </c>
      <c r="O272" s="1"/>
      <c r="P272" s="1"/>
      <c r="Q272" s="1"/>
      <c r="R272" s="6" t="s">
        <v>813</v>
      </c>
      <c r="S272" s="1"/>
      <c r="T272" s="1"/>
      <c r="U272" s="1"/>
      <c r="V272" s="1"/>
      <c r="W272" s="1"/>
      <c r="X272" s="1"/>
      <c r="Y272" s="1"/>
      <c r="Z272" s="1"/>
    </row>
    <row r="273" spans="1:26" ht="12.75" customHeight="1">
      <c r="A273" s="255">
        <v>125</v>
      </c>
      <c r="B273" s="256">
        <v>43522</v>
      </c>
      <c r="C273" s="256"/>
      <c r="D273" s="257" t="s">
        <v>154</v>
      </c>
      <c r="E273" s="258" t="s">
        <v>656</v>
      </c>
      <c r="F273" s="258">
        <v>337.25</v>
      </c>
      <c r="G273" s="258"/>
      <c r="H273" s="258">
        <v>398.5</v>
      </c>
      <c r="I273" s="260">
        <v>411</v>
      </c>
      <c r="J273" s="230" t="s">
        <v>814</v>
      </c>
      <c r="K273" s="231">
        <f t="shared" si="119"/>
        <v>61.25</v>
      </c>
      <c r="L273" s="232">
        <f t="shared" si="120"/>
        <v>0.1816160118606375</v>
      </c>
      <c r="M273" s="227" t="s">
        <v>617</v>
      </c>
      <c r="N273" s="233">
        <v>43760</v>
      </c>
      <c r="O273" s="1"/>
      <c r="P273" s="1"/>
      <c r="Q273" s="1"/>
      <c r="R273" s="6" t="s">
        <v>813</v>
      </c>
      <c r="S273" s="1"/>
      <c r="T273" s="1"/>
      <c r="U273" s="1"/>
      <c r="V273" s="1"/>
      <c r="W273" s="1"/>
      <c r="X273" s="1"/>
      <c r="Y273" s="1"/>
      <c r="Z273" s="1"/>
    </row>
    <row r="274" spans="1:26" ht="12.75" customHeight="1">
      <c r="A274" s="268">
        <v>126</v>
      </c>
      <c r="B274" s="269">
        <v>43559</v>
      </c>
      <c r="C274" s="269"/>
      <c r="D274" s="270" t="s">
        <v>815</v>
      </c>
      <c r="E274" s="271" t="s">
        <v>656</v>
      </c>
      <c r="F274" s="271">
        <v>130</v>
      </c>
      <c r="G274" s="271"/>
      <c r="H274" s="271">
        <v>65</v>
      </c>
      <c r="I274" s="272">
        <v>158</v>
      </c>
      <c r="J274" s="240" t="s">
        <v>816</v>
      </c>
      <c r="K274" s="241">
        <f t="shared" si="119"/>
        <v>-65</v>
      </c>
      <c r="L274" s="242">
        <f t="shared" si="120"/>
        <v>-0.5</v>
      </c>
      <c r="M274" s="238" t="s">
        <v>635</v>
      </c>
      <c r="N274" s="235">
        <v>43726</v>
      </c>
      <c r="O274" s="1"/>
      <c r="P274" s="1"/>
      <c r="Q274" s="1"/>
      <c r="R274" s="6" t="s">
        <v>817</v>
      </c>
      <c r="S274" s="1"/>
      <c r="T274" s="1"/>
      <c r="U274" s="1"/>
      <c r="V274" s="1"/>
      <c r="W274" s="1"/>
      <c r="X274" s="1"/>
      <c r="Y274" s="1"/>
      <c r="Z274" s="1"/>
    </row>
    <row r="275" spans="1:26" ht="12.75" customHeight="1">
      <c r="A275" s="273">
        <v>127</v>
      </c>
      <c r="B275" s="274">
        <v>43017</v>
      </c>
      <c r="C275" s="274"/>
      <c r="D275" s="275" t="s">
        <v>187</v>
      </c>
      <c r="E275" s="276" t="s">
        <v>656</v>
      </c>
      <c r="F275" s="276">
        <v>141.5</v>
      </c>
      <c r="G275" s="277"/>
      <c r="H275" s="277">
        <v>183.5</v>
      </c>
      <c r="I275" s="277">
        <v>210</v>
      </c>
      <c r="J275" s="278" t="s">
        <v>818</v>
      </c>
      <c r="K275" s="279">
        <f t="shared" si="119"/>
        <v>42</v>
      </c>
      <c r="L275" s="280">
        <f t="shared" si="120"/>
        <v>0.29681978798586572</v>
      </c>
      <c r="M275" s="276" t="s">
        <v>617</v>
      </c>
      <c r="N275" s="274">
        <v>43042</v>
      </c>
      <c r="O275" s="1"/>
      <c r="P275" s="1"/>
      <c r="Q275" s="1"/>
      <c r="R275" s="6" t="s">
        <v>817</v>
      </c>
      <c r="S275" s="1"/>
      <c r="T275" s="1"/>
      <c r="U275" s="1"/>
      <c r="V275" s="1"/>
      <c r="W275" s="1"/>
      <c r="X275" s="1"/>
      <c r="Y275" s="1"/>
      <c r="Z275" s="1"/>
    </row>
    <row r="276" spans="1:26" ht="12.75" customHeight="1">
      <c r="A276" s="268">
        <v>128</v>
      </c>
      <c r="B276" s="269">
        <v>43074</v>
      </c>
      <c r="C276" s="269"/>
      <c r="D276" s="270" t="s">
        <v>819</v>
      </c>
      <c r="E276" s="271" t="s">
        <v>656</v>
      </c>
      <c r="F276" s="266">
        <v>172</v>
      </c>
      <c r="G276" s="271"/>
      <c r="H276" s="271">
        <v>155.25</v>
      </c>
      <c r="I276" s="272">
        <v>230</v>
      </c>
      <c r="J276" s="240" t="s">
        <v>820</v>
      </c>
      <c r="K276" s="241">
        <f t="shared" si="119"/>
        <v>-16.75</v>
      </c>
      <c r="L276" s="242">
        <f t="shared" si="120"/>
        <v>-9.7383720930232565E-2</v>
      </c>
      <c r="M276" s="238" t="s">
        <v>635</v>
      </c>
      <c r="N276" s="235">
        <v>43787</v>
      </c>
      <c r="O276" s="1"/>
      <c r="P276" s="1"/>
      <c r="Q276" s="1"/>
      <c r="R276" s="6" t="s">
        <v>817</v>
      </c>
      <c r="S276" s="1"/>
      <c r="T276" s="1"/>
      <c r="U276" s="1"/>
      <c r="V276" s="1"/>
      <c r="W276" s="1"/>
      <c r="X276" s="1"/>
      <c r="Y276" s="1"/>
      <c r="Z276" s="1"/>
    </row>
    <row r="277" spans="1:26" ht="12.75" customHeight="1">
      <c r="A277" s="255">
        <v>129</v>
      </c>
      <c r="B277" s="256">
        <v>43398</v>
      </c>
      <c r="C277" s="256"/>
      <c r="D277" s="257" t="s">
        <v>109</v>
      </c>
      <c r="E277" s="258" t="s">
        <v>656</v>
      </c>
      <c r="F277" s="258">
        <v>698.5</v>
      </c>
      <c r="G277" s="258"/>
      <c r="H277" s="258">
        <v>890</v>
      </c>
      <c r="I277" s="260">
        <v>890</v>
      </c>
      <c r="J277" s="230" t="s">
        <v>821</v>
      </c>
      <c r="K277" s="231">
        <f t="shared" si="119"/>
        <v>191.5</v>
      </c>
      <c r="L277" s="232">
        <f t="shared" si="120"/>
        <v>0.27415891195418757</v>
      </c>
      <c r="M277" s="227" t="s">
        <v>617</v>
      </c>
      <c r="N277" s="233">
        <v>44328</v>
      </c>
      <c r="O277" s="1"/>
      <c r="P277" s="1"/>
      <c r="Q277" s="1"/>
      <c r="R277" s="6" t="s">
        <v>813</v>
      </c>
      <c r="S277" s="1"/>
      <c r="T277" s="1"/>
      <c r="U277" s="1"/>
      <c r="V277" s="1"/>
      <c r="W277" s="1"/>
      <c r="X277" s="1"/>
      <c r="Y277" s="1"/>
      <c r="Z277" s="1"/>
    </row>
    <row r="278" spans="1:26" ht="12.75" customHeight="1">
      <c r="A278" s="255">
        <v>130</v>
      </c>
      <c r="B278" s="256">
        <v>42877</v>
      </c>
      <c r="C278" s="256"/>
      <c r="D278" s="257" t="s">
        <v>385</v>
      </c>
      <c r="E278" s="258" t="s">
        <v>656</v>
      </c>
      <c r="F278" s="258">
        <v>127.6</v>
      </c>
      <c r="G278" s="258"/>
      <c r="H278" s="258">
        <v>138</v>
      </c>
      <c r="I278" s="260">
        <v>190</v>
      </c>
      <c r="J278" s="230" t="s">
        <v>822</v>
      </c>
      <c r="K278" s="231">
        <f t="shared" si="119"/>
        <v>10.400000000000006</v>
      </c>
      <c r="L278" s="232">
        <f t="shared" si="120"/>
        <v>8.1504702194357417E-2</v>
      </c>
      <c r="M278" s="227" t="s">
        <v>617</v>
      </c>
      <c r="N278" s="233">
        <v>43774</v>
      </c>
      <c r="O278" s="1"/>
      <c r="P278" s="1"/>
      <c r="Q278" s="1"/>
      <c r="R278" s="6" t="s">
        <v>817</v>
      </c>
      <c r="S278" s="1"/>
      <c r="T278" s="1"/>
      <c r="U278" s="1"/>
      <c r="V278" s="1"/>
      <c r="W278" s="1"/>
      <c r="X278" s="1"/>
      <c r="Y278" s="1"/>
      <c r="Z278" s="1"/>
    </row>
    <row r="279" spans="1:26" ht="12.75" customHeight="1">
      <c r="A279" s="255">
        <v>131</v>
      </c>
      <c r="B279" s="256">
        <v>43158</v>
      </c>
      <c r="C279" s="256"/>
      <c r="D279" s="257" t="s">
        <v>823</v>
      </c>
      <c r="E279" s="258" t="s">
        <v>656</v>
      </c>
      <c r="F279" s="258">
        <v>317</v>
      </c>
      <c r="G279" s="258"/>
      <c r="H279" s="258">
        <v>382.5</v>
      </c>
      <c r="I279" s="260">
        <v>398</v>
      </c>
      <c r="J279" s="230" t="s">
        <v>824</v>
      </c>
      <c r="K279" s="231">
        <f t="shared" si="119"/>
        <v>65.5</v>
      </c>
      <c r="L279" s="232">
        <f t="shared" si="120"/>
        <v>0.20662460567823343</v>
      </c>
      <c r="M279" s="227" t="s">
        <v>617</v>
      </c>
      <c r="N279" s="233">
        <v>44238</v>
      </c>
      <c r="O279" s="1"/>
      <c r="P279" s="1"/>
      <c r="Q279" s="1"/>
      <c r="R279" s="6" t="s">
        <v>817</v>
      </c>
      <c r="S279" s="1"/>
      <c r="T279" s="1"/>
      <c r="U279" s="1"/>
      <c r="V279" s="1"/>
      <c r="W279" s="1"/>
      <c r="X279" s="1"/>
      <c r="Y279" s="1"/>
      <c r="Z279" s="1"/>
    </row>
    <row r="280" spans="1:26" ht="12.75" customHeight="1">
      <c r="A280" s="268">
        <v>132</v>
      </c>
      <c r="B280" s="269">
        <v>43164</v>
      </c>
      <c r="C280" s="269"/>
      <c r="D280" s="270" t="s">
        <v>146</v>
      </c>
      <c r="E280" s="271" t="s">
        <v>656</v>
      </c>
      <c r="F280" s="266">
        <f>510-14.4</f>
        <v>495.6</v>
      </c>
      <c r="G280" s="271"/>
      <c r="H280" s="271">
        <v>350</v>
      </c>
      <c r="I280" s="272">
        <v>672</v>
      </c>
      <c r="J280" s="240" t="s">
        <v>825</v>
      </c>
      <c r="K280" s="241">
        <f t="shared" si="119"/>
        <v>-145.60000000000002</v>
      </c>
      <c r="L280" s="242">
        <f t="shared" si="120"/>
        <v>-0.29378531073446329</v>
      </c>
      <c r="M280" s="238" t="s">
        <v>635</v>
      </c>
      <c r="N280" s="235">
        <v>43887</v>
      </c>
      <c r="O280" s="1"/>
      <c r="P280" s="1"/>
      <c r="Q280" s="1"/>
      <c r="R280" s="6" t="s">
        <v>813</v>
      </c>
      <c r="S280" s="1"/>
      <c r="T280" s="1"/>
      <c r="U280" s="1"/>
      <c r="V280" s="1"/>
      <c r="W280" s="1"/>
      <c r="X280" s="1"/>
      <c r="Y280" s="1"/>
      <c r="Z280" s="1"/>
    </row>
    <row r="281" spans="1:26" ht="12.75" customHeight="1">
      <c r="A281" s="268">
        <v>133</v>
      </c>
      <c r="B281" s="269">
        <v>43237</v>
      </c>
      <c r="C281" s="269"/>
      <c r="D281" s="270" t="s">
        <v>488</v>
      </c>
      <c r="E281" s="271" t="s">
        <v>656</v>
      </c>
      <c r="F281" s="266">
        <v>230.3</v>
      </c>
      <c r="G281" s="271"/>
      <c r="H281" s="271">
        <v>102.5</v>
      </c>
      <c r="I281" s="272">
        <v>348</v>
      </c>
      <c r="J281" s="240" t="s">
        <v>826</v>
      </c>
      <c r="K281" s="241">
        <f t="shared" si="119"/>
        <v>-127.80000000000001</v>
      </c>
      <c r="L281" s="242">
        <f t="shared" si="120"/>
        <v>-0.55492835432045162</v>
      </c>
      <c r="M281" s="238" t="s">
        <v>635</v>
      </c>
      <c r="N281" s="235">
        <v>43896</v>
      </c>
      <c r="O281" s="1"/>
      <c r="P281" s="1"/>
      <c r="Q281" s="1"/>
      <c r="R281" s="6" t="s">
        <v>813</v>
      </c>
      <c r="S281" s="1"/>
      <c r="T281" s="1"/>
      <c r="U281" s="1"/>
      <c r="V281" s="1"/>
      <c r="W281" s="1"/>
      <c r="X281" s="1"/>
      <c r="Y281" s="1"/>
      <c r="Z281" s="1"/>
    </row>
    <row r="282" spans="1:26" ht="12.75" customHeight="1">
      <c r="A282" s="255">
        <v>134</v>
      </c>
      <c r="B282" s="256">
        <v>43258</v>
      </c>
      <c r="C282" s="256"/>
      <c r="D282" s="257" t="s">
        <v>450</v>
      </c>
      <c r="E282" s="258" t="s">
        <v>656</v>
      </c>
      <c r="F282" s="258">
        <f>342.5-5.1</f>
        <v>337.4</v>
      </c>
      <c r="G282" s="258"/>
      <c r="H282" s="258">
        <v>412.5</v>
      </c>
      <c r="I282" s="260">
        <v>439</v>
      </c>
      <c r="J282" s="230" t="s">
        <v>827</v>
      </c>
      <c r="K282" s="231">
        <f t="shared" si="119"/>
        <v>75.100000000000023</v>
      </c>
      <c r="L282" s="232">
        <f t="shared" si="120"/>
        <v>0.22258446947243635</v>
      </c>
      <c r="M282" s="227" t="s">
        <v>617</v>
      </c>
      <c r="N282" s="233">
        <v>44230</v>
      </c>
      <c r="O282" s="1"/>
      <c r="P282" s="1"/>
      <c r="Q282" s="1"/>
      <c r="R282" s="6" t="s">
        <v>817</v>
      </c>
      <c r="S282" s="1"/>
      <c r="T282" s="1"/>
      <c r="U282" s="1"/>
      <c r="V282" s="1"/>
      <c r="W282" s="1"/>
      <c r="X282" s="1"/>
      <c r="Y282" s="1"/>
      <c r="Z282" s="1"/>
    </row>
    <row r="283" spans="1:26" ht="12.75" customHeight="1">
      <c r="A283" s="281">
        <v>135</v>
      </c>
      <c r="B283" s="282">
        <v>43285</v>
      </c>
      <c r="C283" s="282"/>
      <c r="D283" s="20" t="s">
        <v>56</v>
      </c>
      <c r="E283" s="283" t="s">
        <v>656</v>
      </c>
      <c r="F283" s="284">
        <f>127.5-5.53</f>
        <v>121.97</v>
      </c>
      <c r="G283" s="283"/>
      <c r="H283" s="283"/>
      <c r="I283" s="285">
        <v>170</v>
      </c>
      <c r="J283" s="286" t="s">
        <v>620</v>
      </c>
      <c r="K283" s="287"/>
      <c r="L283" s="288"/>
      <c r="M283" s="16" t="s">
        <v>620</v>
      </c>
      <c r="N283" s="289"/>
      <c r="O283" s="1"/>
      <c r="P283" s="1"/>
      <c r="Q283" s="1"/>
      <c r="R283" s="6" t="s">
        <v>813</v>
      </c>
      <c r="S283" s="1"/>
      <c r="T283" s="1"/>
      <c r="U283" s="1"/>
      <c r="V283" s="1"/>
      <c r="W283" s="1"/>
      <c r="X283" s="1"/>
      <c r="Y283" s="1"/>
      <c r="Z283" s="1"/>
    </row>
    <row r="284" spans="1:26" ht="12.75" customHeight="1">
      <c r="A284" s="268">
        <v>136</v>
      </c>
      <c r="B284" s="269">
        <v>43294</v>
      </c>
      <c r="C284" s="269"/>
      <c r="D284" s="270" t="s">
        <v>372</v>
      </c>
      <c r="E284" s="271" t="s">
        <v>656</v>
      </c>
      <c r="F284" s="266">
        <v>46.5</v>
      </c>
      <c r="G284" s="271"/>
      <c r="H284" s="271">
        <v>17</v>
      </c>
      <c r="I284" s="272">
        <v>59</v>
      </c>
      <c r="J284" s="240" t="s">
        <v>828</v>
      </c>
      <c r="K284" s="241">
        <f t="shared" ref="K284:K292" si="121">H284-F284</f>
        <v>-29.5</v>
      </c>
      <c r="L284" s="242">
        <f t="shared" ref="L284:L292" si="122">K284/F284</f>
        <v>-0.63440860215053763</v>
      </c>
      <c r="M284" s="238" t="s">
        <v>635</v>
      </c>
      <c r="N284" s="235">
        <v>43887</v>
      </c>
      <c r="O284" s="1"/>
      <c r="P284" s="1"/>
      <c r="Q284" s="1"/>
      <c r="R284" s="6" t="s">
        <v>813</v>
      </c>
      <c r="S284" s="1"/>
      <c r="T284" s="1"/>
      <c r="U284" s="1"/>
      <c r="V284" s="1"/>
      <c r="W284" s="1"/>
      <c r="X284" s="1"/>
      <c r="Y284" s="1"/>
      <c r="Z284" s="1"/>
    </row>
    <row r="285" spans="1:26" ht="12.75" customHeight="1">
      <c r="A285" s="255">
        <v>137</v>
      </c>
      <c r="B285" s="256">
        <v>43396</v>
      </c>
      <c r="C285" s="256"/>
      <c r="D285" s="257" t="s">
        <v>428</v>
      </c>
      <c r="E285" s="258" t="s">
        <v>656</v>
      </c>
      <c r="F285" s="258">
        <v>156.5</v>
      </c>
      <c r="G285" s="258"/>
      <c r="H285" s="258">
        <v>207.5</v>
      </c>
      <c r="I285" s="260">
        <v>191</v>
      </c>
      <c r="J285" s="230" t="s">
        <v>714</v>
      </c>
      <c r="K285" s="231">
        <f t="shared" si="121"/>
        <v>51</v>
      </c>
      <c r="L285" s="232">
        <f t="shared" si="122"/>
        <v>0.32587859424920129</v>
      </c>
      <c r="M285" s="227" t="s">
        <v>617</v>
      </c>
      <c r="N285" s="233">
        <v>44369</v>
      </c>
      <c r="O285" s="1"/>
      <c r="P285" s="1"/>
      <c r="Q285" s="1"/>
      <c r="R285" s="6" t="s">
        <v>813</v>
      </c>
      <c r="S285" s="1"/>
      <c r="T285" s="1"/>
      <c r="U285" s="1"/>
      <c r="V285" s="1"/>
      <c r="W285" s="1"/>
      <c r="X285" s="1"/>
      <c r="Y285" s="1"/>
      <c r="Z285" s="1"/>
    </row>
    <row r="286" spans="1:26" ht="12.75" customHeight="1">
      <c r="A286" s="255">
        <v>138</v>
      </c>
      <c r="B286" s="256">
        <v>43439</v>
      </c>
      <c r="C286" s="256"/>
      <c r="D286" s="257" t="s">
        <v>332</v>
      </c>
      <c r="E286" s="258" t="s">
        <v>656</v>
      </c>
      <c r="F286" s="258">
        <v>259.5</v>
      </c>
      <c r="G286" s="258"/>
      <c r="H286" s="258">
        <v>320</v>
      </c>
      <c r="I286" s="260">
        <v>320</v>
      </c>
      <c r="J286" s="230" t="s">
        <v>714</v>
      </c>
      <c r="K286" s="231">
        <f t="shared" si="121"/>
        <v>60.5</v>
      </c>
      <c r="L286" s="232">
        <f t="shared" si="122"/>
        <v>0.23314065510597304</v>
      </c>
      <c r="M286" s="227" t="s">
        <v>617</v>
      </c>
      <c r="N286" s="233">
        <v>44323</v>
      </c>
      <c r="O286" s="1"/>
      <c r="P286" s="1"/>
      <c r="Q286" s="1"/>
      <c r="R286" s="6" t="s">
        <v>813</v>
      </c>
      <c r="S286" s="1"/>
      <c r="T286" s="1"/>
      <c r="U286" s="1"/>
      <c r="V286" s="1"/>
      <c r="W286" s="1"/>
      <c r="X286" s="1"/>
      <c r="Y286" s="1"/>
      <c r="Z286" s="1"/>
    </row>
    <row r="287" spans="1:26" ht="12.75" customHeight="1">
      <c r="A287" s="268">
        <v>139</v>
      </c>
      <c r="B287" s="269">
        <v>43439</v>
      </c>
      <c r="C287" s="269"/>
      <c r="D287" s="270" t="s">
        <v>829</v>
      </c>
      <c r="E287" s="271" t="s">
        <v>656</v>
      </c>
      <c r="F287" s="271">
        <v>715</v>
      </c>
      <c r="G287" s="271"/>
      <c r="H287" s="271">
        <v>445</v>
      </c>
      <c r="I287" s="272">
        <v>840</v>
      </c>
      <c r="J287" s="240" t="s">
        <v>830</v>
      </c>
      <c r="K287" s="241">
        <f t="shared" si="121"/>
        <v>-270</v>
      </c>
      <c r="L287" s="242">
        <f t="shared" si="122"/>
        <v>-0.3776223776223776</v>
      </c>
      <c r="M287" s="238" t="s">
        <v>635</v>
      </c>
      <c r="N287" s="235">
        <v>43800</v>
      </c>
      <c r="O287" s="1"/>
      <c r="P287" s="1"/>
      <c r="Q287" s="1"/>
      <c r="R287" s="6" t="s">
        <v>813</v>
      </c>
      <c r="S287" s="1"/>
      <c r="T287" s="1"/>
      <c r="U287" s="1"/>
      <c r="V287" s="1"/>
      <c r="W287" s="1"/>
      <c r="X287" s="1"/>
      <c r="Y287" s="1"/>
      <c r="Z287" s="1"/>
    </row>
    <row r="288" spans="1:26" ht="12.75" customHeight="1">
      <c r="A288" s="255">
        <v>140</v>
      </c>
      <c r="B288" s="256">
        <v>43469</v>
      </c>
      <c r="C288" s="256"/>
      <c r="D288" s="257" t="s">
        <v>159</v>
      </c>
      <c r="E288" s="258" t="s">
        <v>656</v>
      </c>
      <c r="F288" s="258">
        <v>875</v>
      </c>
      <c r="G288" s="258"/>
      <c r="H288" s="258">
        <v>1165</v>
      </c>
      <c r="I288" s="260">
        <v>1185</v>
      </c>
      <c r="J288" s="230" t="s">
        <v>831</v>
      </c>
      <c r="K288" s="231">
        <f t="shared" si="121"/>
        <v>290</v>
      </c>
      <c r="L288" s="232">
        <f t="shared" si="122"/>
        <v>0.33142857142857141</v>
      </c>
      <c r="M288" s="227" t="s">
        <v>617</v>
      </c>
      <c r="N288" s="233">
        <v>43847</v>
      </c>
      <c r="O288" s="1"/>
      <c r="P288" s="1"/>
      <c r="Q288" s="1"/>
      <c r="R288" s="6" t="s">
        <v>813</v>
      </c>
      <c r="S288" s="1"/>
      <c r="T288" s="1"/>
      <c r="U288" s="1"/>
      <c r="V288" s="1"/>
      <c r="W288" s="1"/>
      <c r="X288" s="1"/>
      <c r="Y288" s="1"/>
      <c r="Z288" s="1"/>
    </row>
    <row r="289" spans="1:26" ht="12.75" customHeight="1">
      <c r="A289" s="255">
        <v>141</v>
      </c>
      <c r="B289" s="256">
        <v>43559</v>
      </c>
      <c r="C289" s="256"/>
      <c r="D289" s="257" t="s">
        <v>348</v>
      </c>
      <c r="E289" s="258" t="s">
        <v>656</v>
      </c>
      <c r="F289" s="258">
        <f>387-14.63</f>
        <v>372.37</v>
      </c>
      <c r="G289" s="258"/>
      <c r="H289" s="258">
        <v>490</v>
      </c>
      <c r="I289" s="260">
        <v>490</v>
      </c>
      <c r="J289" s="230" t="s">
        <v>714</v>
      </c>
      <c r="K289" s="231">
        <f t="shared" si="121"/>
        <v>117.63</v>
      </c>
      <c r="L289" s="232">
        <f t="shared" si="122"/>
        <v>0.31589548030185027</v>
      </c>
      <c r="M289" s="227" t="s">
        <v>617</v>
      </c>
      <c r="N289" s="233">
        <v>43850</v>
      </c>
      <c r="O289" s="1"/>
      <c r="P289" s="1"/>
      <c r="Q289" s="1"/>
      <c r="R289" s="6" t="s">
        <v>813</v>
      </c>
      <c r="S289" s="1"/>
      <c r="T289" s="1"/>
      <c r="U289" s="1"/>
      <c r="V289" s="1"/>
      <c r="W289" s="1"/>
      <c r="X289" s="1"/>
      <c r="Y289" s="1"/>
      <c r="Z289" s="1"/>
    </row>
    <row r="290" spans="1:26" ht="12.75" customHeight="1">
      <c r="A290" s="268">
        <v>142</v>
      </c>
      <c r="B290" s="269">
        <v>43578</v>
      </c>
      <c r="C290" s="269"/>
      <c r="D290" s="270" t="s">
        <v>832</v>
      </c>
      <c r="E290" s="271" t="s">
        <v>619</v>
      </c>
      <c r="F290" s="271">
        <v>220</v>
      </c>
      <c r="G290" s="271"/>
      <c r="H290" s="271">
        <v>127.5</v>
      </c>
      <c r="I290" s="272">
        <v>284</v>
      </c>
      <c r="J290" s="240" t="s">
        <v>833</v>
      </c>
      <c r="K290" s="241">
        <f t="shared" si="121"/>
        <v>-92.5</v>
      </c>
      <c r="L290" s="242">
        <f t="shared" si="122"/>
        <v>-0.42045454545454547</v>
      </c>
      <c r="M290" s="238" t="s">
        <v>635</v>
      </c>
      <c r="N290" s="235">
        <v>43896</v>
      </c>
      <c r="O290" s="1"/>
      <c r="P290" s="1"/>
      <c r="Q290" s="1"/>
      <c r="R290" s="6" t="s">
        <v>813</v>
      </c>
      <c r="S290" s="1"/>
      <c r="T290" s="1"/>
      <c r="U290" s="1"/>
      <c r="V290" s="1"/>
      <c r="W290" s="1"/>
      <c r="X290" s="1"/>
      <c r="Y290" s="1"/>
      <c r="Z290" s="1"/>
    </row>
    <row r="291" spans="1:26" ht="12.75" customHeight="1">
      <c r="A291" s="255">
        <v>143</v>
      </c>
      <c r="B291" s="256">
        <v>43622</v>
      </c>
      <c r="C291" s="256"/>
      <c r="D291" s="257" t="s">
        <v>497</v>
      </c>
      <c r="E291" s="258" t="s">
        <v>619</v>
      </c>
      <c r="F291" s="258">
        <v>332.8</v>
      </c>
      <c r="G291" s="258"/>
      <c r="H291" s="258">
        <v>405</v>
      </c>
      <c r="I291" s="260">
        <v>419</v>
      </c>
      <c r="J291" s="230" t="s">
        <v>834</v>
      </c>
      <c r="K291" s="231">
        <f t="shared" si="121"/>
        <v>72.199999999999989</v>
      </c>
      <c r="L291" s="232">
        <f t="shared" si="122"/>
        <v>0.21694711538461534</v>
      </c>
      <c r="M291" s="227" t="s">
        <v>617</v>
      </c>
      <c r="N291" s="233">
        <v>43860</v>
      </c>
      <c r="O291" s="1"/>
      <c r="P291" s="1"/>
      <c r="Q291" s="1"/>
      <c r="R291" s="6" t="s">
        <v>817</v>
      </c>
      <c r="S291" s="1"/>
      <c r="T291" s="1"/>
      <c r="U291" s="1"/>
      <c r="V291" s="1"/>
      <c r="W291" s="1"/>
      <c r="X291" s="1"/>
      <c r="Y291" s="1"/>
      <c r="Z291" s="1"/>
    </row>
    <row r="292" spans="1:26" ht="12.75" customHeight="1">
      <c r="A292" s="249">
        <v>144</v>
      </c>
      <c r="B292" s="248">
        <v>43641</v>
      </c>
      <c r="C292" s="248"/>
      <c r="D292" s="249" t="s">
        <v>152</v>
      </c>
      <c r="E292" s="250" t="s">
        <v>656</v>
      </c>
      <c r="F292" s="250">
        <v>386</v>
      </c>
      <c r="G292" s="251"/>
      <c r="H292" s="251">
        <v>395</v>
      </c>
      <c r="I292" s="251">
        <v>452</v>
      </c>
      <c r="J292" s="252" t="s">
        <v>835</v>
      </c>
      <c r="K292" s="253">
        <f t="shared" si="121"/>
        <v>9</v>
      </c>
      <c r="L292" s="254">
        <f t="shared" si="122"/>
        <v>2.3316062176165803E-2</v>
      </c>
      <c r="M292" s="250" t="s">
        <v>747</v>
      </c>
      <c r="N292" s="248">
        <v>43868</v>
      </c>
      <c r="O292" s="1"/>
      <c r="P292" s="1"/>
      <c r="Q292" s="1"/>
      <c r="R292" s="6" t="s">
        <v>817</v>
      </c>
      <c r="S292" s="1"/>
      <c r="T292" s="1"/>
      <c r="U292" s="1"/>
      <c r="V292" s="1"/>
      <c r="W292" s="1"/>
      <c r="X292" s="1"/>
      <c r="Y292" s="1"/>
      <c r="Z292" s="1"/>
    </row>
    <row r="293" spans="1:26" ht="12.75" customHeight="1">
      <c r="A293" s="290">
        <v>145</v>
      </c>
      <c r="B293" s="291">
        <v>43707</v>
      </c>
      <c r="C293" s="291"/>
      <c r="D293" s="20" t="s">
        <v>132</v>
      </c>
      <c r="E293" s="283" t="s">
        <v>656</v>
      </c>
      <c r="F293" s="283" t="s">
        <v>836</v>
      </c>
      <c r="G293" s="283"/>
      <c r="H293" s="283"/>
      <c r="I293" s="285">
        <v>190</v>
      </c>
      <c r="J293" s="286" t="s">
        <v>620</v>
      </c>
      <c r="K293" s="287"/>
      <c r="L293" s="288"/>
      <c r="M293" s="13" t="s">
        <v>620</v>
      </c>
      <c r="N293" s="289"/>
      <c r="O293" s="1"/>
      <c r="P293" s="1"/>
      <c r="Q293" s="1"/>
      <c r="R293" s="6" t="s">
        <v>813</v>
      </c>
      <c r="S293" s="1"/>
      <c r="T293" s="1"/>
      <c r="U293" s="1"/>
      <c r="V293" s="1"/>
      <c r="W293" s="1"/>
      <c r="X293" s="1"/>
      <c r="Y293" s="1"/>
      <c r="Z293" s="1"/>
    </row>
    <row r="294" spans="1:26" ht="12.75" customHeight="1">
      <c r="A294" s="255">
        <v>146</v>
      </c>
      <c r="B294" s="256">
        <v>43731</v>
      </c>
      <c r="C294" s="256"/>
      <c r="D294" s="257" t="s">
        <v>441</v>
      </c>
      <c r="E294" s="258" t="s">
        <v>656</v>
      </c>
      <c r="F294" s="258">
        <v>235</v>
      </c>
      <c r="G294" s="258"/>
      <c r="H294" s="258">
        <v>295</v>
      </c>
      <c r="I294" s="260">
        <v>296</v>
      </c>
      <c r="J294" s="230" t="s">
        <v>837</v>
      </c>
      <c r="K294" s="231">
        <f t="shared" ref="K294:K299" si="123">H294-F294</f>
        <v>60</v>
      </c>
      <c r="L294" s="232">
        <f t="shared" ref="L294:L299" si="124">K294/F294</f>
        <v>0.25531914893617019</v>
      </c>
      <c r="M294" s="227" t="s">
        <v>617</v>
      </c>
      <c r="N294" s="233">
        <v>43844</v>
      </c>
      <c r="O294" s="1"/>
      <c r="P294" s="1"/>
      <c r="Q294" s="1"/>
      <c r="R294" s="6" t="s">
        <v>817</v>
      </c>
      <c r="S294" s="1"/>
      <c r="T294" s="1"/>
      <c r="U294" s="1"/>
      <c r="V294" s="1"/>
      <c r="W294" s="1"/>
      <c r="X294" s="1"/>
      <c r="Y294" s="1"/>
      <c r="Z294" s="1"/>
    </row>
    <row r="295" spans="1:26" ht="12.75" customHeight="1">
      <c r="A295" s="255">
        <v>147</v>
      </c>
      <c r="B295" s="256">
        <v>43752</v>
      </c>
      <c r="C295" s="256"/>
      <c r="D295" s="257" t="s">
        <v>838</v>
      </c>
      <c r="E295" s="258" t="s">
        <v>656</v>
      </c>
      <c r="F295" s="258">
        <v>277.5</v>
      </c>
      <c r="G295" s="258"/>
      <c r="H295" s="258">
        <v>333</v>
      </c>
      <c r="I295" s="260">
        <v>333</v>
      </c>
      <c r="J295" s="230" t="s">
        <v>839</v>
      </c>
      <c r="K295" s="231">
        <f t="shared" si="123"/>
        <v>55.5</v>
      </c>
      <c r="L295" s="232">
        <f t="shared" si="124"/>
        <v>0.2</v>
      </c>
      <c r="M295" s="227" t="s">
        <v>617</v>
      </c>
      <c r="N295" s="233">
        <v>43846</v>
      </c>
      <c r="O295" s="1"/>
      <c r="P295" s="1"/>
      <c r="Q295" s="1"/>
      <c r="R295" s="6" t="s">
        <v>813</v>
      </c>
      <c r="S295" s="1"/>
      <c r="T295" s="1"/>
      <c r="U295" s="1"/>
      <c r="V295" s="1"/>
      <c r="W295" s="1"/>
      <c r="X295" s="1"/>
      <c r="Y295" s="1"/>
      <c r="Z295" s="1"/>
    </row>
    <row r="296" spans="1:26" ht="12.75" customHeight="1">
      <c r="A296" s="255">
        <v>148</v>
      </c>
      <c r="B296" s="256">
        <v>43752</v>
      </c>
      <c r="C296" s="256"/>
      <c r="D296" s="257" t="s">
        <v>840</v>
      </c>
      <c r="E296" s="258" t="s">
        <v>656</v>
      </c>
      <c r="F296" s="258">
        <v>930</v>
      </c>
      <c r="G296" s="258"/>
      <c r="H296" s="258">
        <v>1165</v>
      </c>
      <c r="I296" s="260">
        <v>1200</v>
      </c>
      <c r="J296" s="230" t="s">
        <v>841</v>
      </c>
      <c r="K296" s="231">
        <f t="shared" si="123"/>
        <v>235</v>
      </c>
      <c r="L296" s="232">
        <f t="shared" si="124"/>
        <v>0.25268817204301075</v>
      </c>
      <c r="M296" s="227" t="s">
        <v>617</v>
      </c>
      <c r="N296" s="233">
        <v>43847</v>
      </c>
      <c r="O296" s="1"/>
      <c r="P296" s="1"/>
      <c r="Q296" s="1"/>
      <c r="R296" s="6" t="s">
        <v>817</v>
      </c>
      <c r="S296" s="1"/>
      <c r="T296" s="1"/>
      <c r="U296" s="1"/>
      <c r="V296" s="1"/>
      <c r="W296" s="1"/>
      <c r="X296" s="1"/>
      <c r="Y296" s="1"/>
      <c r="Z296" s="1"/>
    </row>
    <row r="297" spans="1:26" ht="12.75" customHeight="1">
      <c r="A297" s="255">
        <v>149</v>
      </c>
      <c r="B297" s="256">
        <v>43753</v>
      </c>
      <c r="C297" s="256"/>
      <c r="D297" s="257" t="s">
        <v>842</v>
      </c>
      <c r="E297" s="258" t="s">
        <v>656</v>
      </c>
      <c r="F297" s="228">
        <v>111</v>
      </c>
      <c r="G297" s="258"/>
      <c r="H297" s="258">
        <v>141</v>
      </c>
      <c r="I297" s="260">
        <v>141</v>
      </c>
      <c r="J297" s="230" t="s">
        <v>639</v>
      </c>
      <c r="K297" s="231">
        <f t="shared" si="123"/>
        <v>30</v>
      </c>
      <c r="L297" s="232">
        <f t="shared" si="124"/>
        <v>0.27027027027027029</v>
      </c>
      <c r="M297" s="227" t="s">
        <v>617</v>
      </c>
      <c r="N297" s="233">
        <v>44328</v>
      </c>
      <c r="O297" s="1"/>
      <c r="P297" s="1"/>
      <c r="Q297" s="1"/>
      <c r="R297" s="6" t="s">
        <v>817</v>
      </c>
      <c r="S297" s="1"/>
      <c r="T297" s="1"/>
      <c r="U297" s="1"/>
      <c r="V297" s="1"/>
      <c r="W297" s="1"/>
      <c r="X297" s="1"/>
      <c r="Y297" s="1"/>
      <c r="Z297" s="1"/>
    </row>
    <row r="298" spans="1:26" ht="12.75" customHeight="1">
      <c r="A298" s="255">
        <v>150</v>
      </c>
      <c r="B298" s="256">
        <v>43753</v>
      </c>
      <c r="C298" s="256"/>
      <c r="D298" s="257" t="s">
        <v>843</v>
      </c>
      <c r="E298" s="258" t="s">
        <v>656</v>
      </c>
      <c r="F298" s="228">
        <v>296</v>
      </c>
      <c r="G298" s="258"/>
      <c r="H298" s="258">
        <v>370</v>
      </c>
      <c r="I298" s="260">
        <v>370</v>
      </c>
      <c r="J298" s="230" t="s">
        <v>714</v>
      </c>
      <c r="K298" s="231">
        <f t="shared" si="123"/>
        <v>74</v>
      </c>
      <c r="L298" s="232">
        <f t="shared" si="124"/>
        <v>0.25</v>
      </c>
      <c r="M298" s="227" t="s">
        <v>617</v>
      </c>
      <c r="N298" s="233">
        <v>43853</v>
      </c>
      <c r="O298" s="1"/>
      <c r="P298" s="1"/>
      <c r="Q298" s="1"/>
      <c r="R298" s="6" t="s">
        <v>817</v>
      </c>
      <c r="S298" s="1"/>
      <c r="T298" s="1"/>
      <c r="U298" s="1"/>
      <c r="V298" s="1"/>
      <c r="W298" s="1"/>
      <c r="X298" s="1"/>
      <c r="Y298" s="1"/>
      <c r="Z298" s="1"/>
    </row>
    <row r="299" spans="1:26" ht="12.75" customHeight="1">
      <c r="A299" s="255">
        <v>151</v>
      </c>
      <c r="B299" s="256">
        <v>43754</v>
      </c>
      <c r="C299" s="256"/>
      <c r="D299" s="257" t="s">
        <v>844</v>
      </c>
      <c r="E299" s="258" t="s">
        <v>656</v>
      </c>
      <c r="F299" s="228">
        <v>300</v>
      </c>
      <c r="G299" s="258"/>
      <c r="H299" s="258">
        <v>382.5</v>
      </c>
      <c r="I299" s="260">
        <v>344</v>
      </c>
      <c r="J299" s="230" t="s">
        <v>845</v>
      </c>
      <c r="K299" s="231">
        <f t="shared" si="123"/>
        <v>82.5</v>
      </c>
      <c r="L299" s="232">
        <f t="shared" si="124"/>
        <v>0.27500000000000002</v>
      </c>
      <c r="M299" s="227" t="s">
        <v>617</v>
      </c>
      <c r="N299" s="233">
        <v>44238</v>
      </c>
      <c r="O299" s="1"/>
      <c r="P299" s="1"/>
      <c r="Q299" s="1"/>
      <c r="R299" s="6" t="s">
        <v>817</v>
      </c>
      <c r="S299" s="1"/>
      <c r="T299" s="1"/>
      <c r="U299" s="1"/>
      <c r="V299" s="1"/>
      <c r="W299" s="1"/>
      <c r="X299" s="1"/>
      <c r="Y299" s="1"/>
      <c r="Z299" s="1"/>
    </row>
    <row r="300" spans="1:26" ht="12.75" customHeight="1">
      <c r="A300" s="290">
        <v>152</v>
      </c>
      <c r="B300" s="291">
        <v>43832</v>
      </c>
      <c r="C300" s="291"/>
      <c r="D300" s="292" t="s">
        <v>846</v>
      </c>
      <c r="E300" s="58" t="s">
        <v>656</v>
      </c>
      <c r="F300" s="293" t="s">
        <v>847</v>
      </c>
      <c r="G300" s="58"/>
      <c r="H300" s="58"/>
      <c r="I300" s="294">
        <v>590</v>
      </c>
      <c r="J300" s="286" t="s">
        <v>620</v>
      </c>
      <c r="K300" s="286"/>
      <c r="L300" s="295"/>
      <c r="M300" s="296" t="s">
        <v>620</v>
      </c>
      <c r="N300" s="297"/>
      <c r="O300" s="1"/>
      <c r="P300" s="1"/>
      <c r="Q300" s="1"/>
      <c r="R300" s="6" t="s">
        <v>817</v>
      </c>
      <c r="S300" s="1"/>
      <c r="T300" s="1"/>
      <c r="U300" s="1"/>
      <c r="V300" s="1"/>
      <c r="W300" s="1"/>
      <c r="X300" s="1"/>
      <c r="Y300" s="1"/>
      <c r="Z300" s="1"/>
    </row>
    <row r="301" spans="1:26" ht="12.75" customHeight="1">
      <c r="A301" s="255">
        <v>153</v>
      </c>
      <c r="B301" s="256">
        <v>43966</v>
      </c>
      <c r="C301" s="256"/>
      <c r="D301" s="257" t="s">
        <v>72</v>
      </c>
      <c r="E301" s="258" t="s">
        <v>656</v>
      </c>
      <c r="F301" s="228">
        <v>67.5</v>
      </c>
      <c r="G301" s="258"/>
      <c r="H301" s="258">
        <v>86</v>
      </c>
      <c r="I301" s="260">
        <v>86</v>
      </c>
      <c r="J301" s="230" t="s">
        <v>848</v>
      </c>
      <c r="K301" s="231">
        <f t="shared" ref="K301:K308" si="125">H301-F301</f>
        <v>18.5</v>
      </c>
      <c r="L301" s="232">
        <f t="shared" ref="L301:L308" si="126">K301/F301</f>
        <v>0.27407407407407408</v>
      </c>
      <c r="M301" s="227" t="s">
        <v>617</v>
      </c>
      <c r="N301" s="233">
        <v>44008</v>
      </c>
      <c r="O301" s="1"/>
      <c r="P301" s="1"/>
      <c r="Q301" s="1"/>
      <c r="R301" s="6" t="s">
        <v>817</v>
      </c>
      <c r="S301" s="1"/>
      <c r="T301" s="1"/>
      <c r="U301" s="1"/>
      <c r="V301" s="1"/>
      <c r="W301" s="1"/>
      <c r="X301" s="1"/>
      <c r="Y301" s="1"/>
      <c r="Z301" s="1"/>
    </row>
    <row r="302" spans="1:26" ht="12.75" customHeight="1">
      <c r="A302" s="255">
        <v>154</v>
      </c>
      <c r="B302" s="256">
        <v>44035</v>
      </c>
      <c r="C302" s="256"/>
      <c r="D302" s="257" t="s">
        <v>496</v>
      </c>
      <c r="E302" s="258" t="s">
        <v>656</v>
      </c>
      <c r="F302" s="228">
        <v>231</v>
      </c>
      <c r="G302" s="258"/>
      <c r="H302" s="258">
        <v>281</v>
      </c>
      <c r="I302" s="260">
        <v>281</v>
      </c>
      <c r="J302" s="230" t="s">
        <v>714</v>
      </c>
      <c r="K302" s="231">
        <f t="shared" si="125"/>
        <v>50</v>
      </c>
      <c r="L302" s="232">
        <f t="shared" si="126"/>
        <v>0.21645021645021645</v>
      </c>
      <c r="M302" s="227" t="s">
        <v>617</v>
      </c>
      <c r="N302" s="233">
        <v>44358</v>
      </c>
      <c r="O302" s="1"/>
      <c r="P302" s="1"/>
      <c r="Q302" s="1"/>
      <c r="R302" s="6" t="s">
        <v>817</v>
      </c>
      <c r="S302" s="1"/>
      <c r="T302" s="1"/>
      <c r="U302" s="1"/>
      <c r="V302" s="1"/>
      <c r="W302" s="1"/>
      <c r="X302" s="1"/>
      <c r="Y302" s="1"/>
      <c r="Z302" s="1"/>
    </row>
    <row r="303" spans="1:26" ht="12.75" customHeight="1">
      <c r="A303" s="255">
        <v>155</v>
      </c>
      <c r="B303" s="256">
        <v>44092</v>
      </c>
      <c r="C303" s="256"/>
      <c r="D303" s="257" t="s">
        <v>417</v>
      </c>
      <c r="E303" s="258" t="s">
        <v>656</v>
      </c>
      <c r="F303" s="258">
        <v>206</v>
      </c>
      <c r="G303" s="258"/>
      <c r="H303" s="258">
        <v>248</v>
      </c>
      <c r="I303" s="260">
        <v>248</v>
      </c>
      <c r="J303" s="230" t="s">
        <v>714</v>
      </c>
      <c r="K303" s="231">
        <f t="shared" si="125"/>
        <v>42</v>
      </c>
      <c r="L303" s="232">
        <f t="shared" si="126"/>
        <v>0.20388349514563106</v>
      </c>
      <c r="M303" s="227" t="s">
        <v>617</v>
      </c>
      <c r="N303" s="233">
        <v>44214</v>
      </c>
      <c r="O303" s="1"/>
      <c r="P303" s="1"/>
      <c r="Q303" s="1"/>
      <c r="R303" s="6" t="s">
        <v>817</v>
      </c>
      <c r="S303" s="1"/>
      <c r="T303" s="1"/>
      <c r="U303" s="1"/>
      <c r="V303" s="1"/>
      <c r="W303" s="1"/>
      <c r="X303" s="1"/>
      <c r="Y303" s="1"/>
      <c r="Z303" s="1"/>
    </row>
    <row r="304" spans="1:26" ht="12.75" customHeight="1">
      <c r="A304" s="255">
        <v>156</v>
      </c>
      <c r="B304" s="256">
        <v>44140</v>
      </c>
      <c r="C304" s="256"/>
      <c r="D304" s="257" t="s">
        <v>417</v>
      </c>
      <c r="E304" s="258" t="s">
        <v>656</v>
      </c>
      <c r="F304" s="258">
        <v>182.5</v>
      </c>
      <c r="G304" s="258"/>
      <c r="H304" s="258">
        <v>248</v>
      </c>
      <c r="I304" s="260">
        <v>248</v>
      </c>
      <c r="J304" s="230" t="s">
        <v>714</v>
      </c>
      <c r="K304" s="231">
        <f t="shared" si="125"/>
        <v>65.5</v>
      </c>
      <c r="L304" s="232">
        <f t="shared" si="126"/>
        <v>0.35890410958904112</v>
      </c>
      <c r="M304" s="227" t="s">
        <v>617</v>
      </c>
      <c r="N304" s="233">
        <v>44214</v>
      </c>
      <c r="O304" s="1"/>
      <c r="P304" s="1"/>
      <c r="Q304" s="1"/>
      <c r="R304" s="6" t="s">
        <v>817</v>
      </c>
      <c r="S304" s="1"/>
      <c r="T304" s="1"/>
      <c r="U304" s="1"/>
      <c r="V304" s="1"/>
      <c r="W304" s="1"/>
      <c r="X304" s="1"/>
      <c r="Y304" s="1"/>
      <c r="Z304" s="1"/>
    </row>
    <row r="305" spans="1:26" ht="12.75" customHeight="1">
      <c r="A305" s="255">
        <v>157</v>
      </c>
      <c r="B305" s="256">
        <v>44140</v>
      </c>
      <c r="C305" s="256"/>
      <c r="D305" s="257" t="s">
        <v>332</v>
      </c>
      <c r="E305" s="258" t="s">
        <v>656</v>
      </c>
      <c r="F305" s="258">
        <v>247.5</v>
      </c>
      <c r="G305" s="258"/>
      <c r="H305" s="258">
        <v>320</v>
      </c>
      <c r="I305" s="260">
        <v>320</v>
      </c>
      <c r="J305" s="230" t="s">
        <v>714</v>
      </c>
      <c r="K305" s="231">
        <f t="shared" si="125"/>
        <v>72.5</v>
      </c>
      <c r="L305" s="232">
        <f t="shared" si="126"/>
        <v>0.29292929292929293</v>
      </c>
      <c r="M305" s="227" t="s">
        <v>617</v>
      </c>
      <c r="N305" s="233">
        <v>44323</v>
      </c>
      <c r="O305" s="1"/>
      <c r="P305" s="1"/>
      <c r="Q305" s="1"/>
      <c r="R305" s="6" t="s">
        <v>817</v>
      </c>
      <c r="S305" s="1"/>
      <c r="T305" s="1"/>
      <c r="U305" s="1"/>
      <c r="V305" s="1"/>
      <c r="W305" s="1"/>
      <c r="X305" s="1"/>
      <c r="Y305" s="1"/>
      <c r="Z305" s="1"/>
    </row>
    <row r="306" spans="1:26" ht="12.75" customHeight="1">
      <c r="A306" s="255">
        <v>158</v>
      </c>
      <c r="B306" s="256">
        <v>44140</v>
      </c>
      <c r="C306" s="256"/>
      <c r="D306" s="257" t="s">
        <v>273</v>
      </c>
      <c r="E306" s="258" t="s">
        <v>656</v>
      </c>
      <c r="F306" s="228">
        <v>925</v>
      </c>
      <c r="G306" s="258"/>
      <c r="H306" s="258">
        <v>1095</v>
      </c>
      <c r="I306" s="260">
        <v>1093</v>
      </c>
      <c r="J306" s="230" t="s">
        <v>849</v>
      </c>
      <c r="K306" s="231">
        <f t="shared" si="125"/>
        <v>170</v>
      </c>
      <c r="L306" s="232">
        <f t="shared" si="126"/>
        <v>0.18378378378378379</v>
      </c>
      <c r="M306" s="227" t="s">
        <v>617</v>
      </c>
      <c r="N306" s="233">
        <v>44201</v>
      </c>
      <c r="O306" s="1"/>
      <c r="P306" s="1"/>
      <c r="Q306" s="1"/>
      <c r="R306" s="6" t="s">
        <v>817</v>
      </c>
      <c r="S306" s="1"/>
      <c r="T306" s="1"/>
      <c r="U306" s="1"/>
      <c r="V306" s="1"/>
      <c r="W306" s="1"/>
      <c r="X306" s="1"/>
      <c r="Y306" s="1"/>
      <c r="Z306" s="1"/>
    </row>
    <row r="307" spans="1:26" ht="12.75" customHeight="1">
      <c r="A307" s="255">
        <v>159</v>
      </c>
      <c r="B307" s="256">
        <v>44140</v>
      </c>
      <c r="C307" s="256"/>
      <c r="D307" s="257" t="s">
        <v>348</v>
      </c>
      <c r="E307" s="258" t="s">
        <v>656</v>
      </c>
      <c r="F307" s="228">
        <v>332.5</v>
      </c>
      <c r="G307" s="258"/>
      <c r="H307" s="258">
        <v>393</v>
      </c>
      <c r="I307" s="260">
        <v>406</v>
      </c>
      <c r="J307" s="230" t="s">
        <v>850</v>
      </c>
      <c r="K307" s="231">
        <f t="shared" si="125"/>
        <v>60.5</v>
      </c>
      <c r="L307" s="232">
        <f t="shared" si="126"/>
        <v>0.18195488721804512</v>
      </c>
      <c r="M307" s="227" t="s">
        <v>617</v>
      </c>
      <c r="N307" s="233">
        <v>44256</v>
      </c>
      <c r="O307" s="1"/>
      <c r="P307" s="1"/>
      <c r="Q307" s="1"/>
      <c r="R307" s="6" t="s">
        <v>817</v>
      </c>
      <c r="S307" s="1"/>
      <c r="T307" s="1"/>
      <c r="U307" s="1"/>
      <c r="V307" s="1"/>
      <c r="W307" s="1"/>
      <c r="X307" s="1"/>
      <c r="Y307" s="1"/>
      <c r="Z307" s="1"/>
    </row>
    <row r="308" spans="1:26" ht="12.75" customHeight="1">
      <c r="A308" s="255">
        <v>160</v>
      </c>
      <c r="B308" s="256">
        <v>44141</v>
      </c>
      <c r="C308" s="256"/>
      <c r="D308" s="257" t="s">
        <v>496</v>
      </c>
      <c r="E308" s="258" t="s">
        <v>656</v>
      </c>
      <c r="F308" s="228">
        <v>231</v>
      </c>
      <c r="G308" s="258"/>
      <c r="H308" s="258">
        <v>281</v>
      </c>
      <c r="I308" s="260">
        <v>281</v>
      </c>
      <c r="J308" s="230" t="s">
        <v>714</v>
      </c>
      <c r="K308" s="231">
        <f t="shared" si="125"/>
        <v>50</v>
      </c>
      <c r="L308" s="232">
        <f t="shared" si="126"/>
        <v>0.21645021645021645</v>
      </c>
      <c r="M308" s="227" t="s">
        <v>617</v>
      </c>
      <c r="N308" s="233">
        <v>44358</v>
      </c>
      <c r="O308" s="1"/>
      <c r="P308" s="1"/>
      <c r="Q308" s="1"/>
      <c r="R308" s="6" t="s">
        <v>817</v>
      </c>
      <c r="S308" s="1"/>
      <c r="T308" s="1"/>
      <c r="U308" s="1"/>
      <c r="V308" s="1"/>
      <c r="W308" s="1"/>
      <c r="X308" s="1"/>
      <c r="Y308" s="1"/>
      <c r="Z308" s="1"/>
    </row>
    <row r="309" spans="1:26" ht="12.75" customHeight="1">
      <c r="A309" s="298">
        <v>161</v>
      </c>
      <c r="B309" s="291">
        <v>44187</v>
      </c>
      <c r="C309" s="291"/>
      <c r="D309" s="292" t="s">
        <v>469</v>
      </c>
      <c r="E309" s="58" t="s">
        <v>656</v>
      </c>
      <c r="F309" s="293" t="s">
        <v>851</v>
      </c>
      <c r="G309" s="58"/>
      <c r="H309" s="58"/>
      <c r="I309" s="294">
        <v>239</v>
      </c>
      <c r="J309" s="286" t="s">
        <v>620</v>
      </c>
      <c r="K309" s="286"/>
      <c r="L309" s="295"/>
      <c r="M309" s="296"/>
      <c r="N309" s="297"/>
      <c r="O309" s="1"/>
      <c r="P309" s="1"/>
      <c r="Q309" s="1"/>
      <c r="R309" s="6" t="s">
        <v>817</v>
      </c>
      <c r="S309" s="1"/>
      <c r="T309" s="1"/>
      <c r="U309" s="1"/>
      <c r="V309" s="1"/>
      <c r="W309" s="1"/>
      <c r="X309" s="1"/>
      <c r="Y309" s="1"/>
      <c r="Z309" s="1"/>
    </row>
    <row r="310" spans="1:26" ht="12.75" customHeight="1">
      <c r="A310" s="298">
        <v>162</v>
      </c>
      <c r="B310" s="291">
        <v>44258</v>
      </c>
      <c r="C310" s="291"/>
      <c r="D310" s="292" t="s">
        <v>846</v>
      </c>
      <c r="E310" s="58" t="s">
        <v>656</v>
      </c>
      <c r="F310" s="293" t="s">
        <v>847</v>
      </c>
      <c r="G310" s="58"/>
      <c r="H310" s="58"/>
      <c r="I310" s="294">
        <v>590</v>
      </c>
      <c r="J310" s="286" t="s">
        <v>620</v>
      </c>
      <c r="K310" s="286"/>
      <c r="L310" s="295"/>
      <c r="M310" s="296"/>
      <c r="N310" s="297"/>
      <c r="O310" s="1"/>
      <c r="P310" s="1"/>
      <c r="R310" s="6" t="s">
        <v>817</v>
      </c>
    </row>
    <row r="311" spans="1:26" ht="12.75" customHeight="1">
      <c r="A311" s="255">
        <v>163</v>
      </c>
      <c r="B311" s="256">
        <v>44274</v>
      </c>
      <c r="C311" s="256"/>
      <c r="D311" s="257" t="s">
        <v>348</v>
      </c>
      <c r="E311" s="258" t="s">
        <v>656</v>
      </c>
      <c r="F311" s="228">
        <v>355</v>
      </c>
      <c r="G311" s="258"/>
      <c r="H311" s="258">
        <v>422.5</v>
      </c>
      <c r="I311" s="260">
        <v>420</v>
      </c>
      <c r="J311" s="230" t="s">
        <v>852</v>
      </c>
      <c r="K311" s="231">
        <f t="shared" ref="K311:K313" si="127">H311-F311</f>
        <v>67.5</v>
      </c>
      <c r="L311" s="232">
        <f t="shared" ref="L311:L313" si="128">K311/F311</f>
        <v>0.19014084507042253</v>
      </c>
      <c r="M311" s="227" t="s">
        <v>617</v>
      </c>
      <c r="N311" s="233">
        <v>44361</v>
      </c>
      <c r="O311" s="1"/>
      <c r="R311" s="299" t="s">
        <v>817</v>
      </c>
    </row>
    <row r="312" spans="1:26" ht="12.75" customHeight="1">
      <c r="A312" s="255">
        <v>164</v>
      </c>
      <c r="B312" s="256">
        <v>44295</v>
      </c>
      <c r="C312" s="256"/>
      <c r="D312" s="257" t="s">
        <v>853</v>
      </c>
      <c r="E312" s="258" t="s">
        <v>656</v>
      </c>
      <c r="F312" s="228">
        <v>555</v>
      </c>
      <c r="G312" s="258"/>
      <c r="H312" s="258">
        <v>663</v>
      </c>
      <c r="I312" s="260">
        <v>663</v>
      </c>
      <c r="J312" s="230" t="s">
        <v>854</v>
      </c>
      <c r="K312" s="231">
        <f t="shared" si="127"/>
        <v>108</v>
      </c>
      <c r="L312" s="232">
        <f t="shared" si="128"/>
        <v>0.19459459459459461</v>
      </c>
      <c r="M312" s="227" t="s">
        <v>617</v>
      </c>
      <c r="N312" s="233">
        <v>44321</v>
      </c>
      <c r="O312" s="1"/>
      <c r="P312" s="1"/>
      <c r="Q312" s="1"/>
      <c r="R312" s="299" t="s">
        <v>817</v>
      </c>
      <c r="S312" s="1"/>
      <c r="T312" s="1"/>
      <c r="U312" s="1"/>
      <c r="V312" s="1"/>
      <c r="W312" s="1"/>
      <c r="X312" s="1"/>
      <c r="Y312" s="1"/>
      <c r="Z312" s="1"/>
    </row>
    <row r="313" spans="1:26" ht="12.75" customHeight="1">
      <c r="A313" s="255">
        <v>165</v>
      </c>
      <c r="B313" s="256">
        <v>44308</v>
      </c>
      <c r="C313" s="256"/>
      <c r="D313" s="257" t="s">
        <v>385</v>
      </c>
      <c r="E313" s="258" t="s">
        <v>656</v>
      </c>
      <c r="F313" s="228">
        <v>126.5</v>
      </c>
      <c r="G313" s="258"/>
      <c r="H313" s="258">
        <v>155</v>
      </c>
      <c r="I313" s="260">
        <v>155</v>
      </c>
      <c r="J313" s="230" t="s">
        <v>714</v>
      </c>
      <c r="K313" s="231">
        <f t="shared" si="127"/>
        <v>28.5</v>
      </c>
      <c r="L313" s="232">
        <f t="shared" si="128"/>
        <v>0.22529644268774704</v>
      </c>
      <c r="M313" s="227" t="s">
        <v>617</v>
      </c>
      <c r="N313" s="233">
        <v>44362</v>
      </c>
      <c r="O313" s="1"/>
      <c r="R313" s="299" t="s">
        <v>817</v>
      </c>
    </row>
    <row r="314" spans="1:26" ht="12.75" customHeight="1">
      <c r="A314" s="298">
        <v>166</v>
      </c>
      <c r="B314" s="291">
        <v>44368</v>
      </c>
      <c r="C314" s="291"/>
      <c r="D314" s="292" t="s">
        <v>404</v>
      </c>
      <c r="E314" s="58" t="s">
        <v>656</v>
      </c>
      <c r="F314" s="293" t="s">
        <v>855</v>
      </c>
      <c r="G314" s="58"/>
      <c r="H314" s="58"/>
      <c r="I314" s="294">
        <v>344</v>
      </c>
      <c r="J314" s="286" t="s">
        <v>620</v>
      </c>
      <c r="K314" s="298"/>
      <c r="L314" s="291"/>
      <c r="M314" s="291"/>
      <c r="N314" s="292"/>
      <c r="O314" s="1"/>
      <c r="R314" s="299" t="s">
        <v>817</v>
      </c>
    </row>
    <row r="315" spans="1:26" ht="12.75" customHeight="1">
      <c r="A315" s="298">
        <v>167</v>
      </c>
      <c r="B315" s="291">
        <v>44368</v>
      </c>
      <c r="C315" s="291"/>
      <c r="D315" s="292" t="s">
        <v>496</v>
      </c>
      <c r="E315" s="58" t="s">
        <v>656</v>
      </c>
      <c r="F315" s="293" t="s">
        <v>856</v>
      </c>
      <c r="G315" s="58"/>
      <c r="H315" s="58"/>
      <c r="I315" s="294">
        <v>320</v>
      </c>
      <c r="J315" s="286" t="s">
        <v>620</v>
      </c>
      <c r="K315" s="298"/>
      <c r="L315" s="291"/>
      <c r="M315" s="291"/>
      <c r="N315" s="292"/>
      <c r="O315" s="44"/>
      <c r="R315" s="299" t="s">
        <v>817</v>
      </c>
    </row>
    <row r="316" spans="1:26" ht="12.75" customHeight="1">
      <c r="A316" s="298">
        <v>168</v>
      </c>
      <c r="B316" s="291">
        <v>44406</v>
      </c>
      <c r="C316" s="291"/>
      <c r="D316" s="292" t="s">
        <v>385</v>
      </c>
      <c r="E316" s="58" t="s">
        <v>656</v>
      </c>
      <c r="F316" s="293" t="s">
        <v>873</v>
      </c>
      <c r="G316" s="58"/>
      <c r="H316" s="58"/>
      <c r="I316" s="58">
        <v>200</v>
      </c>
      <c r="J316" s="286" t="s">
        <v>620</v>
      </c>
      <c r="K316" s="298"/>
      <c r="L316" s="291"/>
      <c r="M316" s="291"/>
      <c r="N316" s="292"/>
      <c r="O316" s="44"/>
      <c r="R316" s="299" t="s">
        <v>817</v>
      </c>
    </row>
    <row r="317" spans="1:26" ht="12.75" customHeight="1">
      <c r="F317" s="61"/>
      <c r="G317" s="61"/>
      <c r="H317" s="61"/>
      <c r="I317" s="61"/>
      <c r="J317" s="44"/>
      <c r="K317" s="61"/>
      <c r="L317" s="61"/>
      <c r="M317" s="61"/>
      <c r="O317" s="44"/>
      <c r="R317" s="299"/>
    </row>
    <row r="318" spans="1:26" ht="12.75" customHeight="1">
      <c r="F318" s="61"/>
      <c r="G318" s="61"/>
      <c r="H318" s="61"/>
      <c r="I318" s="61"/>
      <c r="J318" s="44"/>
      <c r="K318" s="61"/>
      <c r="L318" s="61"/>
      <c r="M318" s="61"/>
      <c r="O318" s="44"/>
      <c r="R318" s="299"/>
    </row>
    <row r="319" spans="1:26" ht="12.75" customHeight="1">
      <c r="F319" s="61"/>
      <c r="G319" s="61"/>
      <c r="H319" s="61"/>
      <c r="I319" s="61"/>
      <c r="J319" s="44"/>
      <c r="K319" s="61"/>
      <c r="L319" s="61"/>
      <c r="M319" s="61"/>
      <c r="O319" s="44"/>
      <c r="R319" s="299"/>
    </row>
    <row r="320" spans="1:26" ht="12.75" customHeight="1">
      <c r="F320" s="61"/>
      <c r="G320" s="61"/>
      <c r="H320" s="61"/>
      <c r="I320" s="61"/>
      <c r="J320" s="44"/>
      <c r="K320" s="61"/>
      <c r="L320" s="61"/>
      <c r="M320" s="61"/>
      <c r="O320" s="44"/>
      <c r="R320" s="299"/>
    </row>
    <row r="321" spans="1:18" ht="12.75" customHeight="1">
      <c r="A321" s="298"/>
      <c r="B321" s="300" t="s">
        <v>857</v>
      </c>
      <c r="F321" s="61"/>
      <c r="G321" s="61"/>
      <c r="H321" s="61"/>
      <c r="I321" s="61"/>
      <c r="J321" s="44"/>
      <c r="K321" s="61"/>
      <c r="L321" s="61"/>
      <c r="M321" s="61"/>
      <c r="O321" s="44"/>
      <c r="R321" s="299"/>
    </row>
    <row r="322" spans="1:18" ht="12.75" customHeight="1">
      <c r="F322" s="61"/>
      <c r="G322" s="61"/>
      <c r="H322" s="61"/>
      <c r="I322" s="61"/>
      <c r="J322" s="44"/>
      <c r="K322" s="61"/>
      <c r="L322" s="61"/>
      <c r="M322" s="61"/>
      <c r="O322" s="44"/>
      <c r="R322" s="61"/>
    </row>
    <row r="323" spans="1:18" ht="12.75" customHeight="1">
      <c r="F323" s="61"/>
      <c r="G323" s="61"/>
      <c r="H323" s="61"/>
      <c r="I323" s="61"/>
      <c r="J323" s="44"/>
      <c r="K323" s="61"/>
      <c r="L323" s="61"/>
      <c r="M323" s="61"/>
      <c r="O323" s="44"/>
      <c r="R323" s="61"/>
    </row>
    <row r="324" spans="1:18" ht="12.75" customHeight="1">
      <c r="F324" s="61"/>
      <c r="G324" s="61"/>
      <c r="H324" s="61"/>
      <c r="I324" s="61"/>
      <c r="J324" s="44"/>
      <c r="K324" s="61"/>
      <c r="L324" s="61"/>
      <c r="M324" s="61"/>
      <c r="O324" s="44"/>
      <c r="R324" s="61"/>
    </row>
    <row r="325" spans="1:18" ht="12.75" customHeight="1">
      <c r="F325" s="61"/>
      <c r="G325" s="61"/>
      <c r="H325" s="61"/>
      <c r="I325" s="61"/>
      <c r="J325" s="44"/>
      <c r="K325" s="61"/>
      <c r="L325" s="61"/>
      <c r="M325" s="61"/>
      <c r="O325" s="44"/>
      <c r="R325" s="61"/>
    </row>
    <row r="326" spans="1:18" ht="12.75" customHeight="1">
      <c r="F326" s="61"/>
      <c r="G326" s="61"/>
      <c r="H326" s="61"/>
      <c r="I326" s="61"/>
      <c r="J326" s="44"/>
      <c r="K326" s="61"/>
      <c r="L326" s="61"/>
      <c r="M326" s="61"/>
      <c r="O326" s="44"/>
      <c r="R326" s="61"/>
    </row>
    <row r="327" spans="1:18" ht="12.75" customHeight="1">
      <c r="F327" s="61"/>
      <c r="G327" s="61"/>
      <c r="H327" s="61"/>
      <c r="I327" s="61"/>
      <c r="J327" s="44"/>
      <c r="K327" s="61"/>
      <c r="L327" s="61"/>
      <c r="M327" s="61"/>
      <c r="O327" s="44"/>
      <c r="R327" s="61"/>
    </row>
    <row r="328" spans="1:18" ht="12.75" customHeight="1">
      <c r="F328" s="61"/>
      <c r="G328" s="61"/>
      <c r="H328" s="61"/>
      <c r="I328" s="61"/>
      <c r="J328" s="44"/>
      <c r="K328" s="61"/>
      <c r="L328" s="61"/>
      <c r="M328" s="61"/>
      <c r="O328" s="44"/>
      <c r="R328" s="61"/>
    </row>
    <row r="329" spans="1:18" ht="12.75" customHeight="1">
      <c r="F329" s="61"/>
      <c r="G329" s="61"/>
      <c r="H329" s="61"/>
      <c r="I329" s="61"/>
      <c r="J329" s="44"/>
      <c r="K329" s="61"/>
      <c r="L329" s="61"/>
      <c r="M329" s="61"/>
      <c r="O329" s="44"/>
      <c r="R329" s="61"/>
    </row>
    <row r="330" spans="1:18" ht="12.75" customHeight="1">
      <c r="F330" s="61"/>
      <c r="G330" s="61"/>
      <c r="H330" s="61"/>
      <c r="I330" s="61"/>
      <c r="J330" s="44"/>
      <c r="K330" s="61"/>
      <c r="L330" s="61"/>
      <c r="M330" s="61"/>
      <c r="O330" s="44"/>
      <c r="R330" s="61"/>
    </row>
    <row r="331" spans="1:18" ht="12.75" customHeight="1">
      <c r="A331" s="301"/>
      <c r="F331" s="61"/>
      <c r="G331" s="61"/>
      <c r="H331" s="61"/>
      <c r="I331" s="61"/>
      <c r="J331" s="44"/>
      <c r="K331" s="61"/>
      <c r="L331" s="61"/>
      <c r="M331" s="61"/>
      <c r="O331" s="44"/>
      <c r="R331" s="61"/>
    </row>
    <row r="332" spans="1:18" ht="12.75" customHeight="1">
      <c r="A332" s="301"/>
      <c r="F332" s="61"/>
      <c r="G332" s="61"/>
      <c r="H332" s="61"/>
      <c r="I332" s="61"/>
      <c r="J332" s="44"/>
      <c r="K332" s="61"/>
      <c r="L332" s="61"/>
      <c r="M332" s="61"/>
      <c r="O332" s="44"/>
      <c r="R332" s="61"/>
    </row>
    <row r="333" spans="1:18" ht="12.75" customHeight="1">
      <c r="A333" s="58"/>
      <c r="F333" s="61"/>
      <c r="G333" s="61"/>
      <c r="H333" s="61"/>
      <c r="I333" s="61"/>
      <c r="J333" s="44"/>
      <c r="K333" s="61"/>
      <c r="L333" s="61"/>
      <c r="M333" s="61"/>
      <c r="O333" s="44"/>
      <c r="R333" s="61"/>
    </row>
    <row r="334" spans="1:18" ht="12.75" customHeight="1">
      <c r="F334" s="61"/>
      <c r="G334" s="61"/>
      <c r="H334" s="61"/>
      <c r="I334" s="61"/>
      <c r="J334" s="44"/>
      <c r="K334" s="61"/>
      <c r="L334" s="61"/>
      <c r="M334" s="61"/>
      <c r="O334" s="44"/>
      <c r="R334" s="61"/>
    </row>
    <row r="335" spans="1:18" ht="12.75" customHeight="1">
      <c r="F335" s="61"/>
      <c r="G335" s="61"/>
      <c r="H335" s="61"/>
      <c r="I335" s="61"/>
      <c r="J335" s="44"/>
      <c r="K335" s="61"/>
      <c r="L335" s="61"/>
      <c r="M335" s="61"/>
      <c r="O335" s="44"/>
      <c r="R335" s="61"/>
    </row>
    <row r="336" spans="1:18" ht="12.75" customHeight="1">
      <c r="F336" s="61"/>
      <c r="G336" s="61"/>
      <c r="H336" s="61"/>
      <c r="I336" s="61"/>
      <c r="J336" s="44"/>
      <c r="K336" s="61"/>
      <c r="L336" s="61"/>
      <c r="M336" s="61"/>
      <c r="O336" s="44"/>
      <c r="R336" s="61"/>
    </row>
    <row r="337" spans="6:18" ht="12.75" customHeight="1">
      <c r="F337" s="61"/>
      <c r="G337" s="61"/>
      <c r="H337" s="61"/>
      <c r="I337" s="61"/>
      <c r="J337" s="44"/>
      <c r="K337" s="61"/>
      <c r="L337" s="61"/>
      <c r="M337" s="61"/>
      <c r="O337" s="44"/>
      <c r="R337" s="61"/>
    </row>
    <row r="338" spans="6:18" ht="12.75" customHeight="1">
      <c r="F338" s="61"/>
      <c r="G338" s="61"/>
      <c r="H338" s="61"/>
      <c r="I338" s="61"/>
      <c r="J338" s="44"/>
      <c r="K338" s="61"/>
      <c r="L338" s="61"/>
      <c r="M338" s="61"/>
      <c r="O338" s="44"/>
      <c r="R338" s="61"/>
    </row>
    <row r="339" spans="6:18" ht="12.75" customHeight="1">
      <c r="F339" s="61"/>
      <c r="G339" s="61"/>
      <c r="H339" s="61"/>
      <c r="I339" s="61"/>
      <c r="J339" s="44"/>
      <c r="K339" s="61"/>
      <c r="L339" s="61"/>
      <c r="M339" s="61"/>
      <c r="O339" s="44"/>
      <c r="R339" s="61"/>
    </row>
    <row r="340" spans="6:18" ht="12.75" customHeight="1">
      <c r="F340" s="61"/>
      <c r="G340" s="61"/>
      <c r="H340" s="61"/>
      <c r="I340" s="61"/>
      <c r="J340" s="44"/>
      <c r="K340" s="61"/>
      <c r="L340" s="61"/>
      <c r="M340" s="61"/>
      <c r="O340" s="44"/>
      <c r="R340" s="61"/>
    </row>
    <row r="341" spans="6:18" ht="12.75" customHeight="1">
      <c r="F341" s="61"/>
      <c r="G341" s="61"/>
      <c r="H341" s="61"/>
      <c r="I341" s="61"/>
      <c r="J341" s="44"/>
      <c r="K341" s="61"/>
      <c r="L341" s="61"/>
      <c r="M341" s="61"/>
      <c r="O341" s="44"/>
      <c r="R341" s="61"/>
    </row>
    <row r="342" spans="6:18" ht="12.75" customHeight="1">
      <c r="F342" s="61"/>
      <c r="G342" s="61"/>
      <c r="H342" s="61"/>
      <c r="I342" s="61"/>
      <c r="J342" s="44"/>
      <c r="K342" s="61"/>
      <c r="L342" s="61"/>
      <c r="M342" s="61"/>
      <c r="O342" s="44"/>
      <c r="R342" s="61"/>
    </row>
    <row r="343" spans="6:18" ht="12.75" customHeight="1">
      <c r="F343" s="61"/>
      <c r="G343" s="61"/>
      <c r="H343" s="61"/>
      <c r="I343" s="61"/>
      <c r="J343" s="44"/>
      <c r="K343" s="61"/>
      <c r="L343" s="61"/>
      <c r="M343" s="61"/>
      <c r="O343" s="44"/>
      <c r="R343" s="61"/>
    </row>
    <row r="344" spans="6:18" ht="12.75" customHeight="1">
      <c r="F344" s="61"/>
      <c r="G344" s="61"/>
      <c r="H344" s="61"/>
      <c r="I344" s="61"/>
      <c r="J344" s="44"/>
      <c r="K344" s="61"/>
      <c r="L344" s="61"/>
      <c r="M344" s="61"/>
      <c r="O344" s="44"/>
      <c r="R344" s="61"/>
    </row>
    <row r="345" spans="6:18" ht="12.75" customHeight="1">
      <c r="F345" s="61"/>
      <c r="G345" s="61"/>
      <c r="H345" s="61"/>
      <c r="I345" s="61"/>
      <c r="J345" s="44"/>
      <c r="K345" s="61"/>
      <c r="L345" s="61"/>
      <c r="M345" s="61"/>
      <c r="O345" s="44"/>
      <c r="R345" s="61"/>
    </row>
    <row r="346" spans="6:18" ht="12.75" customHeight="1">
      <c r="F346" s="61"/>
      <c r="G346" s="61"/>
      <c r="H346" s="61"/>
      <c r="I346" s="61"/>
      <c r="J346" s="44"/>
      <c r="K346" s="61"/>
      <c r="L346" s="61"/>
      <c r="M346" s="61"/>
      <c r="O346" s="44"/>
      <c r="R346" s="61"/>
    </row>
    <row r="347" spans="6:18" ht="12.75" customHeight="1">
      <c r="F347" s="61"/>
      <c r="G347" s="61"/>
      <c r="H347" s="61"/>
      <c r="I347" s="61"/>
      <c r="J347" s="44"/>
      <c r="K347" s="61"/>
      <c r="L347" s="61"/>
      <c r="M347" s="61"/>
      <c r="O347" s="44"/>
      <c r="R347" s="61"/>
    </row>
    <row r="348" spans="6:18" ht="12.75" customHeight="1">
      <c r="F348" s="61"/>
      <c r="G348" s="61"/>
      <c r="H348" s="61"/>
      <c r="I348" s="61"/>
      <c r="J348" s="44"/>
      <c r="K348" s="61"/>
      <c r="L348" s="61"/>
      <c r="M348" s="61"/>
      <c r="O348" s="44"/>
      <c r="R348" s="61"/>
    </row>
    <row r="349" spans="6:18" ht="12.75" customHeight="1">
      <c r="F349" s="61"/>
      <c r="G349" s="61"/>
      <c r="H349" s="61"/>
      <c r="I349" s="61"/>
      <c r="J349" s="44"/>
      <c r="K349" s="61"/>
      <c r="L349" s="61"/>
      <c r="M349" s="61"/>
      <c r="O349" s="44"/>
      <c r="R349" s="61"/>
    </row>
    <row r="350" spans="6:18" ht="12.75" customHeight="1">
      <c r="F350" s="61"/>
      <c r="G350" s="61"/>
      <c r="H350" s="61"/>
      <c r="I350" s="61"/>
      <c r="J350" s="44"/>
      <c r="K350" s="61"/>
      <c r="L350" s="61"/>
      <c r="M350" s="61"/>
      <c r="O350" s="44"/>
      <c r="R350" s="61"/>
    </row>
    <row r="351" spans="6:18" ht="12.75" customHeight="1">
      <c r="F351" s="61"/>
      <c r="G351" s="61"/>
      <c r="H351" s="61"/>
      <c r="I351" s="61"/>
      <c r="J351" s="44"/>
      <c r="K351" s="61"/>
      <c r="L351" s="61"/>
      <c r="M351" s="61"/>
      <c r="O351" s="44"/>
      <c r="R351" s="61"/>
    </row>
    <row r="352" spans="6:18" ht="12.75" customHeight="1">
      <c r="F352" s="61"/>
      <c r="G352" s="61"/>
      <c r="H352" s="61"/>
      <c r="I352" s="61"/>
      <c r="J352" s="44"/>
      <c r="K352" s="61"/>
      <c r="L352" s="61"/>
      <c r="M352" s="61"/>
      <c r="O352" s="44"/>
      <c r="R352" s="61"/>
    </row>
    <row r="353" spans="6:18" ht="12.75" customHeight="1">
      <c r="F353" s="61"/>
      <c r="G353" s="61"/>
      <c r="H353" s="61"/>
      <c r="I353" s="61"/>
      <c r="J353" s="44"/>
      <c r="K353" s="61"/>
      <c r="L353" s="61"/>
      <c r="M353" s="61"/>
      <c r="O353" s="44"/>
      <c r="R353" s="61"/>
    </row>
    <row r="354" spans="6:18" ht="12.75" customHeight="1">
      <c r="F354" s="61"/>
      <c r="G354" s="61"/>
      <c r="H354" s="61"/>
      <c r="I354" s="61"/>
      <c r="J354" s="44"/>
      <c r="K354" s="61"/>
      <c r="L354" s="61"/>
      <c r="M354" s="61"/>
      <c r="O354" s="44"/>
      <c r="R354" s="61"/>
    </row>
    <row r="355" spans="6:18" ht="12.75" customHeight="1">
      <c r="F355" s="61"/>
      <c r="G355" s="61"/>
      <c r="H355" s="61"/>
      <c r="I355" s="61"/>
      <c r="J355" s="44"/>
      <c r="K355" s="61"/>
      <c r="L355" s="61"/>
      <c r="M355" s="61"/>
      <c r="O355" s="44"/>
      <c r="R355" s="61"/>
    </row>
    <row r="356" spans="6:18" ht="12.75" customHeight="1">
      <c r="F356" s="61"/>
      <c r="G356" s="61"/>
      <c r="H356" s="61"/>
      <c r="I356" s="61"/>
      <c r="J356" s="44"/>
      <c r="K356" s="61"/>
      <c r="L356" s="61"/>
      <c r="M356" s="61"/>
      <c r="O356" s="44"/>
      <c r="R356" s="61"/>
    </row>
    <row r="357" spans="6:18" ht="12.75" customHeight="1">
      <c r="F357" s="61"/>
      <c r="G357" s="61"/>
      <c r="H357" s="61"/>
      <c r="I357" s="61"/>
      <c r="J357" s="44"/>
      <c r="K357" s="61"/>
      <c r="L357" s="61"/>
      <c r="M357" s="61"/>
      <c r="O357" s="44"/>
      <c r="R357" s="61"/>
    </row>
    <row r="358" spans="6:18" ht="12.75" customHeight="1">
      <c r="F358" s="61"/>
      <c r="G358" s="61"/>
      <c r="H358" s="61"/>
      <c r="I358" s="61"/>
      <c r="J358" s="44"/>
      <c r="K358" s="61"/>
      <c r="L358" s="61"/>
      <c r="M358" s="61"/>
      <c r="O358" s="44"/>
      <c r="R358" s="61"/>
    </row>
    <row r="359" spans="6:18" ht="12.75" customHeight="1">
      <c r="F359" s="61"/>
      <c r="G359" s="61"/>
      <c r="H359" s="61"/>
      <c r="I359" s="61"/>
      <c r="J359" s="44"/>
      <c r="K359" s="61"/>
      <c r="L359" s="61"/>
      <c r="M359" s="61"/>
      <c r="O359" s="44"/>
      <c r="R359" s="61"/>
    </row>
    <row r="360" spans="6:18" ht="12.75" customHeight="1">
      <c r="F360" s="61"/>
      <c r="G360" s="61"/>
      <c r="H360" s="61"/>
      <c r="I360" s="61"/>
      <c r="J360" s="44"/>
      <c r="K360" s="61"/>
      <c r="L360" s="61"/>
      <c r="M360" s="61"/>
      <c r="O360" s="44"/>
      <c r="R360" s="61"/>
    </row>
    <row r="361" spans="6:18" ht="12.75" customHeight="1">
      <c r="F361" s="61"/>
      <c r="G361" s="61"/>
      <c r="H361" s="61"/>
      <c r="I361" s="61"/>
      <c r="J361" s="44"/>
      <c r="K361" s="61"/>
      <c r="L361" s="61"/>
      <c r="M361" s="61"/>
      <c r="O361" s="44"/>
      <c r="R361" s="61"/>
    </row>
    <row r="362" spans="6:18" ht="12.75" customHeight="1">
      <c r="F362" s="61"/>
      <c r="G362" s="61"/>
      <c r="H362" s="61"/>
      <c r="I362" s="61"/>
      <c r="J362" s="44"/>
      <c r="K362" s="61"/>
      <c r="L362" s="61"/>
      <c r="M362" s="61"/>
      <c r="O362" s="44"/>
      <c r="R362" s="61"/>
    </row>
    <row r="363" spans="6:18" ht="12.75" customHeight="1">
      <c r="F363" s="61"/>
      <c r="G363" s="61"/>
      <c r="H363" s="61"/>
      <c r="I363" s="61"/>
      <c r="J363" s="44"/>
      <c r="K363" s="61"/>
      <c r="L363" s="61"/>
      <c r="M363" s="61"/>
      <c r="O363" s="44"/>
      <c r="R363" s="61"/>
    </row>
    <row r="364" spans="6:18" ht="12.75" customHeight="1">
      <c r="F364" s="61"/>
      <c r="G364" s="61"/>
      <c r="H364" s="61"/>
      <c r="I364" s="61"/>
      <c r="J364" s="44"/>
      <c r="K364" s="61"/>
      <c r="L364" s="61"/>
      <c r="M364" s="61"/>
      <c r="O364" s="44"/>
      <c r="R364" s="61"/>
    </row>
    <row r="365" spans="6:18" ht="12.75" customHeight="1">
      <c r="F365" s="61"/>
      <c r="G365" s="61"/>
      <c r="H365" s="61"/>
      <c r="I365" s="61"/>
      <c r="J365" s="44"/>
      <c r="K365" s="61"/>
      <c r="L365" s="61"/>
      <c r="M365" s="61"/>
      <c r="O365" s="44"/>
      <c r="R365" s="61"/>
    </row>
    <row r="366" spans="6:18" ht="12.75" customHeight="1">
      <c r="F366" s="61"/>
      <c r="G366" s="61"/>
      <c r="H366" s="61"/>
      <c r="I366" s="61"/>
      <c r="J366" s="44"/>
      <c r="K366" s="61"/>
      <c r="L366" s="61"/>
      <c r="M366" s="61"/>
      <c r="O366" s="44"/>
      <c r="R366" s="61"/>
    </row>
    <row r="367" spans="6:18" ht="12.75" customHeight="1">
      <c r="F367" s="61"/>
      <c r="G367" s="61"/>
      <c r="H367" s="61"/>
      <c r="I367" s="61"/>
      <c r="J367" s="44"/>
      <c r="K367" s="61"/>
      <c r="L367" s="61"/>
      <c r="M367" s="61"/>
      <c r="O367" s="44"/>
      <c r="R367" s="61"/>
    </row>
    <row r="368" spans="6:18" ht="12.75" customHeight="1">
      <c r="F368" s="61"/>
      <c r="G368" s="61"/>
      <c r="H368" s="61"/>
      <c r="I368" s="61"/>
      <c r="J368" s="44"/>
      <c r="K368" s="61"/>
      <c r="L368" s="61"/>
      <c r="M368" s="61"/>
      <c r="O368" s="44"/>
      <c r="R368" s="61"/>
    </row>
    <row r="369" spans="6:18" ht="12.75" customHeight="1">
      <c r="F369" s="61"/>
      <c r="G369" s="61"/>
      <c r="H369" s="61"/>
      <c r="I369" s="61"/>
      <c r="J369" s="44"/>
      <c r="K369" s="61"/>
      <c r="L369" s="61"/>
      <c r="M369" s="61"/>
      <c r="O369" s="44"/>
      <c r="R369" s="61"/>
    </row>
    <row r="370" spans="6:18" ht="12.75" customHeight="1">
      <c r="F370" s="61"/>
      <c r="G370" s="61"/>
      <c r="H370" s="61"/>
      <c r="I370" s="61"/>
      <c r="J370" s="44"/>
      <c r="K370" s="61"/>
      <c r="L370" s="61"/>
      <c r="M370" s="61"/>
      <c r="O370" s="44"/>
      <c r="R370" s="61"/>
    </row>
    <row r="371" spans="6:18" ht="12.75" customHeight="1">
      <c r="F371" s="61"/>
      <c r="G371" s="61"/>
      <c r="H371" s="61"/>
      <c r="I371" s="61"/>
      <c r="J371" s="44"/>
      <c r="K371" s="61"/>
      <c r="L371" s="61"/>
      <c r="M371" s="61"/>
      <c r="O371" s="44"/>
      <c r="R371" s="61"/>
    </row>
    <row r="372" spans="6:18" ht="12.75" customHeight="1">
      <c r="F372" s="61"/>
      <c r="G372" s="61"/>
      <c r="H372" s="61"/>
      <c r="I372" s="61"/>
      <c r="J372" s="44"/>
      <c r="K372" s="61"/>
      <c r="L372" s="61"/>
      <c r="M372" s="61"/>
      <c r="O372" s="44"/>
      <c r="R372" s="61"/>
    </row>
    <row r="373" spans="6:18" ht="12.75" customHeight="1">
      <c r="F373" s="61"/>
      <c r="G373" s="61"/>
      <c r="H373" s="61"/>
      <c r="I373" s="61"/>
      <c r="J373" s="44"/>
      <c r="K373" s="61"/>
      <c r="L373" s="61"/>
      <c r="M373" s="61"/>
      <c r="O373" s="44"/>
      <c r="R373" s="61"/>
    </row>
    <row r="374" spans="6:18" ht="12.75" customHeight="1">
      <c r="F374" s="61"/>
      <c r="G374" s="61"/>
      <c r="H374" s="61"/>
      <c r="I374" s="61"/>
      <c r="J374" s="44"/>
      <c r="K374" s="61"/>
      <c r="L374" s="61"/>
      <c r="M374" s="61"/>
      <c r="O374" s="44"/>
      <c r="R374" s="61"/>
    </row>
    <row r="375" spans="6:18" ht="12.75" customHeight="1">
      <c r="F375" s="61"/>
      <c r="G375" s="61"/>
      <c r="H375" s="61"/>
      <c r="I375" s="61"/>
      <c r="J375" s="44"/>
      <c r="K375" s="61"/>
      <c r="L375" s="61"/>
      <c r="M375" s="61"/>
      <c r="O375" s="44"/>
      <c r="R375" s="61"/>
    </row>
    <row r="376" spans="6:18" ht="12.75" customHeight="1">
      <c r="F376" s="61"/>
      <c r="G376" s="61"/>
      <c r="H376" s="61"/>
      <c r="I376" s="61"/>
      <c r="J376" s="44"/>
      <c r="K376" s="61"/>
      <c r="L376" s="61"/>
      <c r="M376" s="61"/>
      <c r="O376" s="44"/>
      <c r="R376" s="61"/>
    </row>
    <row r="377" spans="6:18" ht="12.75" customHeight="1">
      <c r="F377" s="61"/>
      <c r="G377" s="61"/>
      <c r="H377" s="61"/>
      <c r="I377" s="61"/>
      <c r="J377" s="44"/>
      <c r="K377" s="61"/>
      <c r="L377" s="61"/>
      <c r="M377" s="61"/>
      <c r="O377" s="44"/>
      <c r="R377" s="61"/>
    </row>
    <row r="378" spans="6:18" ht="12.75" customHeight="1">
      <c r="F378" s="61"/>
      <c r="G378" s="61"/>
      <c r="H378" s="61"/>
      <c r="I378" s="61"/>
      <c r="J378" s="44"/>
      <c r="K378" s="61"/>
      <c r="L378" s="61"/>
      <c r="M378" s="61"/>
      <c r="O378" s="44"/>
      <c r="R378" s="61"/>
    </row>
    <row r="379" spans="6:18" ht="12.75" customHeight="1">
      <c r="F379" s="61"/>
      <c r="G379" s="61"/>
      <c r="H379" s="61"/>
      <c r="I379" s="61"/>
      <c r="J379" s="44"/>
      <c r="K379" s="61"/>
      <c r="L379" s="61"/>
      <c r="M379" s="61"/>
      <c r="O379" s="44"/>
      <c r="R379" s="61"/>
    </row>
    <row r="380" spans="6:18" ht="12.75" customHeight="1">
      <c r="F380" s="61"/>
      <c r="G380" s="61"/>
      <c r="H380" s="61"/>
      <c r="I380" s="61"/>
      <c r="J380" s="44"/>
      <c r="K380" s="61"/>
      <c r="L380" s="61"/>
      <c r="M380" s="61"/>
      <c r="O380" s="44"/>
      <c r="R380" s="61"/>
    </row>
    <row r="381" spans="6:18" ht="12.75" customHeight="1">
      <c r="F381" s="61"/>
      <c r="G381" s="61"/>
      <c r="H381" s="61"/>
      <c r="I381" s="61"/>
      <c r="J381" s="44"/>
      <c r="K381" s="61"/>
      <c r="L381" s="61"/>
      <c r="M381" s="61"/>
      <c r="O381" s="44"/>
      <c r="R381" s="61"/>
    </row>
    <row r="382" spans="6:18" ht="12.75" customHeight="1">
      <c r="F382" s="61"/>
      <c r="G382" s="61"/>
      <c r="H382" s="61"/>
      <c r="I382" s="61"/>
      <c r="J382" s="44"/>
      <c r="K382" s="61"/>
      <c r="L382" s="61"/>
      <c r="M382" s="61"/>
      <c r="O382" s="44"/>
      <c r="R382" s="61"/>
    </row>
    <row r="383" spans="6:18" ht="12.75" customHeight="1">
      <c r="F383" s="61"/>
      <c r="G383" s="61"/>
      <c r="H383" s="61"/>
      <c r="I383" s="61"/>
      <c r="J383" s="44"/>
      <c r="K383" s="61"/>
      <c r="L383" s="61"/>
      <c r="M383" s="61"/>
      <c r="O383" s="44"/>
      <c r="R383" s="61"/>
    </row>
    <row r="384" spans="6:18" ht="12.75" customHeight="1">
      <c r="F384" s="61"/>
      <c r="G384" s="61"/>
      <c r="H384" s="61"/>
      <c r="I384" s="61"/>
      <c r="J384" s="44"/>
      <c r="K384" s="61"/>
      <c r="L384" s="61"/>
      <c r="M384" s="61"/>
      <c r="O384" s="44"/>
      <c r="R384" s="61"/>
    </row>
    <row r="385" spans="6:18" ht="12.75" customHeight="1">
      <c r="F385" s="61"/>
      <c r="G385" s="61"/>
      <c r="H385" s="61"/>
      <c r="I385" s="61"/>
      <c r="J385" s="44"/>
      <c r="K385" s="61"/>
      <c r="L385" s="61"/>
      <c r="M385" s="61"/>
      <c r="O385" s="44"/>
      <c r="R385" s="61"/>
    </row>
    <row r="386" spans="6:18" ht="12.75" customHeight="1">
      <c r="F386" s="61"/>
      <c r="G386" s="61"/>
      <c r="H386" s="61"/>
      <c r="I386" s="61"/>
      <c r="J386" s="44"/>
      <c r="K386" s="61"/>
      <c r="L386" s="61"/>
      <c r="M386" s="61"/>
      <c r="O386" s="44"/>
      <c r="R386" s="61"/>
    </row>
    <row r="387" spans="6:18" ht="12.75" customHeight="1">
      <c r="F387" s="61"/>
      <c r="G387" s="61"/>
      <c r="H387" s="61"/>
      <c r="I387" s="61"/>
      <c r="J387" s="44"/>
      <c r="K387" s="61"/>
      <c r="L387" s="61"/>
      <c r="M387" s="61"/>
      <c r="O387" s="44"/>
      <c r="R387" s="61"/>
    </row>
    <row r="388" spans="6:18" ht="12.75" customHeight="1">
      <c r="F388" s="61"/>
      <c r="G388" s="61"/>
      <c r="H388" s="61"/>
      <c r="I388" s="61"/>
      <c r="J388" s="44"/>
      <c r="K388" s="61"/>
      <c r="L388" s="61"/>
      <c r="M388" s="61"/>
      <c r="O388" s="44"/>
      <c r="R388" s="61"/>
    </row>
    <row r="389" spans="6:18" ht="12.75" customHeight="1">
      <c r="F389" s="61"/>
      <c r="G389" s="61"/>
      <c r="H389" s="61"/>
      <c r="I389" s="61"/>
      <c r="J389" s="44"/>
      <c r="K389" s="61"/>
      <c r="L389" s="61"/>
      <c r="M389" s="61"/>
      <c r="O389" s="44"/>
      <c r="R389" s="61"/>
    </row>
    <row r="390" spans="6:18" ht="12.75" customHeight="1">
      <c r="F390" s="61"/>
      <c r="G390" s="61"/>
      <c r="H390" s="61"/>
      <c r="I390" s="61"/>
      <c r="J390" s="44"/>
      <c r="K390" s="61"/>
      <c r="L390" s="61"/>
      <c r="M390" s="61"/>
      <c r="O390" s="44"/>
      <c r="R390" s="61"/>
    </row>
    <row r="391" spans="6:18" ht="12.75" customHeight="1">
      <c r="F391" s="61"/>
      <c r="G391" s="61"/>
      <c r="H391" s="61"/>
      <c r="I391" s="61"/>
      <c r="J391" s="44"/>
      <c r="K391" s="61"/>
      <c r="L391" s="61"/>
      <c r="M391" s="61"/>
      <c r="O391" s="44"/>
      <c r="R391" s="61"/>
    </row>
    <row r="392" spans="6:18" ht="12.75" customHeight="1">
      <c r="F392" s="61"/>
      <c r="G392" s="61"/>
      <c r="H392" s="61"/>
      <c r="I392" s="61"/>
      <c r="J392" s="44"/>
      <c r="K392" s="61"/>
      <c r="L392" s="61"/>
      <c r="M392" s="61"/>
      <c r="O392" s="44"/>
      <c r="R392" s="61"/>
    </row>
    <row r="393" spans="6:18" ht="12.75" customHeight="1">
      <c r="F393" s="61"/>
      <c r="G393" s="61"/>
      <c r="H393" s="61"/>
      <c r="I393" s="61"/>
      <c r="J393" s="44"/>
      <c r="K393" s="61"/>
      <c r="L393" s="61"/>
      <c r="M393" s="61"/>
      <c r="O393" s="44"/>
      <c r="R393" s="61"/>
    </row>
    <row r="394" spans="6:18" ht="12.75" customHeight="1">
      <c r="F394" s="61"/>
      <c r="G394" s="61"/>
      <c r="H394" s="61"/>
      <c r="I394" s="61"/>
      <c r="J394" s="44"/>
      <c r="K394" s="61"/>
      <c r="L394" s="61"/>
      <c r="M394" s="61"/>
      <c r="O394" s="44"/>
      <c r="R394" s="61"/>
    </row>
    <row r="395" spans="6:18" ht="12.75" customHeight="1">
      <c r="F395" s="61"/>
      <c r="G395" s="61"/>
      <c r="H395" s="61"/>
      <c r="I395" s="61"/>
      <c r="J395" s="44"/>
      <c r="K395" s="61"/>
      <c r="L395" s="61"/>
      <c r="M395" s="61"/>
      <c r="O395" s="44"/>
      <c r="R395" s="61"/>
    </row>
    <row r="396" spans="6:18" ht="12.75" customHeight="1">
      <c r="F396" s="61"/>
      <c r="G396" s="61"/>
      <c r="H396" s="61"/>
      <c r="I396" s="61"/>
      <c r="J396" s="44"/>
      <c r="K396" s="61"/>
      <c r="L396" s="61"/>
      <c r="M396" s="61"/>
      <c r="O396" s="44"/>
      <c r="R396" s="61"/>
    </row>
    <row r="397" spans="6:18" ht="12.75" customHeight="1">
      <c r="F397" s="61"/>
      <c r="G397" s="61"/>
      <c r="H397" s="61"/>
      <c r="I397" s="61"/>
      <c r="J397" s="44"/>
      <c r="K397" s="61"/>
      <c r="L397" s="61"/>
      <c r="M397" s="61"/>
      <c r="O397" s="44"/>
      <c r="R397" s="61"/>
    </row>
    <row r="398" spans="6:18" ht="12.75" customHeight="1">
      <c r="F398" s="61"/>
      <c r="G398" s="61"/>
      <c r="H398" s="61"/>
      <c r="I398" s="61"/>
      <c r="J398" s="44"/>
      <c r="K398" s="61"/>
      <c r="L398" s="61"/>
      <c r="M398" s="61"/>
      <c r="O398" s="44"/>
      <c r="R398" s="61"/>
    </row>
    <row r="399" spans="6:18" ht="12.75" customHeight="1">
      <c r="F399" s="61"/>
      <c r="G399" s="61"/>
      <c r="H399" s="61"/>
      <c r="I399" s="61"/>
      <c r="J399" s="44"/>
      <c r="K399" s="61"/>
      <c r="L399" s="61"/>
      <c r="M399" s="61"/>
      <c r="O399" s="44"/>
      <c r="R399" s="61"/>
    </row>
    <row r="400" spans="6:18" ht="12.75" customHeight="1">
      <c r="F400" s="61"/>
      <c r="G400" s="61"/>
      <c r="H400" s="61"/>
      <c r="I400" s="61"/>
      <c r="J400" s="44"/>
      <c r="K400" s="61"/>
      <c r="L400" s="61"/>
      <c r="M400" s="61"/>
      <c r="O400" s="44"/>
      <c r="R400" s="61"/>
    </row>
    <row r="401" spans="6:18" ht="12.75" customHeight="1">
      <c r="F401" s="61"/>
      <c r="G401" s="61"/>
      <c r="H401" s="61"/>
      <c r="I401" s="61"/>
      <c r="J401" s="44"/>
      <c r="K401" s="61"/>
      <c r="L401" s="61"/>
      <c r="M401" s="61"/>
      <c r="O401" s="44"/>
      <c r="R401" s="61"/>
    </row>
    <row r="402" spans="6:18" ht="12.75" customHeight="1">
      <c r="F402" s="61"/>
      <c r="G402" s="61"/>
      <c r="H402" s="61"/>
      <c r="I402" s="61"/>
      <c r="J402" s="44"/>
      <c r="K402" s="61"/>
      <c r="L402" s="61"/>
      <c r="M402" s="61"/>
      <c r="O402" s="44"/>
      <c r="R402" s="61"/>
    </row>
    <row r="403" spans="6:18" ht="12.75" customHeight="1">
      <c r="F403" s="61"/>
      <c r="G403" s="61"/>
      <c r="H403" s="61"/>
      <c r="I403" s="61"/>
      <c r="J403" s="44"/>
      <c r="K403" s="61"/>
      <c r="L403" s="61"/>
      <c r="M403" s="61"/>
      <c r="O403" s="44"/>
      <c r="R403" s="61"/>
    </row>
    <row r="404" spans="6:18" ht="12.75" customHeight="1">
      <c r="F404" s="61"/>
      <c r="G404" s="61"/>
      <c r="H404" s="61"/>
      <c r="I404" s="61"/>
      <c r="J404" s="44"/>
      <c r="K404" s="61"/>
      <c r="L404" s="61"/>
      <c r="M404" s="61"/>
      <c r="O404" s="44"/>
      <c r="R404" s="61"/>
    </row>
    <row r="405" spans="6:18" ht="12.75" customHeight="1">
      <c r="F405" s="61"/>
      <c r="G405" s="61"/>
      <c r="H405" s="61"/>
      <c r="I405" s="61"/>
      <c r="J405" s="44"/>
      <c r="K405" s="61"/>
      <c r="L405" s="61"/>
      <c r="M405" s="61"/>
      <c r="O405" s="44"/>
      <c r="R405" s="61"/>
    </row>
    <row r="406" spans="6:18" ht="12.75" customHeight="1">
      <c r="F406" s="61"/>
      <c r="G406" s="61"/>
      <c r="H406" s="61"/>
      <c r="I406" s="61"/>
      <c r="J406" s="44"/>
      <c r="K406" s="61"/>
      <c r="L406" s="61"/>
      <c r="M406" s="61"/>
      <c r="O406" s="44"/>
      <c r="R406" s="61"/>
    </row>
    <row r="407" spans="6:18" ht="12.75" customHeight="1">
      <c r="F407" s="61"/>
      <c r="G407" s="61"/>
      <c r="H407" s="61"/>
      <c r="I407" s="61"/>
      <c r="J407" s="44"/>
      <c r="K407" s="61"/>
      <c r="L407" s="61"/>
      <c r="M407" s="61"/>
      <c r="O407" s="44"/>
      <c r="R407" s="61"/>
    </row>
    <row r="408" spans="6:18" ht="12.75" customHeight="1">
      <c r="F408" s="61"/>
      <c r="G408" s="61"/>
      <c r="H408" s="61"/>
      <c r="I408" s="61"/>
      <c r="J408" s="44"/>
      <c r="K408" s="61"/>
      <c r="L408" s="61"/>
      <c r="M408" s="61"/>
      <c r="O408" s="44"/>
      <c r="R408" s="61"/>
    </row>
    <row r="409" spans="6:18" ht="12.75" customHeight="1">
      <c r="F409" s="61"/>
      <c r="G409" s="61"/>
      <c r="H409" s="61"/>
      <c r="I409" s="61"/>
      <c r="J409" s="44"/>
      <c r="K409" s="61"/>
      <c r="L409" s="61"/>
      <c r="M409" s="61"/>
      <c r="O409" s="44"/>
      <c r="R409" s="61"/>
    </row>
    <row r="410" spans="6:18" ht="12.75" customHeight="1">
      <c r="F410" s="61"/>
      <c r="G410" s="61"/>
      <c r="H410" s="61"/>
      <c r="I410" s="61"/>
      <c r="J410" s="44"/>
      <c r="K410" s="61"/>
      <c r="L410" s="61"/>
      <c r="M410" s="61"/>
      <c r="O410" s="44"/>
      <c r="R410" s="61"/>
    </row>
    <row r="411" spans="6:18" ht="12.75" customHeight="1">
      <c r="F411" s="61"/>
      <c r="G411" s="61"/>
      <c r="H411" s="61"/>
      <c r="I411" s="61"/>
      <c r="J411" s="44"/>
      <c r="K411" s="61"/>
      <c r="L411" s="61"/>
      <c r="M411" s="61"/>
      <c r="O411" s="44"/>
      <c r="R411" s="61"/>
    </row>
    <row r="412" spans="6:18" ht="12.75" customHeight="1">
      <c r="F412" s="61"/>
      <c r="G412" s="61"/>
      <c r="H412" s="61"/>
      <c r="I412" s="61"/>
      <c r="J412" s="44"/>
      <c r="K412" s="61"/>
      <c r="L412" s="61"/>
      <c r="M412" s="61"/>
      <c r="O412" s="44"/>
      <c r="R412" s="61"/>
    </row>
    <row r="413" spans="6:18" ht="12.75" customHeight="1">
      <c r="F413" s="61"/>
      <c r="G413" s="61"/>
      <c r="H413" s="61"/>
      <c r="I413" s="61"/>
      <c r="J413" s="44"/>
      <c r="K413" s="61"/>
      <c r="L413" s="61"/>
      <c r="M413" s="61"/>
      <c r="O413" s="44"/>
      <c r="R413" s="61"/>
    </row>
    <row r="414" spans="6:18" ht="12.75" customHeight="1">
      <c r="F414" s="61"/>
      <c r="G414" s="61"/>
      <c r="H414" s="61"/>
      <c r="I414" s="61"/>
      <c r="J414" s="44"/>
      <c r="K414" s="61"/>
      <c r="L414" s="61"/>
      <c r="M414" s="61"/>
      <c r="O414" s="44"/>
      <c r="R414" s="61"/>
    </row>
    <row r="415" spans="6:18" ht="12.75" customHeight="1">
      <c r="F415" s="61"/>
      <c r="G415" s="61"/>
      <c r="H415" s="61"/>
      <c r="I415" s="61"/>
      <c r="J415" s="44"/>
      <c r="K415" s="61"/>
      <c r="L415" s="61"/>
      <c r="M415" s="61"/>
      <c r="O415" s="44"/>
      <c r="R415" s="61"/>
    </row>
    <row r="416" spans="6:18" ht="12.75" customHeight="1">
      <c r="F416" s="61"/>
      <c r="G416" s="61"/>
      <c r="H416" s="61"/>
      <c r="I416" s="61"/>
      <c r="J416" s="44"/>
      <c r="K416" s="61"/>
      <c r="L416" s="61"/>
      <c r="M416" s="61"/>
      <c r="O416" s="44"/>
      <c r="R416" s="61"/>
    </row>
    <row r="417" spans="6:18" ht="12.75" customHeight="1">
      <c r="F417" s="61"/>
      <c r="G417" s="61"/>
      <c r="H417" s="61"/>
      <c r="I417" s="61"/>
      <c r="J417" s="44"/>
      <c r="K417" s="61"/>
      <c r="L417" s="61"/>
      <c r="M417" s="61"/>
      <c r="O417" s="44"/>
      <c r="R417" s="61"/>
    </row>
    <row r="418" spans="6:18" ht="12.75" customHeight="1">
      <c r="F418" s="61"/>
      <c r="G418" s="61"/>
      <c r="H418" s="61"/>
      <c r="I418" s="61"/>
      <c r="J418" s="44"/>
      <c r="K418" s="61"/>
      <c r="L418" s="61"/>
      <c r="M418" s="61"/>
      <c r="O418" s="44"/>
      <c r="R418" s="61"/>
    </row>
    <row r="419" spans="6:18" ht="12.75" customHeight="1">
      <c r="F419" s="61"/>
      <c r="G419" s="61"/>
      <c r="H419" s="61"/>
      <c r="I419" s="61"/>
      <c r="J419" s="44"/>
      <c r="K419" s="61"/>
      <c r="L419" s="61"/>
      <c r="M419" s="61"/>
      <c r="O419" s="44"/>
      <c r="R419" s="61"/>
    </row>
    <row r="420" spans="6:18" ht="12.75" customHeight="1">
      <c r="F420" s="61"/>
      <c r="G420" s="61"/>
      <c r="H420" s="61"/>
      <c r="I420" s="61"/>
      <c r="J420" s="44"/>
      <c r="K420" s="61"/>
      <c r="L420" s="61"/>
      <c r="M420" s="61"/>
      <c r="O420" s="44"/>
      <c r="R420" s="61"/>
    </row>
    <row r="421" spans="6:18" ht="12.75" customHeight="1">
      <c r="F421" s="61"/>
      <c r="G421" s="61"/>
      <c r="H421" s="61"/>
      <c r="I421" s="61"/>
      <c r="J421" s="44"/>
      <c r="K421" s="61"/>
      <c r="L421" s="61"/>
      <c r="M421" s="61"/>
      <c r="O421" s="44"/>
      <c r="R421" s="61"/>
    </row>
    <row r="422" spans="6:18" ht="12.75" customHeight="1">
      <c r="F422" s="61"/>
      <c r="G422" s="61"/>
      <c r="H422" s="61"/>
      <c r="I422" s="61"/>
      <c r="J422" s="44"/>
      <c r="K422" s="61"/>
      <c r="L422" s="61"/>
      <c r="M422" s="61"/>
      <c r="O422" s="44"/>
      <c r="R422" s="61"/>
    </row>
    <row r="423" spans="6:18" ht="12.75" customHeight="1">
      <c r="F423" s="61"/>
      <c r="G423" s="61"/>
      <c r="H423" s="61"/>
      <c r="I423" s="61"/>
      <c r="J423" s="44"/>
      <c r="K423" s="61"/>
      <c r="L423" s="61"/>
      <c r="M423" s="61"/>
      <c r="O423" s="44"/>
      <c r="R423" s="61"/>
    </row>
    <row r="424" spans="6:18" ht="12.75" customHeight="1">
      <c r="F424" s="61"/>
      <c r="G424" s="61"/>
      <c r="H424" s="61"/>
      <c r="I424" s="61"/>
      <c r="J424" s="44"/>
      <c r="K424" s="61"/>
      <c r="L424" s="61"/>
      <c r="M424" s="61"/>
      <c r="O424" s="44"/>
      <c r="R424" s="61"/>
    </row>
    <row r="425" spans="6:18" ht="12.75" customHeight="1">
      <c r="F425" s="61"/>
      <c r="G425" s="61"/>
      <c r="H425" s="61"/>
      <c r="I425" s="61"/>
      <c r="J425" s="44"/>
      <c r="K425" s="61"/>
      <c r="L425" s="61"/>
      <c r="M425" s="61"/>
      <c r="O425" s="44"/>
      <c r="R425" s="61"/>
    </row>
    <row r="426" spans="6:18" ht="12.75" customHeight="1">
      <c r="F426" s="61"/>
      <c r="G426" s="61"/>
      <c r="H426" s="61"/>
      <c r="I426" s="61"/>
      <c r="J426" s="44"/>
      <c r="K426" s="61"/>
      <c r="L426" s="61"/>
      <c r="M426" s="61"/>
      <c r="O426" s="44"/>
      <c r="R426" s="61"/>
    </row>
    <row r="427" spans="6:18" ht="12.75" customHeight="1">
      <c r="F427" s="61"/>
      <c r="G427" s="61"/>
      <c r="H427" s="61"/>
      <c r="I427" s="61"/>
      <c r="J427" s="44"/>
      <c r="K427" s="61"/>
      <c r="L427" s="61"/>
      <c r="M427" s="61"/>
      <c r="O427" s="44"/>
      <c r="R427" s="61"/>
    </row>
    <row r="428" spans="6:18" ht="12.75" customHeight="1">
      <c r="F428" s="61"/>
      <c r="G428" s="61"/>
      <c r="H428" s="61"/>
      <c r="I428" s="61"/>
      <c r="J428" s="44"/>
      <c r="K428" s="61"/>
      <c r="L428" s="61"/>
      <c r="M428" s="61"/>
      <c r="O428" s="44"/>
      <c r="R428" s="61"/>
    </row>
    <row r="429" spans="6:18" ht="12.75" customHeight="1">
      <c r="F429" s="61"/>
      <c r="G429" s="61"/>
      <c r="H429" s="61"/>
      <c r="I429" s="61"/>
      <c r="J429" s="44"/>
      <c r="K429" s="61"/>
      <c r="L429" s="61"/>
      <c r="M429" s="61"/>
      <c r="O429" s="44"/>
      <c r="R429" s="61"/>
    </row>
    <row r="430" spans="6:18" ht="12.75" customHeight="1">
      <c r="F430" s="61"/>
      <c r="G430" s="61"/>
      <c r="H430" s="61"/>
      <c r="I430" s="61"/>
      <c r="J430" s="44"/>
      <c r="K430" s="61"/>
      <c r="L430" s="61"/>
      <c r="M430" s="61"/>
      <c r="O430" s="44"/>
      <c r="R430" s="61"/>
    </row>
    <row r="431" spans="6:18" ht="12.75" customHeight="1">
      <c r="F431" s="61"/>
      <c r="G431" s="61"/>
      <c r="H431" s="61"/>
      <c r="I431" s="61"/>
      <c r="J431" s="44"/>
      <c r="K431" s="61"/>
      <c r="L431" s="61"/>
      <c r="M431" s="61"/>
      <c r="O431" s="44"/>
      <c r="R431" s="61"/>
    </row>
    <row r="432" spans="6:18" ht="12.75" customHeight="1">
      <c r="F432" s="61"/>
      <c r="G432" s="61"/>
      <c r="H432" s="61"/>
      <c r="I432" s="61"/>
      <c r="J432" s="44"/>
      <c r="K432" s="61"/>
      <c r="L432" s="61"/>
      <c r="M432" s="61"/>
      <c r="O432" s="44"/>
      <c r="R432" s="61"/>
    </row>
    <row r="433" spans="6:18" ht="12.75" customHeight="1">
      <c r="F433" s="61"/>
      <c r="G433" s="61"/>
      <c r="H433" s="61"/>
      <c r="I433" s="61"/>
      <c r="J433" s="44"/>
      <c r="K433" s="61"/>
      <c r="L433" s="61"/>
      <c r="M433" s="61"/>
      <c r="O433" s="44"/>
      <c r="R433" s="61"/>
    </row>
    <row r="434" spans="6:18" ht="12.75" customHeight="1">
      <c r="F434" s="61"/>
      <c r="G434" s="61"/>
      <c r="H434" s="61"/>
      <c r="I434" s="61"/>
      <c r="J434" s="44"/>
      <c r="K434" s="61"/>
      <c r="L434" s="61"/>
      <c r="M434" s="61"/>
      <c r="O434" s="44"/>
      <c r="R434" s="61"/>
    </row>
    <row r="435" spans="6:18" ht="12.75" customHeight="1">
      <c r="F435" s="61"/>
      <c r="G435" s="61"/>
      <c r="H435" s="61"/>
      <c r="I435" s="61"/>
      <c r="J435" s="44"/>
      <c r="K435" s="61"/>
      <c r="L435" s="61"/>
      <c r="M435" s="61"/>
      <c r="O435" s="44"/>
      <c r="R435" s="61"/>
    </row>
    <row r="436" spans="6:18" ht="12.75" customHeight="1">
      <c r="F436" s="61"/>
      <c r="G436" s="61"/>
      <c r="H436" s="61"/>
      <c r="I436" s="61"/>
      <c r="J436" s="44"/>
      <c r="K436" s="61"/>
      <c r="L436" s="61"/>
      <c r="M436" s="61"/>
      <c r="O436" s="44"/>
      <c r="R436" s="61"/>
    </row>
    <row r="437" spans="6:18" ht="12.75" customHeight="1">
      <c r="F437" s="61"/>
      <c r="G437" s="61"/>
      <c r="H437" s="61"/>
      <c r="I437" s="61"/>
      <c r="J437" s="44"/>
      <c r="K437" s="61"/>
      <c r="L437" s="61"/>
      <c r="M437" s="61"/>
      <c r="O437" s="44"/>
      <c r="R437" s="61"/>
    </row>
    <row r="438" spans="6:18" ht="12.75" customHeight="1">
      <c r="F438" s="61"/>
      <c r="G438" s="61"/>
      <c r="H438" s="61"/>
      <c r="I438" s="61"/>
      <c r="J438" s="44"/>
      <c r="K438" s="61"/>
      <c r="L438" s="61"/>
      <c r="M438" s="61"/>
      <c r="O438" s="44"/>
      <c r="R438" s="61"/>
    </row>
    <row r="439" spans="6:18" ht="12.75" customHeight="1">
      <c r="F439" s="61"/>
      <c r="G439" s="61"/>
      <c r="H439" s="61"/>
      <c r="I439" s="61"/>
      <c r="J439" s="44"/>
      <c r="K439" s="61"/>
      <c r="L439" s="61"/>
      <c r="M439" s="61"/>
      <c r="O439" s="44"/>
      <c r="R439" s="61"/>
    </row>
    <row r="440" spans="6:18" ht="12.75" customHeight="1">
      <c r="F440" s="61"/>
      <c r="G440" s="61"/>
      <c r="H440" s="61"/>
      <c r="I440" s="61"/>
      <c r="J440" s="44"/>
      <c r="K440" s="61"/>
      <c r="L440" s="61"/>
      <c r="M440" s="61"/>
      <c r="O440" s="44"/>
      <c r="R440" s="61"/>
    </row>
    <row r="441" spans="6:18" ht="12.75" customHeight="1">
      <c r="F441" s="61"/>
      <c r="G441" s="61"/>
      <c r="H441" s="61"/>
      <c r="I441" s="61"/>
      <c r="J441" s="44"/>
      <c r="K441" s="61"/>
      <c r="L441" s="61"/>
      <c r="M441" s="61"/>
      <c r="O441" s="44"/>
      <c r="R441" s="61"/>
    </row>
    <row r="442" spans="6:18" ht="12.75" customHeight="1">
      <c r="F442" s="61"/>
      <c r="G442" s="61"/>
      <c r="H442" s="61"/>
      <c r="I442" s="61"/>
      <c r="J442" s="44"/>
      <c r="K442" s="61"/>
      <c r="L442" s="61"/>
      <c r="M442" s="61"/>
      <c r="O442" s="44"/>
      <c r="R442" s="61"/>
    </row>
    <row r="443" spans="6:18" ht="12.75" customHeight="1">
      <c r="F443" s="61"/>
      <c r="G443" s="61"/>
      <c r="H443" s="61"/>
      <c r="I443" s="61"/>
      <c r="J443" s="44"/>
      <c r="K443" s="61"/>
      <c r="L443" s="61"/>
      <c r="M443" s="61"/>
      <c r="O443" s="44"/>
      <c r="R443" s="61"/>
    </row>
    <row r="444" spans="6:18" ht="12.75" customHeight="1">
      <c r="F444" s="61"/>
      <c r="G444" s="61"/>
      <c r="H444" s="61"/>
      <c r="I444" s="61"/>
      <c r="J444" s="44"/>
      <c r="K444" s="61"/>
      <c r="L444" s="61"/>
      <c r="M444" s="61"/>
      <c r="O444" s="44"/>
      <c r="R444" s="61"/>
    </row>
    <row r="445" spans="6:18" ht="12.75" customHeight="1">
      <c r="F445" s="61"/>
      <c r="G445" s="61"/>
      <c r="H445" s="61"/>
      <c r="I445" s="61"/>
      <c r="J445" s="44"/>
      <c r="K445" s="61"/>
      <c r="L445" s="61"/>
      <c r="M445" s="61"/>
      <c r="O445" s="44"/>
      <c r="R445" s="61"/>
    </row>
    <row r="446" spans="6:18" ht="12.75" customHeight="1">
      <c r="F446" s="61"/>
      <c r="G446" s="61"/>
      <c r="H446" s="61"/>
      <c r="I446" s="61"/>
      <c r="J446" s="44"/>
      <c r="K446" s="61"/>
      <c r="L446" s="61"/>
      <c r="M446" s="61"/>
      <c r="O446" s="44"/>
      <c r="R446" s="61"/>
    </row>
    <row r="447" spans="6:18" ht="12.75" customHeight="1">
      <c r="F447" s="61"/>
      <c r="G447" s="61"/>
      <c r="H447" s="61"/>
      <c r="I447" s="61"/>
      <c r="J447" s="44"/>
      <c r="K447" s="61"/>
      <c r="L447" s="61"/>
      <c r="M447" s="61"/>
      <c r="O447" s="44"/>
      <c r="R447" s="61"/>
    </row>
    <row r="448" spans="6:18" ht="12.75" customHeight="1">
      <c r="F448" s="61"/>
      <c r="G448" s="61"/>
      <c r="H448" s="61"/>
      <c r="I448" s="61"/>
      <c r="J448" s="44"/>
      <c r="K448" s="61"/>
      <c r="L448" s="61"/>
      <c r="M448" s="61"/>
      <c r="O448" s="44"/>
      <c r="R448" s="61"/>
    </row>
    <row r="449" spans="6:18" ht="12.75" customHeight="1">
      <c r="F449" s="61"/>
      <c r="G449" s="61"/>
      <c r="H449" s="61"/>
      <c r="I449" s="61"/>
      <c r="J449" s="44"/>
      <c r="K449" s="61"/>
      <c r="L449" s="61"/>
      <c r="M449" s="61"/>
      <c r="O449" s="44"/>
      <c r="R449" s="61"/>
    </row>
    <row r="450" spans="6:18" ht="12.75" customHeight="1">
      <c r="F450" s="61"/>
      <c r="G450" s="61"/>
      <c r="H450" s="61"/>
      <c r="I450" s="61"/>
      <c r="J450" s="44"/>
      <c r="K450" s="61"/>
      <c r="L450" s="61"/>
      <c r="M450" s="61"/>
      <c r="O450" s="44"/>
      <c r="R450" s="61"/>
    </row>
    <row r="451" spans="6:18" ht="12.75" customHeight="1">
      <c r="F451" s="61"/>
      <c r="G451" s="61"/>
      <c r="H451" s="61"/>
      <c r="I451" s="61"/>
      <c r="J451" s="44"/>
      <c r="K451" s="61"/>
      <c r="L451" s="61"/>
      <c r="M451" s="61"/>
      <c r="O451" s="44"/>
      <c r="R451" s="61"/>
    </row>
    <row r="452" spans="6:18" ht="12.75" customHeight="1">
      <c r="F452" s="61"/>
      <c r="G452" s="61"/>
      <c r="H452" s="61"/>
      <c r="I452" s="61"/>
      <c r="J452" s="44"/>
      <c r="K452" s="61"/>
      <c r="L452" s="61"/>
      <c r="M452" s="61"/>
      <c r="O452" s="44"/>
      <c r="R452" s="61"/>
    </row>
    <row r="453" spans="6:18" ht="12.75" customHeight="1">
      <c r="F453" s="61"/>
      <c r="G453" s="61"/>
      <c r="H453" s="61"/>
      <c r="I453" s="61"/>
      <c r="J453" s="44"/>
      <c r="K453" s="61"/>
      <c r="L453" s="61"/>
      <c r="M453" s="61"/>
      <c r="O453" s="44"/>
      <c r="R453" s="61"/>
    </row>
    <row r="454" spans="6:18" ht="12.75" customHeight="1">
      <c r="F454" s="61"/>
      <c r="G454" s="61"/>
      <c r="H454" s="61"/>
      <c r="I454" s="61"/>
      <c r="J454" s="44"/>
      <c r="K454" s="61"/>
      <c r="L454" s="61"/>
      <c r="M454" s="61"/>
      <c r="O454" s="44"/>
      <c r="R454" s="61"/>
    </row>
    <row r="455" spans="6:18" ht="12.75" customHeight="1">
      <c r="F455" s="61"/>
      <c r="G455" s="61"/>
      <c r="H455" s="61"/>
      <c r="I455" s="61"/>
      <c r="J455" s="44"/>
      <c r="K455" s="61"/>
      <c r="L455" s="61"/>
      <c r="M455" s="61"/>
      <c r="O455" s="44"/>
      <c r="R455" s="61"/>
    </row>
    <row r="456" spans="6:18" ht="12.75" customHeight="1">
      <c r="F456" s="61"/>
      <c r="G456" s="61"/>
      <c r="H456" s="61"/>
      <c r="I456" s="61"/>
      <c r="J456" s="44"/>
      <c r="K456" s="61"/>
      <c r="L456" s="61"/>
      <c r="M456" s="61"/>
      <c r="O456" s="44"/>
      <c r="R456" s="61"/>
    </row>
    <row r="457" spans="6:18" ht="12.75" customHeight="1">
      <c r="F457" s="61"/>
      <c r="G457" s="61"/>
      <c r="H457" s="61"/>
      <c r="I457" s="61"/>
      <c r="J457" s="44"/>
      <c r="K457" s="61"/>
      <c r="L457" s="61"/>
      <c r="M457" s="61"/>
      <c r="O457" s="44"/>
      <c r="R457" s="61"/>
    </row>
    <row r="458" spans="6:18" ht="12.75" customHeight="1">
      <c r="F458" s="61"/>
      <c r="G458" s="61"/>
      <c r="H458" s="61"/>
      <c r="I458" s="61"/>
      <c r="J458" s="44"/>
      <c r="K458" s="61"/>
      <c r="L458" s="61"/>
      <c r="M458" s="61"/>
      <c r="O458" s="44"/>
      <c r="R458" s="61"/>
    </row>
    <row r="459" spans="6:18" ht="12.75" customHeight="1">
      <c r="F459" s="61"/>
      <c r="G459" s="61"/>
      <c r="H459" s="61"/>
      <c r="I459" s="61"/>
      <c r="J459" s="44"/>
      <c r="K459" s="61"/>
      <c r="L459" s="61"/>
      <c r="M459" s="61"/>
      <c r="O459" s="44"/>
      <c r="R459" s="61"/>
    </row>
    <row r="460" spans="6:18" ht="12.75" customHeight="1">
      <c r="F460" s="61"/>
      <c r="G460" s="61"/>
      <c r="H460" s="61"/>
      <c r="I460" s="61"/>
      <c r="J460" s="44"/>
      <c r="K460" s="61"/>
      <c r="L460" s="61"/>
      <c r="M460" s="61"/>
      <c r="O460" s="44"/>
      <c r="R460" s="61"/>
    </row>
    <row r="461" spans="6:18" ht="12.75" customHeight="1">
      <c r="F461" s="61"/>
      <c r="G461" s="61"/>
      <c r="H461" s="61"/>
      <c r="I461" s="61"/>
      <c r="J461" s="44"/>
      <c r="K461" s="61"/>
      <c r="L461" s="61"/>
      <c r="M461" s="61"/>
      <c r="O461" s="44"/>
      <c r="R461" s="61"/>
    </row>
    <row r="462" spans="6:18" ht="12.75" customHeight="1">
      <c r="F462" s="61"/>
      <c r="G462" s="61"/>
      <c r="H462" s="61"/>
      <c r="I462" s="61"/>
      <c r="J462" s="44"/>
      <c r="K462" s="61"/>
      <c r="L462" s="61"/>
      <c r="M462" s="61"/>
      <c r="O462" s="44"/>
      <c r="R462" s="61"/>
    </row>
    <row r="463" spans="6:18" ht="12.75" customHeight="1">
      <c r="F463" s="61"/>
      <c r="G463" s="61"/>
      <c r="H463" s="61"/>
      <c r="I463" s="61"/>
      <c r="J463" s="44"/>
      <c r="K463" s="61"/>
      <c r="L463" s="61"/>
      <c r="M463" s="61"/>
      <c r="O463" s="44"/>
      <c r="R463" s="61"/>
    </row>
    <row r="464" spans="6:18" ht="12.75" customHeight="1">
      <c r="F464" s="61"/>
      <c r="G464" s="61"/>
      <c r="H464" s="61"/>
      <c r="I464" s="61"/>
      <c r="J464" s="44"/>
      <c r="K464" s="61"/>
      <c r="L464" s="61"/>
      <c r="M464" s="61"/>
      <c r="O464" s="44"/>
      <c r="R464" s="61"/>
    </row>
    <row r="465" spans="6:18" ht="12.75" customHeight="1">
      <c r="F465" s="61"/>
      <c r="G465" s="61"/>
      <c r="H465" s="61"/>
      <c r="I465" s="61"/>
      <c r="J465" s="44"/>
      <c r="K465" s="61"/>
      <c r="L465" s="61"/>
      <c r="M465" s="61"/>
      <c r="O465" s="44"/>
      <c r="R465" s="61"/>
    </row>
    <row r="466" spans="6:18" ht="12.75" customHeight="1">
      <c r="F466" s="61"/>
      <c r="G466" s="61"/>
      <c r="H466" s="61"/>
      <c r="I466" s="61"/>
      <c r="J466" s="44"/>
      <c r="K466" s="61"/>
      <c r="L466" s="61"/>
      <c r="M466" s="61"/>
      <c r="O466" s="44"/>
      <c r="R466" s="61"/>
    </row>
    <row r="467" spans="6:18" ht="12.75" customHeight="1">
      <c r="F467" s="61"/>
      <c r="G467" s="61"/>
      <c r="H467" s="61"/>
      <c r="I467" s="61"/>
      <c r="J467" s="44"/>
      <c r="K467" s="61"/>
      <c r="L467" s="61"/>
      <c r="M467" s="61"/>
      <c r="O467" s="44"/>
      <c r="R467" s="61"/>
    </row>
    <row r="468" spans="6:18" ht="12.75" customHeight="1">
      <c r="F468" s="61"/>
      <c r="G468" s="61"/>
      <c r="H468" s="61"/>
      <c r="I468" s="61"/>
      <c r="J468" s="44"/>
      <c r="K468" s="61"/>
      <c r="L468" s="61"/>
      <c r="M468" s="61"/>
      <c r="O468" s="44"/>
      <c r="R468" s="61"/>
    </row>
    <row r="469" spans="6:18" ht="12.75" customHeight="1">
      <c r="F469" s="61"/>
      <c r="G469" s="61"/>
      <c r="H469" s="61"/>
      <c r="I469" s="61"/>
      <c r="J469" s="44"/>
      <c r="K469" s="61"/>
      <c r="L469" s="61"/>
      <c r="M469" s="61"/>
      <c r="O469" s="44"/>
      <c r="R469" s="61"/>
    </row>
    <row r="470" spans="6:18" ht="12.75" customHeight="1">
      <c r="F470" s="61"/>
      <c r="G470" s="61"/>
      <c r="H470" s="61"/>
      <c r="I470" s="61"/>
      <c r="J470" s="44"/>
      <c r="K470" s="61"/>
      <c r="L470" s="61"/>
      <c r="M470" s="61"/>
      <c r="O470" s="44"/>
      <c r="R470" s="61"/>
    </row>
    <row r="471" spans="6:18" ht="12.75" customHeight="1">
      <c r="F471" s="61"/>
      <c r="G471" s="61"/>
      <c r="H471" s="61"/>
      <c r="I471" s="61"/>
      <c r="J471" s="44"/>
      <c r="K471" s="61"/>
      <c r="L471" s="61"/>
      <c r="M471" s="61"/>
      <c r="O471" s="44"/>
      <c r="R471" s="61"/>
    </row>
    <row r="472" spans="6:18" ht="12.75" customHeight="1">
      <c r="F472" s="61"/>
      <c r="G472" s="61"/>
      <c r="H472" s="61"/>
      <c r="I472" s="61"/>
      <c r="J472" s="44"/>
      <c r="K472" s="61"/>
      <c r="L472" s="61"/>
      <c r="M472" s="61"/>
      <c r="O472" s="44"/>
      <c r="R472" s="61"/>
    </row>
    <row r="473" spans="6:18" ht="12.75" customHeight="1">
      <c r="F473" s="61"/>
      <c r="G473" s="61"/>
      <c r="H473" s="61"/>
      <c r="I473" s="61"/>
      <c r="J473" s="44"/>
      <c r="K473" s="61"/>
      <c r="L473" s="61"/>
      <c r="M473" s="61"/>
      <c r="O473" s="44"/>
      <c r="R473" s="61"/>
    </row>
    <row r="474" spans="6:18" ht="12.75" customHeight="1">
      <c r="F474" s="61"/>
      <c r="G474" s="61"/>
      <c r="H474" s="61"/>
      <c r="I474" s="61"/>
      <c r="J474" s="44"/>
      <c r="K474" s="61"/>
      <c r="L474" s="61"/>
      <c r="M474" s="61"/>
      <c r="O474" s="44"/>
      <c r="R474" s="61"/>
    </row>
    <row r="475" spans="6:18" ht="12.75" customHeight="1">
      <c r="F475" s="61"/>
      <c r="G475" s="61"/>
      <c r="H475" s="61"/>
      <c r="I475" s="61"/>
      <c r="J475" s="44"/>
      <c r="K475" s="61"/>
      <c r="L475" s="61"/>
      <c r="M475" s="61"/>
      <c r="O475" s="44"/>
      <c r="R475" s="61"/>
    </row>
    <row r="476" spans="6:18" ht="12.75" customHeight="1">
      <c r="F476" s="61"/>
      <c r="G476" s="61"/>
      <c r="H476" s="61"/>
      <c r="I476" s="61"/>
      <c r="J476" s="44"/>
      <c r="K476" s="61"/>
      <c r="L476" s="61"/>
      <c r="M476" s="61"/>
      <c r="O476" s="44"/>
      <c r="R476" s="61"/>
    </row>
    <row r="477" spans="6:18" ht="12.75" customHeight="1">
      <c r="F477" s="61"/>
      <c r="G477" s="61"/>
      <c r="H477" s="61"/>
      <c r="I477" s="61"/>
      <c r="J477" s="44"/>
      <c r="K477" s="61"/>
      <c r="L477" s="61"/>
      <c r="M477" s="61"/>
      <c r="O477" s="44"/>
      <c r="R477" s="61"/>
    </row>
    <row r="478" spans="6:18" ht="12.75" customHeight="1">
      <c r="F478" s="61"/>
      <c r="G478" s="61"/>
      <c r="H478" s="61"/>
      <c r="I478" s="61"/>
      <c r="J478" s="44"/>
      <c r="K478" s="61"/>
      <c r="L478" s="61"/>
      <c r="M478" s="61"/>
      <c r="O478" s="44"/>
      <c r="R478" s="61"/>
    </row>
    <row r="479" spans="6:18" ht="12.75" customHeight="1">
      <c r="F479" s="61"/>
      <c r="G479" s="61"/>
      <c r="H479" s="61"/>
      <c r="I479" s="61"/>
      <c r="J479" s="44"/>
      <c r="K479" s="61"/>
      <c r="L479" s="61"/>
      <c r="M479" s="61"/>
      <c r="O479" s="44"/>
      <c r="R479" s="61"/>
    </row>
    <row r="480" spans="6:18" ht="12.75" customHeight="1">
      <c r="F480" s="61"/>
      <c r="G480" s="61"/>
      <c r="H480" s="61"/>
      <c r="I480" s="61"/>
      <c r="J480" s="44"/>
      <c r="K480" s="61"/>
      <c r="L480" s="61"/>
      <c r="M480" s="61"/>
      <c r="O480" s="44"/>
      <c r="R480" s="61"/>
    </row>
    <row r="481" spans="6:18" ht="12.75" customHeight="1">
      <c r="F481" s="61"/>
      <c r="G481" s="61"/>
      <c r="H481" s="61"/>
      <c r="I481" s="61"/>
      <c r="J481" s="44"/>
      <c r="K481" s="61"/>
      <c r="L481" s="61"/>
      <c r="M481" s="61"/>
      <c r="O481" s="44"/>
      <c r="R481" s="61"/>
    </row>
    <row r="482" spans="6:18" ht="12.75" customHeight="1">
      <c r="F482" s="61"/>
      <c r="G482" s="61"/>
      <c r="H482" s="61"/>
      <c r="I482" s="61"/>
      <c r="J482" s="44"/>
      <c r="K482" s="61"/>
      <c r="L482" s="61"/>
      <c r="M482" s="61"/>
      <c r="O482" s="44"/>
      <c r="R482" s="61"/>
    </row>
    <row r="483" spans="6:18" ht="12.75" customHeight="1">
      <c r="F483" s="61"/>
      <c r="G483" s="61"/>
      <c r="H483" s="61"/>
      <c r="I483" s="61"/>
      <c r="J483" s="44"/>
      <c r="K483" s="61"/>
      <c r="L483" s="61"/>
      <c r="M483" s="61"/>
      <c r="O483" s="44"/>
      <c r="R483" s="61"/>
    </row>
    <row r="484" spans="6:18" ht="12.75" customHeight="1">
      <c r="F484" s="61"/>
      <c r="G484" s="61"/>
      <c r="H484" s="61"/>
      <c r="I484" s="61"/>
      <c r="J484" s="44"/>
      <c r="K484" s="61"/>
      <c r="L484" s="61"/>
      <c r="M484" s="61"/>
      <c r="O484" s="44"/>
      <c r="R484" s="61"/>
    </row>
    <row r="485" spans="6:18" ht="12.75" customHeight="1">
      <c r="F485" s="61"/>
      <c r="G485" s="61"/>
      <c r="H485" s="61"/>
      <c r="I485" s="61"/>
      <c r="J485" s="44"/>
      <c r="K485" s="61"/>
      <c r="L485" s="61"/>
      <c r="M485" s="61"/>
      <c r="O485" s="44"/>
      <c r="R485" s="61"/>
    </row>
    <row r="486" spans="6:18" ht="12.75" customHeight="1">
      <c r="F486" s="61"/>
      <c r="G486" s="61"/>
      <c r="H486" s="61"/>
      <c r="I486" s="61"/>
      <c r="J486" s="44"/>
      <c r="K486" s="61"/>
      <c r="L486" s="61"/>
      <c r="M486" s="61"/>
      <c r="O486" s="44"/>
      <c r="R486" s="61"/>
    </row>
    <row r="487" spans="6:18" ht="12.75" customHeight="1">
      <c r="F487" s="61"/>
      <c r="G487" s="61"/>
      <c r="H487" s="61"/>
      <c r="I487" s="61"/>
      <c r="J487" s="44"/>
      <c r="K487" s="61"/>
      <c r="L487" s="61"/>
      <c r="M487" s="61"/>
      <c r="O487" s="44"/>
      <c r="R487" s="61"/>
    </row>
    <row r="488" spans="6:18" ht="12.75" customHeight="1">
      <c r="F488" s="61"/>
      <c r="G488" s="61"/>
      <c r="H488" s="61"/>
      <c r="I488" s="61"/>
      <c r="J488" s="44"/>
      <c r="K488" s="61"/>
      <c r="L488" s="61"/>
      <c r="M488" s="61"/>
      <c r="O488" s="44"/>
      <c r="R488" s="61"/>
    </row>
    <row r="489" spans="6:18" ht="12.75" customHeight="1">
      <c r="F489" s="61"/>
      <c r="G489" s="61"/>
      <c r="H489" s="61"/>
      <c r="I489" s="61"/>
      <c r="J489" s="44"/>
      <c r="K489" s="61"/>
      <c r="L489" s="61"/>
      <c r="M489" s="61"/>
      <c r="O489" s="44"/>
      <c r="R489" s="61"/>
    </row>
    <row r="490" spans="6:18" ht="12.75" customHeight="1">
      <c r="F490" s="61"/>
      <c r="G490" s="61"/>
      <c r="H490" s="61"/>
      <c r="I490" s="61"/>
      <c r="J490" s="44"/>
      <c r="K490" s="61"/>
      <c r="L490" s="61"/>
      <c r="M490" s="61"/>
      <c r="O490" s="44"/>
      <c r="R490" s="61"/>
    </row>
    <row r="491" spans="6:18" ht="12.75" customHeight="1">
      <c r="F491" s="61"/>
      <c r="G491" s="61"/>
      <c r="H491" s="61"/>
      <c r="I491" s="61"/>
      <c r="J491" s="44"/>
      <c r="K491" s="61"/>
      <c r="L491" s="61"/>
      <c r="M491" s="61"/>
      <c r="O491" s="44"/>
      <c r="R491" s="61"/>
    </row>
    <row r="492" spans="6:18" ht="12.75" customHeight="1">
      <c r="F492" s="61"/>
      <c r="G492" s="61"/>
      <c r="H492" s="61"/>
      <c r="I492" s="61"/>
      <c r="J492" s="44"/>
      <c r="K492" s="61"/>
      <c r="L492" s="61"/>
      <c r="M492" s="61"/>
      <c r="O492" s="44"/>
      <c r="R492" s="61"/>
    </row>
    <row r="493" spans="6:18" ht="12.75" customHeight="1">
      <c r="F493" s="61"/>
      <c r="G493" s="61"/>
      <c r="H493" s="61"/>
      <c r="I493" s="61"/>
      <c r="J493" s="44"/>
      <c r="K493" s="61"/>
      <c r="L493" s="61"/>
      <c r="M493" s="61"/>
      <c r="O493" s="44"/>
      <c r="R493" s="61"/>
    </row>
    <row r="494" spans="6:18" ht="12.75" customHeight="1">
      <c r="F494" s="61"/>
      <c r="G494" s="61"/>
      <c r="H494" s="61"/>
      <c r="I494" s="61"/>
      <c r="J494" s="44"/>
      <c r="K494" s="61"/>
      <c r="L494" s="61"/>
      <c r="M494" s="61"/>
      <c r="O494" s="44"/>
      <c r="R494" s="61"/>
    </row>
    <row r="495" spans="6:18" ht="12.75" customHeight="1">
      <c r="F495" s="61"/>
      <c r="G495" s="61"/>
      <c r="H495" s="61"/>
      <c r="I495" s="61"/>
      <c r="J495" s="44"/>
      <c r="K495" s="61"/>
      <c r="L495" s="61"/>
      <c r="M495" s="61"/>
      <c r="O495" s="44"/>
      <c r="R495" s="61"/>
    </row>
    <row r="496" spans="6:18" ht="12.75" customHeight="1">
      <c r="F496" s="61"/>
      <c r="G496" s="61"/>
      <c r="H496" s="61"/>
      <c r="I496" s="61"/>
      <c r="J496" s="44"/>
      <c r="K496" s="61"/>
      <c r="L496" s="61"/>
      <c r="M496" s="61"/>
      <c r="O496" s="44"/>
      <c r="R496" s="61"/>
    </row>
    <row r="497" spans="6:18" ht="12.75" customHeight="1">
      <c r="F497" s="61"/>
      <c r="G497" s="61"/>
      <c r="H497" s="61"/>
      <c r="I497" s="61"/>
      <c r="J497" s="44"/>
      <c r="K497" s="61"/>
      <c r="L497" s="61"/>
      <c r="M497" s="61"/>
      <c r="O497" s="44"/>
      <c r="R497" s="61"/>
    </row>
    <row r="498" spans="6:18" ht="12.75" customHeight="1">
      <c r="F498" s="61"/>
      <c r="G498" s="61"/>
      <c r="H498" s="61"/>
      <c r="I498" s="61"/>
      <c r="J498" s="44"/>
      <c r="K498" s="61"/>
      <c r="L498" s="61"/>
      <c r="M498" s="61"/>
      <c r="O498" s="44"/>
      <c r="R498" s="61"/>
    </row>
    <row r="499" spans="6:18" ht="12.75" customHeight="1">
      <c r="F499" s="61"/>
      <c r="G499" s="61"/>
      <c r="H499" s="61"/>
      <c r="I499" s="61"/>
      <c r="J499" s="44"/>
      <c r="K499" s="61"/>
      <c r="L499" s="61"/>
      <c r="M499" s="61"/>
      <c r="O499" s="44"/>
      <c r="R499" s="61"/>
    </row>
    <row r="500" spans="6:18" ht="12.75" customHeight="1">
      <c r="F500" s="61"/>
      <c r="G500" s="61"/>
      <c r="H500" s="61"/>
      <c r="I500" s="61"/>
      <c r="J500" s="44"/>
      <c r="K500" s="61"/>
      <c r="L500" s="61"/>
      <c r="M500" s="61"/>
      <c r="O500" s="44"/>
      <c r="R500" s="61"/>
    </row>
    <row r="501" spans="6:18" ht="12.75" customHeight="1">
      <c r="F501" s="61"/>
      <c r="G501" s="61"/>
      <c r="H501" s="61"/>
      <c r="I501" s="61"/>
      <c r="J501" s="44"/>
      <c r="K501" s="61"/>
      <c r="L501" s="61"/>
      <c r="M501" s="61"/>
      <c r="O501" s="44"/>
      <c r="R501" s="61"/>
    </row>
    <row r="502" spans="6:18" ht="12.75" customHeight="1">
      <c r="F502" s="61"/>
      <c r="G502" s="61"/>
      <c r="H502" s="61"/>
      <c r="I502" s="61"/>
      <c r="J502" s="44"/>
      <c r="K502" s="61"/>
      <c r="L502" s="61"/>
      <c r="M502" s="61"/>
      <c r="O502" s="44"/>
      <c r="R502" s="61"/>
    </row>
    <row r="503" spans="6:18" ht="12.75" customHeight="1">
      <c r="F503" s="61"/>
      <c r="G503" s="61"/>
      <c r="H503" s="61"/>
      <c r="I503" s="61"/>
      <c r="J503" s="44"/>
      <c r="K503" s="61"/>
      <c r="L503" s="61"/>
      <c r="M503" s="61"/>
      <c r="O503" s="44"/>
      <c r="R503" s="61"/>
    </row>
    <row r="504" spans="6:18" ht="12.75" customHeight="1">
      <c r="F504" s="61"/>
      <c r="G504" s="61"/>
      <c r="H504" s="61"/>
      <c r="I504" s="61"/>
      <c r="J504" s="44"/>
      <c r="K504" s="61"/>
      <c r="L504" s="61"/>
      <c r="M504" s="61"/>
      <c r="O504" s="44"/>
      <c r="R504" s="61"/>
    </row>
    <row r="505" spans="6:18" ht="12.75" customHeight="1">
      <c r="F505" s="61"/>
      <c r="G505" s="61"/>
      <c r="H505" s="61"/>
      <c r="I505" s="61"/>
      <c r="J505" s="44"/>
      <c r="K505" s="61"/>
      <c r="L505" s="61"/>
      <c r="M505" s="61"/>
      <c r="O505" s="44"/>
      <c r="R505" s="61"/>
    </row>
    <row r="506" spans="6:18" ht="12.75" customHeight="1">
      <c r="F506" s="61"/>
      <c r="G506" s="61"/>
      <c r="H506" s="61"/>
      <c r="I506" s="61"/>
      <c r="J506" s="44"/>
      <c r="K506" s="61"/>
      <c r="L506" s="61"/>
      <c r="M506" s="61"/>
      <c r="O506" s="44"/>
      <c r="R506" s="61"/>
    </row>
  </sheetData>
  <autoFilter ref="R1:R329"/>
  <mergeCells count="14">
    <mergeCell ref="O87:O88"/>
    <mergeCell ref="P87:P88"/>
    <mergeCell ref="A87:A88"/>
    <mergeCell ref="B87:B88"/>
    <mergeCell ref="J87:J88"/>
    <mergeCell ref="M87:M88"/>
    <mergeCell ref="N87:N88"/>
    <mergeCell ref="O94:O95"/>
    <mergeCell ref="P94:P95"/>
    <mergeCell ref="A94:A95"/>
    <mergeCell ref="B94:B95"/>
    <mergeCell ref="J94:J95"/>
    <mergeCell ref="M94:M95"/>
    <mergeCell ref="N94:N9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2021-08-17T02:23:04Z</dcterms:modified>
</cp:coreProperties>
</file>