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8" i="6"/>
  <c r="M88" s="1"/>
  <c r="L15"/>
  <c r="K15"/>
  <c r="K87"/>
  <c r="M87" s="1"/>
  <c r="K86"/>
  <c r="M86" s="1"/>
  <c r="K85"/>
  <c r="M85" s="1"/>
  <c r="L43"/>
  <c r="K43"/>
  <c r="L63"/>
  <c r="K63"/>
  <c r="L66"/>
  <c r="K66"/>
  <c r="K68"/>
  <c r="L68"/>
  <c r="L67"/>
  <c r="K67"/>
  <c r="L65"/>
  <c r="K65"/>
  <c r="L36"/>
  <c r="K36"/>
  <c r="L41"/>
  <c r="K41"/>
  <c r="K84"/>
  <c r="M84" s="1"/>
  <c r="L62"/>
  <c r="K62"/>
  <c r="L64"/>
  <c r="K64"/>
  <c r="L40"/>
  <c r="K40"/>
  <c r="L16"/>
  <c r="K16"/>
  <c r="L12"/>
  <c r="K12"/>
  <c r="L94"/>
  <c r="L19"/>
  <c r="K19"/>
  <c r="L61"/>
  <c r="K61"/>
  <c r="K83"/>
  <c r="M83" s="1"/>
  <c r="K81"/>
  <c r="M81" s="1"/>
  <c r="L60"/>
  <c r="K60"/>
  <c r="L59"/>
  <c r="K59"/>
  <c r="L58"/>
  <c r="K58"/>
  <c r="L35"/>
  <c r="K35"/>
  <c r="L20"/>
  <c r="K20"/>
  <c r="L39"/>
  <c r="K39"/>
  <c r="P18"/>
  <c r="K80"/>
  <c r="M80" s="1"/>
  <c r="K79"/>
  <c r="K78"/>
  <c r="M78" s="1"/>
  <c r="L38"/>
  <c r="K38"/>
  <c r="L37"/>
  <c r="K37"/>
  <c r="L17"/>
  <c r="K17"/>
  <c r="L57"/>
  <c r="K57"/>
  <c r="L55"/>
  <c r="K55"/>
  <c r="L33"/>
  <c r="K33"/>
  <c r="L32"/>
  <c r="K32"/>
  <c r="L56"/>
  <c r="K56"/>
  <c r="L54"/>
  <c r="K54"/>
  <c r="P10"/>
  <c r="L34"/>
  <c r="K34"/>
  <c r="L13"/>
  <c r="K13"/>
  <c r="L14"/>
  <c r="K14"/>
  <c r="L11"/>
  <c r="K11"/>
  <c r="K94"/>
  <c r="M12" l="1"/>
  <c r="M15"/>
  <c r="M62"/>
  <c r="M19"/>
  <c r="M67"/>
  <c r="M66"/>
  <c r="M65"/>
  <c r="M43"/>
  <c r="M63"/>
  <c r="M68"/>
  <c r="M16"/>
  <c r="M64"/>
  <c r="M41"/>
  <c r="M36"/>
  <c r="M40"/>
  <c r="M20"/>
  <c r="M58"/>
  <c r="M37"/>
  <c r="M61"/>
  <c r="M35"/>
  <c r="M39"/>
  <c r="M59"/>
  <c r="M60"/>
  <c r="M38"/>
  <c r="M33"/>
  <c r="M17"/>
  <c r="M79"/>
  <c r="M55"/>
  <c r="M32"/>
  <c r="M57"/>
  <c r="M56"/>
  <c r="M54"/>
  <c r="M34"/>
  <c r="M14"/>
  <c r="M11"/>
  <c r="M13"/>
  <c r="M94"/>
  <c r="L93" l="1"/>
  <c r="K93"/>
  <c r="M93" l="1"/>
  <c r="H287"/>
  <c r="K287" l="1"/>
  <c r="L287" s="1"/>
  <c r="K276"/>
  <c r="L276" s="1"/>
  <c r="K266"/>
  <c r="L266" s="1"/>
  <c r="K282" l="1"/>
  <c r="L282" s="1"/>
  <c r="K283" l="1"/>
  <c r="L283" s="1"/>
  <c r="K280" l="1"/>
  <c r="L280" s="1"/>
  <c r="K259"/>
  <c r="L259" s="1"/>
  <c r="K279"/>
  <c r="L279" s="1"/>
  <c r="K278"/>
  <c r="L278" s="1"/>
  <c r="K277"/>
  <c r="L277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F255"/>
  <c r="K255" s="1"/>
  <c r="L255" s="1"/>
  <c r="K254"/>
  <c r="L254" s="1"/>
  <c r="K253"/>
  <c r="L253" s="1"/>
  <c r="K252"/>
  <c r="L252" s="1"/>
  <c r="K251"/>
  <c r="L251" s="1"/>
  <c r="K250"/>
  <c r="L250" s="1"/>
  <c r="F249"/>
  <c r="K249" s="1"/>
  <c r="L249" s="1"/>
  <c r="F248"/>
  <c r="K248" s="1"/>
  <c r="L248" s="1"/>
  <c r="K247"/>
  <c r="L247" s="1"/>
  <c r="F246"/>
  <c r="K246" s="1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F226"/>
  <c r="K226" s="1"/>
  <c r="L226" s="1"/>
  <c r="K225"/>
  <c r="L225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F178"/>
  <c r="K178" s="1"/>
  <c r="L178" s="1"/>
  <c r="H177"/>
  <c r="K177" s="1"/>
  <c r="L177" s="1"/>
  <c r="K174"/>
  <c r="L174" s="1"/>
  <c r="K173"/>
  <c r="L173" s="1"/>
  <c r="K172"/>
  <c r="L172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M7"/>
  <c r="D7" i="5"/>
  <c r="K6" i="4"/>
  <c r="K6" i="3"/>
  <c r="L6" i="2"/>
</calcChain>
</file>

<file path=xl/sharedStrings.xml><?xml version="1.0" encoding="utf-8"?>
<sst xmlns="http://schemas.openxmlformats.org/spreadsheetml/2006/main" count="2837" uniqueCount="1107">
  <si>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</si>
  <si>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</si>
  <si>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</si>
  <si>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</si>
  <si>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</si>
  <si>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</si>
  <si>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</si>
  <si>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</si>
  <si>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</si>
  <si>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</si>
  <si>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</si>
  <si>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</si>
  <si>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</si>
  <si>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</si>
  <si>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</si>
  <si>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</si>
  <si>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</si>
  <si>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</si>
  <si>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</si>
  <si>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</si>
  <si>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</si>
  <si>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</si>
  <si>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</si>
  <si>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</si>
  <si>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</si>
  <si>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</si>
  <si>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</si>
  <si>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</si>
  <si>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</si>
  <si>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</si>
  <si>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</si>
  <si>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</si>
  <si>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</si>
  <si>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</si>
  <si>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</si>
  <si>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</si>
  <si>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</si>
  <si>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</si>
  <si>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</si>
  <si>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</si>
  <si>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</si>
  <si>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</si>
  <si>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</si>
  <si>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</si>
  <si>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</si>
  <si>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</si>
  <si>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</si>
  <si>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</si>
  <si>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</si>
  <si>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</si>
  <si>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</si>
  <si>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</si>
  <si>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</si>
  <si>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</si>
  <si>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</si>
  <si>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</si>
  <si>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</si>
  <si>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</si>
  <si>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</si>
  <si>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</si>
  <si>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</si>
  <si>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</si>
  <si>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</si>
  <si>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</si>
  <si>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</si>
  <si>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</si>
  <si>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</si>
  <si>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</si>
  <si>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</si>
  <si>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</si>
  <si>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</si>
  <si>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</si>
  <si>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</si>
  <si>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</si>
  <si>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</si>
  <si>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</si>
  <si>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</si>
  <si>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</si>
  <si>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</si>
  <si>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</si>
  <si>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</si>
  <si>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</si>
  <si>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</si>
  <si>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</si>
  <si>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</si>
  <si>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</si>
  <si>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</si>
  <si>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</si>
  <si>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</si>
  <si>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</si>
  <si>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</si>
  <si>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</si>
  <si>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</si>
  <si>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</si>
  <si>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</si>
  <si>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</si>
  <si>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</si>
  <si>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</si>
  <si>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</si>
  <si>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</si>
  <si>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</si>
  <si>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</si>
  <si>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</si>
  <si>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</si>
  <si>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</si>
  <si>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</si>
  <si>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</si>
  <si>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</si>
  <si>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</si>
  <si>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</si>
  <si>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</si>
  <si>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</si>
  <si>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</si>
  <si>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</si>
  <si>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</si>
  <si>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</si>
  <si>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</si>
  <si>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</si>
  <si>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</si>
  <si>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</si>
  <si>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</si>
  <si>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</si>
  <si>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</si>
  <si>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</si>
  <si>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</si>
  <si>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</si>
  <si>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</si>
  <si>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</si>
  <si>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</si>
  <si>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</si>
  <si>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</si>
  <si>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</si>
  <si>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</si>
  <si>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</si>
  <si>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</si>
  <si>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</si>
  <si>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</si>
  <si>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</si>
  <si>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</si>
  <si>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</si>
  <si>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</si>
  <si>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</si>
  <si>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</si>
  <si>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</si>
  <si>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</si>
  <si>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</si>
  <si>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</si>
  <si>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</si>
  <si>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</si>
  <si>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</si>
  <si>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</si>
  <si>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</si>
  <si>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</si>
  <si>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</si>
  <si>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</si>
  <si>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</si>
  <si>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</si>
  <si>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</si>
  <si>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</si>
  <si>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</si>
  <si>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</si>
  <si>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</si>
  <si>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</si>
  <si>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</si>
  <si>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</si>
  <si>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</si>
  <si>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</si>
  <si>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</si>
  <si>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</si>
  <si>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</si>
  <si>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</si>
  <si>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</si>
  <si>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</si>
  <si>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</si>
  <si>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</si>
  <si>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</si>
  <si>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</si>
  <si>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</si>
  <si>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</si>
  <si>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</si>
  <si>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</si>
  <si>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</si>
  <si>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</si>
  <si>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</si>
  <si>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</si>
  <si>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</si>
  <si>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</si>
  <si>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</si>
  <si>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</si>
  <si>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</si>
  <si>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</si>
  <si>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</si>
  <si>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</si>
  <si>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</si>
  <si>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</si>
  <si>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</si>
  <si>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</si>
  <si>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</si>
  <si>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</si>
  <si>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</si>
  <si>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</si>
  <si>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</si>
  <si>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</si>
  <si>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</si>
  <si>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</si>
  <si>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</si>
  <si>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</si>
  <si>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</si>
  <si>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</si>
  <si>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</si>
  <si>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</si>
  <si>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</si>
  <si>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</si>
  <si>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</si>
  <si>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</si>
  <si>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</si>
  <si>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</si>
  <si>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</si>
  <si>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</si>
  <si>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</si>
  <si>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</si>
  <si>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</si>
  <si>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</si>
  <si>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</si>
  <si>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</si>
  <si>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</si>
  <si>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</si>
  <si>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</si>
  <si>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</si>
  <si>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</si>
  <si>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</si>
  <si>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</si>
  <si>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</si>
  <si>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</si>
  <si>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</si>
  <si>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</si>
  <si>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</si>
  <si>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</si>
  <si>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</si>
  <si>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</si>
  <si>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</si>
  <si>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</si>
  <si>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</si>
  <si>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</si>
  <si>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</si>
  <si>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</si>
  <si>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</si>
  <si>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</si>
  <si>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</si>
  <si>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</si>
  <si>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</si>
  <si>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</si>
  <si>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</si>
  <si>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</si>
  <si>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</si>
  <si>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</si>
  <si>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</si>
  <si>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</si>
  <si>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</si>
  <si>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</si>
  <si>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</si>
  <si>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</si>
  <si>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</si>
  <si>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</si>
  <si>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</si>
  <si>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</si>
  <si>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</si>
  <si>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</si>
  <si>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</si>
  <si>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</si>
  <si>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</si>
  <si>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</si>
  <si>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</si>
  <si>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</si>
  <si>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</si>
  <si>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</si>
  <si>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</si>
  <si>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</si>
  <si>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</si>
  <si>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</si>
  <si>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</si>
  <si>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</si>
  <si>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</si>
  <si>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</si>
  <si>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</si>
  <si>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</si>
  <si>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</si>
  <si>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</si>
  <si>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</si>
  <si>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</si>
  <si>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</si>
  <si>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</si>
  <si>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</si>
  <si>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</si>
  <si>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</si>
  <si>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</si>
  <si>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</si>
  <si>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</si>
  <si>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</si>
  <si>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</si>
  <si>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</si>
  <si>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</si>
  <si>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</si>
  <si>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</si>
  <si>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</si>
  <si>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</si>
  <si>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</si>
  <si>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</si>
  <si>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</si>
  <si>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</si>
  <si>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</si>
  <si>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</si>
  <si>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</si>
  <si>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</si>
  <si>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</si>
  <si>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</si>
  <si>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</si>
  <si>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</si>
  <si>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</si>
  <si>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</si>
  <si>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</si>
  <si>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</si>
  <si>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</si>
  <si>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</si>
  <si>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</si>
  <si>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</si>
  <si>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</si>
  <si>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</si>
  <si>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</si>
  <si>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</si>
  <si>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</si>
  <si>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</si>
  <si>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</si>
  <si>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</si>
  <si>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</si>
  <si>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</si>
  <si>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</si>
  <si>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</si>
  <si>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</si>
  <si>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</si>
  <si>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</si>
  <si>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</si>
  <si>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</si>
  <si>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</si>
  <si>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</si>
  <si>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</si>
  <si>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</si>
  <si>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</si>
  <si>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</si>
  <si>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</si>
  <si>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</si>
  <si>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</si>
  <si>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</si>
  <si>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</si>
  <si>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</si>
  <si>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</si>
  <si>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</si>
  <si>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</si>
  <si>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</si>
  <si>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</si>
  <si>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</si>
  <si>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</si>
  <si>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</si>
  <si>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</si>
  <si>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</si>
  <si>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</si>
  <si>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</si>
  <si>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</si>
  <si>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</si>
  <si>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</si>
  <si>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</si>
  <si>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</si>
  <si>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</si>
  <si>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</si>
  <si>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</si>
  <si>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</si>
  <si>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</si>
  <si>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</si>
  <si>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</si>
  <si>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</si>
  <si>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</si>
  <si>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</si>
  <si>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</si>
  <si>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</si>
  <si>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</si>
  <si>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</si>
  <si>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</si>
  <si>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</si>
  <si>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</si>
  <si>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</si>
  <si>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</si>
  <si>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</si>
  <si>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</si>
  <si>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</si>
  <si>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</si>
  <si>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</si>
  <si>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</si>
  <si>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</si>
  <si>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</si>
  <si>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</si>
  <si>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</si>
  <si>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</si>
  <si>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</si>
  <si>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</si>
  <si>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</si>
  <si>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</si>
  <si>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</si>
  <si>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</si>
  <si>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</si>
  <si>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</si>
  <si>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</si>
  <si>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</si>
  <si>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</si>
  <si>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</si>
  <si>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</si>
  <si>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</si>
  <si>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</si>
  <si>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</si>
  <si>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</si>
  <si>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</si>
  <si>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</si>
  <si>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</si>
  <si>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</si>
  <si>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</si>
  <si>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</si>
  <si>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</si>
  <si>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</si>
  <si>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</si>
  <si>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</si>
  <si>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</si>
  <si>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</si>
  <si>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</si>
  <si>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</si>
  <si>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</si>
  <si>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</si>
  <si>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</si>
  <si>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</si>
  <si>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</si>
  <si>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</si>
  <si>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</si>
  <si>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</si>
  <si>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</si>
  <si>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</si>
  <si>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</si>
  <si>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</si>
  <si>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</si>
  <si>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</si>
  <si>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</si>
  <si>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</si>
  <si>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</si>
  <si>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</si>
  <si>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</si>
  <si>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</si>
  <si>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</si>
  <si>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</si>
  <si>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</si>
  <si>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</si>
  <si>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</si>
  <si>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</si>
  <si>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</si>
  <si>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</si>
  <si>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</si>
  <si>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</si>
  <si>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</si>
  <si>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</si>
  <si>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</si>
  <si>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</si>
  <si>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</si>
  <si>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</si>
  <si>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</si>
  <si>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</si>
  <si>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</si>
  <si>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</si>
  <si>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</si>
  <si>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</si>
  <si>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</si>
  <si>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</si>
  <si>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</si>
  <si>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</si>
  <si>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</si>
  <si>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</si>
  <si>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</si>
  <si>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</si>
  <si>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</si>
  <si>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</si>
  <si>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</si>
  <si>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</si>
  <si>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</si>
  <si>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</si>
  <si>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</si>
  <si>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</si>
  <si>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</si>
  <si>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</si>
  <si>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</si>
  <si>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</si>
  <si>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</si>
  <si>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</si>
  <si>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</si>
  <si>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</si>
  <si>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</si>
  <si>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</si>
  <si>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</si>
  <si>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</si>
  <si>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</si>
  <si>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</si>
  <si>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</si>
  <si>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</si>
  <si>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</si>
  <si>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</si>
  <si>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</si>
  <si>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</si>
  <si>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</si>
  <si>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</si>
  <si>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</si>
  <si>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</si>
  <si>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</si>
  <si>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</si>
  <si>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</si>
  <si>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</si>
  <si>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</si>
  <si>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</si>
  <si>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</si>
  <si>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</si>
  <si>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</si>
  <si>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</si>
  <si>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</si>
  <si>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</si>
  <si>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</si>
  <si>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</si>
  <si>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</si>
  <si>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</si>
  <si>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</si>
  <si>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</si>
  <si>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</si>
  <si>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</si>
  <si>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</si>
  <si>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</si>
  <si>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</si>
  <si>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</si>
  <si>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</si>
  <si>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</si>
  <si>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</si>
  <si>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</si>
  <si>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</si>
  <si>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</si>
  <si>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</si>
  <si>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</si>
  <si>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</si>
  <si>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</si>
  <si>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</si>
  <si>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</si>
  <si>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</si>
  <si>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</si>
  <si>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</si>
  <si>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</si>
  <si>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</si>
  <si>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</si>
  <si>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</si>
  <si>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</si>
  <si>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</si>
  <si>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</si>
  <si>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</si>
  <si>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</si>
  <si>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</si>
  <si>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</si>
  <si>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</si>
  <si>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</si>
  <si>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</si>
  <si>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</si>
  <si>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</si>
  <si>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</si>
  <si>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</si>
  <si>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</si>
  <si>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</si>
  <si>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</si>
  <si>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</si>
  <si>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</si>
  <si>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</si>
  <si>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</si>
  <si>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</si>
  <si>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</si>
  <si>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</si>
  <si>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</si>
  <si>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</si>
  <si>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</si>
  <si>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</si>
  <si>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</si>
  <si>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</si>
  <si>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</si>
  <si>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</si>
  <si>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</si>
  <si>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</si>
  <si>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</si>
  <si>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</si>
  <si>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</si>
  <si>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</si>
  <si>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</si>
  <si>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</si>
  <si>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</si>
  <si>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</si>
  <si>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</si>
  <si>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</si>
  <si>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</si>
  <si>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</si>
  <si>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</si>
  <si>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</si>
  <si>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</si>
  <si>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</si>
  <si>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</si>
  <si>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</si>
  <si>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</si>
  <si>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</si>
  <si>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</si>
  <si>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</si>
  <si>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</si>
  <si>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</si>
  <si>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</si>
  <si>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</si>
  <si>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</si>
  <si>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</si>
  <si>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</si>
  <si>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</si>
  <si>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</si>
  <si>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</si>
  <si>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</si>
  <si>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</si>
  <si>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</si>
  <si>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</si>
  <si>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</si>
  <si>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</si>
  <si>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</si>
  <si>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</si>
  <si>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</si>
  <si>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</si>
  <si>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</si>
  <si>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</si>
  <si>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</si>
  <si>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</si>
  <si>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</si>
  <si>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</si>
  <si>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</si>
  <si>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</si>
  <si>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</si>
  <si>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</si>
  <si>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</si>
  <si>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</si>
  <si>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</si>
  <si>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</si>
  <si>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</si>
  <si>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</si>
  <si>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</si>
  <si>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</si>
  <si>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</si>
  <si>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</si>
  <si>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</si>
  <si>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</si>
  <si>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</si>
  <si>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</si>
  <si>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</si>
  <si>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</si>
  <si>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</si>
  <si>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</si>
  <si>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</si>
  <si>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</si>
  <si>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</si>
  <si>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</si>
  <si>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</si>
  <si>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</si>
  <si>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</si>
  <si>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</si>
  <si>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</si>
  <si>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</si>
  <si>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</si>
  <si>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</si>
  <si>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</si>
  <si>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</si>
  <si>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</si>
  <si>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</si>
  <si>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</si>
  <si>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</si>
  <si>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</si>
  <si>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</si>
  <si>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</si>
  <si>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</si>
  <si>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</si>
  <si>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</si>
  <si>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</si>
  <si>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</si>
  <si>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</si>
  <si>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</si>
  <si>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</si>
  <si>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</si>
  <si>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</si>
  <si>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</si>
  <si>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</si>
  <si>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</si>
  <si>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</si>
  <si>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</si>
  <si>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</si>
  <si>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</si>
  <si>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</si>
  <si>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</si>
  <si>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</si>
  <si>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</si>
  <si>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</si>
  <si>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</si>
  <si>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</si>
  <si>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</si>
  <si>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</si>
  <si>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</si>
  <si>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</si>
  <si>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</si>
  <si>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</si>
  <si>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</si>
  <si>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</si>
  <si>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</si>
  <si>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</si>
  <si>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</si>
  <si>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</si>
  <si>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</si>
  <si>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</si>
  <si>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</si>
  <si>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</si>
  <si>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</si>
  <si>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</si>
  <si>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</si>
  <si>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</si>
  <si>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</si>
  <si>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</si>
  <si>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</si>
  <si>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</si>
  <si>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</si>
  <si>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</si>
  <si>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</si>
  <si>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</si>
  <si>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</si>
  <si>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</si>
  <si>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</si>
  <si>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</si>
  <si>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</si>
  <si>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</si>
  <si>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</si>
  <si>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</si>
  <si>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</si>
  <si>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</si>
  <si>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</si>
  <si>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</si>
  <si>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</si>
  <si>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</si>
  <si>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</si>
  <si>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</si>
  <si>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</si>
  <si>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</si>
  <si>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</si>
  <si>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</si>
  <si>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</si>
  <si>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</si>
  <si>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</si>
  <si>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</si>
  <si>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</si>
  <si>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</si>
  <si>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</si>
  <si>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</si>
  <si>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</si>
  <si>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</si>
  <si>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</si>
  <si>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</si>
  <si>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</si>
  <si>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</si>
  <si>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</si>
  <si>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</si>
  <si>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</si>
  <si>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</si>
  <si>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</si>
  <si>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</si>
  <si>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</si>
  <si>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</si>
  <si>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</si>
  <si>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</si>
  <si>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</si>
  <si>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</si>
  <si>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</si>
  <si>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</si>
  <si>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</si>
  <si>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</si>
  <si>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</si>
  <si>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</si>
  <si>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</si>
  <si>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</si>
  <si>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</si>
  <si>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</si>
  <si>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</si>
  <si>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</si>
  <si>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</si>
  <si>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</si>
  <si>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</si>
  <si>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</si>
  <si>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</si>
  <si>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</si>
  <si>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</si>
  <si>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</si>
  <si>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</si>
  <si>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</si>
  <si>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</si>
  <si>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</si>
  <si>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</si>
  <si>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</si>
  <si>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</si>
  <si>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</si>
  <si>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</si>
  <si>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</si>
  <si>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</si>
  <si>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</si>
  <si>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</si>
  <si>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</si>
  <si>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</si>
  <si>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</si>
  <si>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</si>
  <si>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</si>
  <si>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</si>
  <si>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</si>
  <si>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</si>
  <si>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</si>
  <si>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</si>
  <si>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</si>
  <si>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</si>
  <si>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</si>
  <si>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</si>
  <si>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</si>
  <si>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</si>
  <si>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</si>
  <si>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</si>
  <si>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</si>
  <si>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</si>
  <si>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</si>
  <si>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</si>
  <si>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</si>
  <si>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</si>
  <si>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</si>
  <si>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</si>
  <si>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</si>
  <si>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</si>
  <si>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</si>
  <si>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</si>
  <si>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</si>
  <si>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</si>
  <si>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</si>
  <si>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</si>
  <si>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</si>
  <si>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</si>
  <si>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</si>
  <si>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</si>
  <si>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</si>
  <si>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</si>
  <si>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</si>
  <si>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</si>
  <si>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</si>
  <si>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</si>
  <si>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</si>
  <si>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</si>
  <si>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</si>
  <si>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</si>
  <si>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</si>
  <si>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</si>
  <si>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</si>
  <si>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</si>
  <si>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</si>
  <si>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</si>
  <si>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</si>
  <si>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</si>
  <si>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</si>
  <si>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</si>
  <si>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</si>
  <si>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</si>
  <si>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</si>
  <si>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</si>
  <si>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</si>
  <si>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</si>
  <si>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</si>
  <si>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</si>
  <si>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</si>
  <si>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</si>
  <si>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</si>
  <si>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</si>
  <si>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</si>
  <si>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</si>
  <si>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</si>
  <si>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</si>
  <si>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</si>
  <si>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</si>
  <si>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</si>
  <si>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</si>
  <si>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</si>
  <si>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</si>
  <si>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</si>
  <si>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</si>
  <si>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</si>
  <si>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</si>
  <si>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</si>
  <si>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</si>
  <si>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</si>
  <si>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</si>
  <si>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</si>
  <si>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</si>
  <si>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</si>
  <si>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</si>
  <si>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</si>
  <si>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</si>
  <si>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</si>
  <si>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</si>
  <si>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</si>
  <si>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</si>
  <si>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</si>
  <si>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</si>
  <si>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</si>
  <si>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</si>
  <si>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</si>
  <si>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</si>
  <si>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</si>
  <si>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</si>
  <si>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DIPAK DWIWEDI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</si>
  <si>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</si>
  <si>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</si>
  <si>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</si>
  <si>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</si>
  <si>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</si>
  <si>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</si>
  <si>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</si>
  <si>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</si>
  <si>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</si>
  <si>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</si>
  <si>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</si>
  <si>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</si>
  <si>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</si>
  <si>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</si>
  <si>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</si>
  <si>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</si>
  <si>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</si>
  <si>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</si>
  <si>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</si>
  <si>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</si>
  <si>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</si>
  <si>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</si>
  <si>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MOONGIPASEC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</si>
  <si>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</si>
  <si>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</si>
  <si>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</si>
  <si>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</si>
  <si>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</si>
  <si>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</si>
  <si>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</si>
  <si>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</si>
  <si>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</si>
  <si>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</si>
  <si>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</si>
  <si>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</si>
  <si>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</si>
  <si>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</si>
  <si>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</si>
  <si>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216.5-217</t>
  </si>
  <si>
    <t>225-230</t>
  </si>
  <si>
    <t>JSWSTEEL JULY FUT</t>
  </si>
  <si>
    <t>590-598</t>
  </si>
  <si>
    <t>Profit of Rs.2.5/-</t>
  </si>
  <si>
    <t>IFL</t>
  </si>
  <si>
    <t>AMARBHAI PANCHAL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</si>
  <si>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</si>
  <si>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</si>
  <si>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</si>
  <si>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</si>
  <si>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</si>
  <si>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</si>
  <si>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</si>
  <si>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</si>
  <si>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</si>
  <si>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RANJANBEN JAYANTIBHAI VAGHELA</t>
  </si>
  <si>
    <t>JETMALL</t>
  </si>
  <si>
    <t>LLFICL</t>
  </si>
  <si>
    <t>TRL</t>
  </si>
  <si>
    <t>WAYS VINIMAY PRIVATE LIMITED</t>
  </si>
  <si>
    <t>BANKNIFTY JULY FUT</t>
  </si>
  <si>
    <t>35000-34700</t>
  </si>
  <si>
    <t>Profit of Rs.190/-</t>
  </si>
  <si>
    <t>Profit of Rs.15/-</t>
  </si>
  <si>
    <t>Profit of Rs.45/-</t>
  </si>
  <si>
    <t xml:space="preserve">IOC </t>
  </si>
  <si>
    <t>70-71</t>
  </si>
  <si>
    <t>75-77</t>
  </si>
  <si>
    <t>Profit of Rs.1.6/-</t>
  </si>
  <si>
    <t>NIFTY 16050 CE 14 JUL</t>
  </si>
  <si>
    <t>100-120</t>
  </si>
  <si>
    <t>300-350</t>
  </si>
  <si>
    <t>3030-3050</t>
  </si>
  <si>
    <t>3300-3500</t>
  </si>
  <si>
    <t xml:space="preserve">BANKNIFTY 34900 CE 14 JUL </t>
  </si>
  <si>
    <t>BRRL</t>
  </si>
  <si>
    <t>JAYANT</t>
  </si>
  <si>
    <t>RCAN</t>
  </si>
  <si>
    <t>SKSE SECURITIES LTD</t>
  </si>
  <si>
    <t>Profit of Rs.65/-</t>
  </si>
  <si>
    <t>206-207</t>
  </si>
  <si>
    <t>213-218</t>
  </si>
  <si>
    <t>2645-2650</t>
  </si>
  <si>
    <t>2700-2740</t>
  </si>
  <si>
    <t>579-580</t>
  </si>
  <si>
    <t>595-610</t>
  </si>
  <si>
    <t>BANKNIFTY 34800 CE 14 JUL</t>
  </si>
  <si>
    <t>Loss of Rs.65/-</t>
  </si>
  <si>
    <t>AFEL</t>
  </si>
  <si>
    <t>MUKESH JAIN</t>
  </si>
  <si>
    <t>LIFETIME SOLUTIONS</t>
  </si>
  <si>
    <t>ANANT AGGARWAL</t>
  </si>
  <si>
    <t>MERLIN COMMOSALES PRIVATE LIMITED</t>
  </si>
  <si>
    <t>SYNERGY MONEYCONTROL PRIVATE LIMITED</t>
  </si>
  <si>
    <t>ELDEHSG</t>
  </si>
  <si>
    <t>ARJUN LAMBA</t>
  </si>
  <si>
    <t>GUARDIAN ADVISER PVT LTD</t>
  </si>
  <si>
    <t>ETT</t>
  </si>
  <si>
    <t>MANISH MISHRA</t>
  </si>
  <si>
    <t>EXCEL</t>
  </si>
  <si>
    <t>FINDOC INVESTMART PVT LTD</t>
  </si>
  <si>
    <t>FOODSIN</t>
  </si>
  <si>
    <t>AMJ LAND HOLDINGS LIMITED HOLDINGS LIMITED</t>
  </si>
  <si>
    <t>FRANKLIN</t>
  </si>
  <si>
    <t>S K GROWTH FUND PVT LTD</t>
  </si>
  <si>
    <t>DHIRGA MARKETING PRIVATE LIMITED</t>
  </si>
  <si>
    <t>GIANLIFE</t>
  </si>
  <si>
    <t>SAHIL GUPTA</t>
  </si>
  <si>
    <t>SUMICKSHA</t>
  </si>
  <si>
    <t>NAVEEN GUPTA</t>
  </si>
  <si>
    <t>GTL</t>
  </si>
  <si>
    <t>ANKITA VISHAL SHAH</t>
  </si>
  <si>
    <t>GUJCOTEX</t>
  </si>
  <si>
    <t>SITA RAM MEENA</t>
  </si>
  <si>
    <t>TOPGAIN FINANCE PRIVATE LIMITED</t>
  </si>
  <si>
    <t>KUNTAL JITENDRA TRIVEDI</t>
  </si>
  <si>
    <t>IMCAP</t>
  </si>
  <si>
    <t>NIPPON TUBES LIMITED</t>
  </si>
  <si>
    <t>SUBHLAXMI INVESTMENT ADVISORY PRIVATE LIMITED</t>
  </si>
  <si>
    <t>JIGNESH AMRUTLAL THOBHANI</t>
  </si>
  <si>
    <t>JINENDRA G</t>
  </si>
  <si>
    <t>MANSI SHARE &amp; STOCK ADVISORS PRIVATE LIMITED</t>
  </si>
  <si>
    <t>PAVITHRA VASUDEVAN</t>
  </si>
  <si>
    <t>SANDEEP MALOO HUF</t>
  </si>
  <si>
    <t>PREETI SANJAY AGGARWAL</t>
  </si>
  <si>
    <t>ROMIT PRAKASHRAJ JAIN</t>
  </si>
  <si>
    <t>NISHA RAJESH VAKHARIA</t>
  </si>
  <si>
    <t>MIL</t>
  </si>
  <si>
    <t>SAMIR R SHAH HUF</t>
  </si>
  <si>
    <t>MILEFUR</t>
  </si>
  <si>
    <t>DIVYA DIGAMBAR SONGHARE</t>
  </si>
  <si>
    <t>CHANDRIKABEN YASHVANTLAL RASANIA</t>
  </si>
  <si>
    <t>THANARAJAN RAJKUMAR</t>
  </si>
  <si>
    <t>AMARENDRA PRASAD DASH</t>
  </si>
  <si>
    <t>MNIL</t>
  </si>
  <si>
    <t>HIMANSHU RAJPUT</t>
  </si>
  <si>
    <t>SITA RAM</t>
  </si>
  <si>
    <t>SEEMA</t>
  </si>
  <si>
    <t>AMBUJ GUPTA</t>
  </si>
  <si>
    <t>NAVIGANT</t>
  </si>
  <si>
    <t>SATYA PRAKASH MITTAL HUF</t>
  </si>
  <si>
    <t>OSIAJEE</t>
  </si>
  <si>
    <t>SWAPAN KARMAKAR</t>
  </si>
  <si>
    <t>HIMANSHU AGARWAL</t>
  </si>
  <si>
    <t>ARHAM SHARE PRIVATE LIMITED</t>
  </si>
  <si>
    <t>PRIMEFRESH</t>
  </si>
  <si>
    <t>SONU SURJIT VASAN</t>
  </si>
  <si>
    <t>SWETA TIRTHESH SHETH</t>
  </si>
  <si>
    <t>YOGESHKUMAR RASIKLAL SANGHAVI</t>
  </si>
  <si>
    <t>SHARPLINE</t>
  </si>
  <si>
    <t>ELIXIR WEALTH MANAGEMENT PRIVATE LIMITED</t>
  </si>
  <si>
    <t>ARPAN GUPTA</t>
  </si>
  <si>
    <t>NEERAJ AGARWAL</t>
  </si>
  <si>
    <t>SHUBHAM</t>
  </si>
  <si>
    <t>AG DYNAMIC FUNDS LIMITED</t>
  </si>
  <si>
    <t>VANICOM</t>
  </si>
  <si>
    <t>VEDIKA SINGHEE</t>
  </si>
  <si>
    <t>SANDIP CHATURLAL THAKKAR (HUF)</t>
  </si>
  <si>
    <t>WAAREE</t>
  </si>
  <si>
    <t>JIGNESH VINUBHAI CHODAVADIYA</t>
  </si>
  <si>
    <t>KIRIT CHIMANLAL DOSHI</t>
  </si>
  <si>
    <t>AJOONI</t>
  </si>
  <si>
    <t>Ajooni Biotech Limited</t>
  </si>
  <si>
    <t>Excel Realty N Infra Ltd</t>
  </si>
  <si>
    <t>FINDOC INVESTMART PRIVATE LIMITED</t>
  </si>
  <si>
    <t>GTL Limited</t>
  </si>
  <si>
    <t>HSCL</t>
  </si>
  <si>
    <t>Himadri Speciality Chem L</t>
  </si>
  <si>
    <t>NEOMILE CORPORATE ADVISORY PRIVATE LIMITED</t>
  </si>
  <si>
    <t>INDTERRAIN</t>
  </si>
  <si>
    <t>Ind Terrain Fashions Ltd</t>
  </si>
  <si>
    <t>NASSER SHARMIN</t>
  </si>
  <si>
    <t>KBCGLOBAL</t>
  </si>
  <si>
    <t>KBC Global Limited</t>
  </si>
  <si>
    <t>ANUSTUP TRADING  PRIVATE LIMITED</t>
  </si>
  <si>
    <t>MONTECARLO</t>
  </si>
  <si>
    <t>Monte Carlo Fashions Ltd.</t>
  </si>
  <si>
    <t>XTX MARKETS LLP</t>
  </si>
  <si>
    <t>NEOGEN</t>
  </si>
  <si>
    <t>Neogen Chemicals Limited</t>
  </si>
  <si>
    <t>PLUTUS WEALTH MANAGEMENT LLP</t>
  </si>
  <si>
    <t>SARVESHWAR</t>
  </si>
  <si>
    <t>Sarveshwar Foods Limited</t>
  </si>
  <si>
    <t>SONAHISONA</t>
  </si>
  <si>
    <t>Sona Hi Sona Jewell G Ltd</t>
  </si>
  <si>
    <t>NEWEDGE VINIMAY PRIVATE LIMITED</t>
  </si>
  <si>
    <t>135-140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</si>
</sst>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8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0" fillId="13" borderId="21" xfId="0" applyFont="1" applyFill="1" applyBorder="1" applyAlignment="1"/>
    <xf numFmtId="16" fontId="41" fillId="11" borderId="21" xfId="0" applyNumberFormat="1" applyFont="1" applyFill="1" applyBorder="1" applyAlignment="1">
      <alignment horizontal="center" vertical="center"/>
    </xf>
    <xf numFmtId="0" fontId="41" fillId="24" borderId="21" xfId="0" applyFont="1" applyFill="1" applyBorder="1" applyAlignment="1">
      <alignment horizontal="center" vertical="center"/>
    </xf>
    <xf numFmtId="165" fontId="41" fillId="24" borderId="21" xfId="0" applyNumberFormat="1" applyFont="1" applyFill="1" applyBorder="1" applyAlignment="1">
      <alignment horizontal="center" vertical="center"/>
    </xf>
    <xf numFmtId="0" fontId="41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17" borderId="26" xfId="0" applyFont="1" applyFill="1" applyBorder="1" applyAlignment="1">
      <alignment horizontal="center" vertical="center"/>
    </xf>
    <xf numFmtId="165" fontId="31" fillId="17" borderId="26" xfId="0" applyNumberFormat="1" applyFont="1" applyFill="1" applyBorder="1" applyAlignment="1">
      <alignment horizontal="center" vertical="center"/>
    </xf>
    <xf numFmtId="15" fontId="31" fillId="17" borderId="26" xfId="0" applyNumberFormat="1" applyFont="1" applyFill="1" applyBorder="1" applyAlignment="1">
      <alignment horizontal="center" vertical="center"/>
    </xf>
    <xf numFmtId="0" fontId="32" fillId="17" borderId="26" xfId="0" applyFont="1" applyFill="1" applyBorder="1"/>
    <xf numFmtId="43" fontId="31" fillId="17" borderId="26" xfId="0" applyNumberFormat="1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5" xfId="0" applyNumberFormat="1" applyFont="1" applyFill="1" applyBorder="1" applyAlignment="1">
      <alignment horizontal="center" vertical="center" wrapText="1"/>
    </xf>
    <xf numFmtId="0" fontId="32" fillId="18" borderId="22" xfId="0" applyFont="1" applyFill="1" applyBorder="1" applyAlignment="1">
      <alignment horizontal="center" vertical="center"/>
    </xf>
    <xf numFmtId="16" fontId="32" fillId="18" borderId="22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41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1" fillId="22" borderId="21" xfId="0" applyNumberFormat="1" applyFont="1" applyFill="1" applyBorder="1" applyAlignment="1">
      <alignment horizontal="center" vertical="center"/>
    </xf>
    <xf numFmtId="166" fontId="41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44757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44757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6" t="s">
        <v>16</v>
      </c>
      <c r="B9" s="478" t="s">
        <v>17</v>
      </c>
      <c r="C9" s="478" t="s">
        <v>18</v>
      </c>
      <c r="D9" s="478" t="s">
        <v>19</v>
      </c>
      <c r="E9" s="23" t="s">
        <v>20</v>
      </c>
      <c r="F9" s="23" t="s">
        <v>21</v>
      </c>
      <c r="G9" s="473" t="s">
        <v>22</v>
      </c>
      <c r="H9" s="474"/>
      <c r="I9" s="475"/>
      <c r="J9" s="473" t="s">
        <v>23</v>
      </c>
      <c r="K9" s="474"/>
      <c r="L9" s="475"/>
      <c r="M9" s="23"/>
      <c r="N9" s="24"/>
      <c r="O9" s="24"/>
      <c r="P9" s="24"/>
    </row>
    <row r="10" spans="1:16" ht="59.25" customHeight="1">
      <c r="A10" s="477"/>
      <c r="B10" s="479"/>
      <c r="C10" s="479"/>
      <c r="D10" s="4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15932.55</v>
      </c>
      <c r="F11" s="32">
        <v>15957.183333333334</v>
      </c>
      <c r="G11" s="33">
        <v>15835.366666666669</v>
      </c>
      <c r="H11" s="33">
        <v>15738.183333333334</v>
      </c>
      <c r="I11" s="33">
        <v>15616.366666666669</v>
      </c>
      <c r="J11" s="33">
        <v>16054.366666666669</v>
      </c>
      <c r="K11" s="33">
        <v>16176.183333333334</v>
      </c>
      <c r="L11" s="33">
        <v>16273.366666666669</v>
      </c>
      <c r="M11" s="34">
        <v>16079</v>
      </c>
      <c r="N11" s="34">
        <v>15860</v>
      </c>
      <c r="O11" s="35">
        <v>14548500</v>
      </c>
      <c r="P11" s="36">
        <v>4.6812827837299162E-2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34720.949999999997</v>
      </c>
      <c r="F12" s="37">
        <v>34812</v>
      </c>
      <c r="G12" s="38">
        <v>34532.550000000003</v>
      </c>
      <c r="H12" s="38">
        <v>34344.15</v>
      </c>
      <c r="I12" s="38">
        <v>34064.700000000004</v>
      </c>
      <c r="J12" s="38">
        <v>35000.400000000001</v>
      </c>
      <c r="K12" s="38">
        <v>35279.85</v>
      </c>
      <c r="L12" s="38">
        <v>35468.25</v>
      </c>
      <c r="M12" s="28">
        <v>35091.449999999997</v>
      </c>
      <c r="N12" s="28">
        <v>34623.599999999999</v>
      </c>
      <c r="O12" s="39">
        <v>2473225</v>
      </c>
      <c r="P12" s="40">
        <v>1.6313783503354187E-2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16021</v>
      </c>
      <c r="F13" s="37">
        <v>16065.316666666666</v>
      </c>
      <c r="G13" s="38">
        <v>15955.683333333331</v>
      </c>
      <c r="H13" s="38">
        <v>15890.366666666665</v>
      </c>
      <c r="I13" s="38">
        <v>15780.73333333333</v>
      </c>
      <c r="J13" s="38">
        <v>16130.633333333331</v>
      </c>
      <c r="K13" s="38">
        <v>16240.266666666666</v>
      </c>
      <c r="L13" s="38">
        <v>16305.583333333332</v>
      </c>
      <c r="M13" s="28">
        <v>16174.95</v>
      </c>
      <c r="N13" s="28">
        <v>16000</v>
      </c>
      <c r="O13" s="39">
        <v>3160</v>
      </c>
      <c r="P13" s="40">
        <v>3.9473684210526314E-2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6679.9</v>
      </c>
      <c r="F14" s="37">
        <v>6673.2833333333328</v>
      </c>
      <c r="G14" s="38">
        <v>6566.6166666666659</v>
      </c>
      <c r="H14" s="38">
        <v>6453.333333333333</v>
      </c>
      <c r="I14" s="38">
        <v>6346.6666666666661</v>
      </c>
      <c r="J14" s="38">
        <v>6786.5666666666657</v>
      </c>
      <c r="K14" s="38">
        <v>6893.2333333333336</v>
      </c>
      <c r="L14" s="38">
        <v>7006.5166666666655</v>
      </c>
      <c r="M14" s="28">
        <v>6779.95</v>
      </c>
      <c r="N14" s="28">
        <v>6560</v>
      </c>
      <c r="O14" s="39">
        <v>900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728.65</v>
      </c>
      <c r="F15" s="37">
        <v>730.43333333333339</v>
      </c>
      <c r="G15" s="38">
        <v>715.86666666666679</v>
      </c>
      <c r="H15" s="38">
        <v>703.08333333333337</v>
      </c>
      <c r="I15" s="38">
        <v>688.51666666666677</v>
      </c>
      <c r="J15" s="38">
        <v>743.21666666666681</v>
      </c>
      <c r="K15" s="38">
        <v>757.78333333333342</v>
      </c>
      <c r="L15" s="38">
        <v>770.56666666666683</v>
      </c>
      <c r="M15" s="28">
        <v>745</v>
      </c>
      <c r="N15" s="28">
        <v>717.65</v>
      </c>
      <c r="O15" s="39">
        <v>3470550</v>
      </c>
      <c r="P15" s="40">
        <v>5.8594762768991442E-2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2540.1999999999998</v>
      </c>
      <c r="F16" s="37">
        <v>2534.9166666666665</v>
      </c>
      <c r="G16" s="38">
        <v>2501.0333333333328</v>
      </c>
      <c r="H16" s="38">
        <v>2461.8666666666663</v>
      </c>
      <c r="I16" s="38">
        <v>2427.9833333333327</v>
      </c>
      <c r="J16" s="38">
        <v>2574.083333333333</v>
      </c>
      <c r="K16" s="38">
        <v>2607.9666666666672</v>
      </c>
      <c r="L16" s="38">
        <v>2647.1333333333332</v>
      </c>
      <c r="M16" s="28">
        <v>2568.8000000000002</v>
      </c>
      <c r="N16" s="28">
        <v>2495.75</v>
      </c>
      <c r="O16" s="39">
        <v>814250</v>
      </c>
      <c r="P16" s="40">
        <v>5.2469135802469136E-3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19568</v>
      </c>
      <c r="F17" s="37">
        <v>19604.283333333333</v>
      </c>
      <c r="G17" s="38">
        <v>19278.566666666666</v>
      </c>
      <c r="H17" s="38">
        <v>18989.133333333331</v>
      </c>
      <c r="I17" s="38">
        <v>18663.416666666664</v>
      </c>
      <c r="J17" s="38">
        <v>19893.716666666667</v>
      </c>
      <c r="K17" s="38">
        <v>20219.433333333334</v>
      </c>
      <c r="L17" s="38">
        <v>20508.866666666669</v>
      </c>
      <c r="M17" s="28">
        <v>19930</v>
      </c>
      <c r="N17" s="28">
        <v>19314.849999999999</v>
      </c>
      <c r="O17" s="39">
        <v>42080</v>
      </c>
      <c r="P17" s="40">
        <v>-2.3212627669452181E-2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91.65</v>
      </c>
      <c r="F18" s="37">
        <v>91.866666666666674</v>
      </c>
      <c r="G18" s="38">
        <v>90.233333333333348</v>
      </c>
      <c r="H18" s="38">
        <v>88.816666666666677</v>
      </c>
      <c r="I18" s="38">
        <v>87.183333333333351</v>
      </c>
      <c r="J18" s="38">
        <v>93.283333333333346</v>
      </c>
      <c r="K18" s="38">
        <v>94.916666666666671</v>
      </c>
      <c r="L18" s="38">
        <v>96.333333333333343</v>
      </c>
      <c r="M18" s="28">
        <v>93.5</v>
      </c>
      <c r="N18" s="28">
        <v>90.45</v>
      </c>
      <c r="O18" s="39">
        <v>19062000</v>
      </c>
      <c r="P18" s="40">
        <v>3.4110289937464467E-3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255.6</v>
      </c>
      <c r="F19" s="37">
        <v>256.28333333333336</v>
      </c>
      <c r="G19" s="38">
        <v>251.9666666666667</v>
      </c>
      <c r="H19" s="38">
        <v>248.33333333333334</v>
      </c>
      <c r="I19" s="38">
        <v>244.01666666666668</v>
      </c>
      <c r="J19" s="38">
        <v>259.91666666666674</v>
      </c>
      <c r="K19" s="38">
        <v>264.23333333333346</v>
      </c>
      <c r="L19" s="38">
        <v>267.86666666666673</v>
      </c>
      <c r="M19" s="28">
        <v>260.60000000000002</v>
      </c>
      <c r="N19" s="28">
        <v>252.65</v>
      </c>
      <c r="O19" s="39">
        <v>10662600</v>
      </c>
      <c r="P19" s="40">
        <v>-1.3945660014426545E-2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2160.6</v>
      </c>
      <c r="F20" s="37">
        <v>2167.5333333333333</v>
      </c>
      <c r="G20" s="38">
        <v>2143.0666666666666</v>
      </c>
      <c r="H20" s="38">
        <v>2125.5333333333333</v>
      </c>
      <c r="I20" s="38">
        <v>2101.0666666666666</v>
      </c>
      <c r="J20" s="38">
        <v>2185.0666666666666</v>
      </c>
      <c r="K20" s="38">
        <v>2209.5333333333328</v>
      </c>
      <c r="L20" s="38">
        <v>2227.0666666666666</v>
      </c>
      <c r="M20" s="28">
        <v>2192</v>
      </c>
      <c r="N20" s="28">
        <v>2150</v>
      </c>
      <c r="O20" s="39">
        <v>2813000</v>
      </c>
      <c r="P20" s="40">
        <v>1.735985533453888E-2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2392.5500000000002</v>
      </c>
      <c r="F21" s="37">
        <v>2381.3000000000002</v>
      </c>
      <c r="G21" s="38">
        <v>2353.3000000000002</v>
      </c>
      <c r="H21" s="38">
        <v>2314.0500000000002</v>
      </c>
      <c r="I21" s="38">
        <v>2286.0500000000002</v>
      </c>
      <c r="J21" s="38">
        <v>2420.5500000000002</v>
      </c>
      <c r="K21" s="38">
        <v>2448.5500000000002</v>
      </c>
      <c r="L21" s="38">
        <v>2487.8000000000002</v>
      </c>
      <c r="M21" s="28">
        <v>2409.3000000000002</v>
      </c>
      <c r="N21" s="28">
        <v>2342.0500000000002</v>
      </c>
      <c r="O21" s="39">
        <v>22297500</v>
      </c>
      <c r="P21" s="40">
        <v>7.6827477121229242E-3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725.65</v>
      </c>
      <c r="F22" s="37">
        <v>724.29999999999984</v>
      </c>
      <c r="G22" s="38">
        <v>718.04999999999973</v>
      </c>
      <c r="H22" s="38">
        <v>710.44999999999993</v>
      </c>
      <c r="I22" s="38">
        <v>704.19999999999982</v>
      </c>
      <c r="J22" s="38">
        <v>731.89999999999964</v>
      </c>
      <c r="K22" s="38">
        <v>738.14999999999986</v>
      </c>
      <c r="L22" s="38">
        <v>745.74999999999955</v>
      </c>
      <c r="M22" s="28">
        <v>730.55</v>
      </c>
      <c r="N22" s="28">
        <v>716.7</v>
      </c>
      <c r="O22" s="39">
        <v>78587500</v>
      </c>
      <c r="P22" s="40">
        <v>-2.7125204232166366E-3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3192.5</v>
      </c>
      <c r="F23" s="37">
        <v>3178.7999999999997</v>
      </c>
      <c r="G23" s="38">
        <v>3152.6999999999994</v>
      </c>
      <c r="H23" s="38">
        <v>3112.8999999999996</v>
      </c>
      <c r="I23" s="38">
        <v>3086.7999999999993</v>
      </c>
      <c r="J23" s="38">
        <v>3218.5999999999995</v>
      </c>
      <c r="K23" s="38">
        <v>3244.7</v>
      </c>
      <c r="L23" s="38">
        <v>3284.4999999999995</v>
      </c>
      <c r="M23" s="28">
        <v>3204.9</v>
      </c>
      <c r="N23" s="28">
        <v>3139</v>
      </c>
      <c r="O23" s="39">
        <v>250800</v>
      </c>
      <c r="P23" s="40">
        <v>7.8245915735167676E-2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465.65</v>
      </c>
      <c r="F24" s="37">
        <v>467.25</v>
      </c>
      <c r="G24" s="38">
        <v>461.2</v>
      </c>
      <c r="H24" s="38">
        <v>456.75</v>
      </c>
      <c r="I24" s="38">
        <v>450.7</v>
      </c>
      <c r="J24" s="38">
        <v>471.7</v>
      </c>
      <c r="K24" s="38">
        <v>477.74999999999994</v>
      </c>
      <c r="L24" s="38">
        <v>482.2</v>
      </c>
      <c r="M24" s="28">
        <v>473.3</v>
      </c>
      <c r="N24" s="28">
        <v>462.8</v>
      </c>
      <c r="O24" s="39">
        <v>6863000</v>
      </c>
      <c r="P24" s="40">
        <v>2.4832018697049374E-3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370.35</v>
      </c>
      <c r="F25" s="37">
        <v>371.01666666666665</v>
      </c>
      <c r="G25" s="38">
        <v>368.58333333333331</v>
      </c>
      <c r="H25" s="38">
        <v>366.81666666666666</v>
      </c>
      <c r="I25" s="38">
        <v>364.38333333333333</v>
      </c>
      <c r="J25" s="38">
        <v>372.7833333333333</v>
      </c>
      <c r="K25" s="38">
        <v>375.2166666666667</v>
      </c>
      <c r="L25" s="38">
        <v>376.98333333333329</v>
      </c>
      <c r="M25" s="28">
        <v>373.45</v>
      </c>
      <c r="N25" s="28">
        <v>369.25</v>
      </c>
      <c r="O25" s="39">
        <v>47471400</v>
      </c>
      <c r="P25" s="40">
        <v>2.4326276179254249E-3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3898.3</v>
      </c>
      <c r="F26" s="37">
        <v>3923.1666666666665</v>
      </c>
      <c r="G26" s="38">
        <v>3857.333333333333</v>
      </c>
      <c r="H26" s="38">
        <v>3816.3666666666663</v>
      </c>
      <c r="I26" s="38">
        <v>3750.5333333333328</v>
      </c>
      <c r="J26" s="38">
        <v>3964.1333333333332</v>
      </c>
      <c r="K26" s="38">
        <v>4029.9666666666662</v>
      </c>
      <c r="L26" s="38">
        <v>4070.9333333333334</v>
      </c>
      <c r="M26" s="28">
        <v>3989</v>
      </c>
      <c r="N26" s="28">
        <v>3882.2</v>
      </c>
      <c r="O26" s="39">
        <v>1859750</v>
      </c>
      <c r="P26" s="40">
        <v>-1.6395610207589582E-2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206.25</v>
      </c>
      <c r="F27" s="37">
        <v>206.38333333333335</v>
      </c>
      <c r="G27" s="38">
        <v>204.16666666666671</v>
      </c>
      <c r="H27" s="38">
        <v>202.08333333333337</v>
      </c>
      <c r="I27" s="38">
        <v>199.86666666666673</v>
      </c>
      <c r="J27" s="38">
        <v>208.4666666666667</v>
      </c>
      <c r="K27" s="38">
        <v>210.68333333333334</v>
      </c>
      <c r="L27" s="38">
        <v>212.76666666666668</v>
      </c>
      <c r="M27" s="28">
        <v>208.6</v>
      </c>
      <c r="N27" s="28">
        <v>204.3</v>
      </c>
      <c r="O27" s="39">
        <v>13800500</v>
      </c>
      <c r="P27" s="40">
        <v>-5.4889741131351873E-2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141.94999999999999</v>
      </c>
      <c r="F28" s="37">
        <v>142.25</v>
      </c>
      <c r="G28" s="38">
        <v>140.69999999999999</v>
      </c>
      <c r="H28" s="38">
        <v>139.44999999999999</v>
      </c>
      <c r="I28" s="38">
        <v>137.89999999999998</v>
      </c>
      <c r="J28" s="38">
        <v>143.5</v>
      </c>
      <c r="K28" s="38">
        <v>145.05000000000001</v>
      </c>
      <c r="L28" s="38">
        <v>146.30000000000001</v>
      </c>
      <c r="M28" s="28">
        <v>143.80000000000001</v>
      </c>
      <c r="N28" s="28">
        <v>141</v>
      </c>
      <c r="O28" s="39">
        <v>43245000</v>
      </c>
      <c r="P28" s="40">
        <v>-1.1429877700308606E-2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2943.55</v>
      </c>
      <c r="F29" s="37">
        <v>2938.9500000000003</v>
      </c>
      <c r="G29" s="38">
        <v>2920.4000000000005</v>
      </c>
      <c r="H29" s="38">
        <v>2897.2500000000005</v>
      </c>
      <c r="I29" s="38">
        <v>2878.7000000000007</v>
      </c>
      <c r="J29" s="38">
        <v>2962.1000000000004</v>
      </c>
      <c r="K29" s="38">
        <v>2980.6500000000005</v>
      </c>
      <c r="L29" s="38">
        <v>3003.8</v>
      </c>
      <c r="M29" s="28">
        <v>2957.5</v>
      </c>
      <c r="N29" s="28">
        <v>2915.8</v>
      </c>
      <c r="O29" s="39">
        <v>7176000</v>
      </c>
      <c r="P29" s="40">
        <v>1.1673151750972763E-2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1760.65</v>
      </c>
      <c r="F30" s="37">
        <v>1758.6833333333332</v>
      </c>
      <c r="G30" s="38">
        <v>1745.8166666666664</v>
      </c>
      <c r="H30" s="38">
        <v>1730.9833333333331</v>
      </c>
      <c r="I30" s="38">
        <v>1718.1166666666663</v>
      </c>
      <c r="J30" s="38">
        <v>1773.5166666666664</v>
      </c>
      <c r="K30" s="38">
        <v>1786.3833333333332</v>
      </c>
      <c r="L30" s="38">
        <v>1801.2166666666665</v>
      </c>
      <c r="M30" s="28">
        <v>1771.55</v>
      </c>
      <c r="N30" s="28">
        <v>1743.85</v>
      </c>
      <c r="O30" s="39">
        <v>629200</v>
      </c>
      <c r="P30" s="40">
        <v>1.6437139049311416E-2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8214.25</v>
      </c>
      <c r="F31" s="37">
        <v>8270.35</v>
      </c>
      <c r="G31" s="38">
        <v>8095.6500000000015</v>
      </c>
      <c r="H31" s="38">
        <v>7977.0500000000011</v>
      </c>
      <c r="I31" s="38">
        <v>7802.3500000000022</v>
      </c>
      <c r="J31" s="38">
        <v>8388.9500000000007</v>
      </c>
      <c r="K31" s="38">
        <v>8563.6500000000015</v>
      </c>
      <c r="L31" s="38">
        <v>8682.25</v>
      </c>
      <c r="M31" s="28">
        <v>8445.0499999999993</v>
      </c>
      <c r="N31" s="28">
        <v>8151.75</v>
      </c>
      <c r="O31" s="39">
        <v>109725</v>
      </c>
      <c r="P31" s="40">
        <v>1.2456747404844291E-2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555.75</v>
      </c>
      <c r="F32" s="37">
        <v>559.73333333333335</v>
      </c>
      <c r="G32" s="38">
        <v>546.06666666666672</v>
      </c>
      <c r="H32" s="38">
        <v>536.38333333333333</v>
      </c>
      <c r="I32" s="38">
        <v>522.7166666666667</v>
      </c>
      <c r="J32" s="38">
        <v>569.41666666666674</v>
      </c>
      <c r="K32" s="38">
        <v>583.08333333333326</v>
      </c>
      <c r="L32" s="38">
        <v>592.76666666666677</v>
      </c>
      <c r="M32" s="28">
        <v>573.4</v>
      </c>
      <c r="N32" s="28">
        <v>550.04999999999995</v>
      </c>
      <c r="O32" s="39">
        <v>6201000</v>
      </c>
      <c r="P32" s="40">
        <v>2.5806451612903226E-2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552.9</v>
      </c>
      <c r="F33" s="37">
        <v>554.41666666666663</v>
      </c>
      <c r="G33" s="38">
        <v>544.63333333333321</v>
      </c>
      <c r="H33" s="38">
        <v>536.36666666666656</v>
      </c>
      <c r="I33" s="38">
        <v>526.58333333333314</v>
      </c>
      <c r="J33" s="38">
        <v>562.68333333333328</v>
      </c>
      <c r="K33" s="38">
        <v>572.46666666666681</v>
      </c>
      <c r="L33" s="38">
        <v>580.73333333333335</v>
      </c>
      <c r="M33" s="28">
        <v>564.20000000000005</v>
      </c>
      <c r="N33" s="28">
        <v>546.15</v>
      </c>
      <c r="O33" s="39">
        <v>13753000</v>
      </c>
      <c r="P33" s="40">
        <v>-8.8642260017296054E-3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670.2</v>
      </c>
      <c r="F34" s="37">
        <v>673.16666666666663</v>
      </c>
      <c r="G34" s="38">
        <v>664.68333333333328</v>
      </c>
      <c r="H34" s="38">
        <v>659.16666666666663</v>
      </c>
      <c r="I34" s="38">
        <v>650.68333333333328</v>
      </c>
      <c r="J34" s="38">
        <v>678.68333333333328</v>
      </c>
      <c r="K34" s="38">
        <v>687.16666666666663</v>
      </c>
      <c r="L34" s="38">
        <v>692.68333333333328</v>
      </c>
      <c r="M34" s="28">
        <v>681.65</v>
      </c>
      <c r="N34" s="28">
        <v>667.65</v>
      </c>
      <c r="O34" s="39">
        <v>57534000</v>
      </c>
      <c r="P34" s="40">
        <v>-3.9058442232979451E-3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3847.15</v>
      </c>
      <c r="F35" s="37">
        <v>3848.6333333333332</v>
      </c>
      <c r="G35" s="38">
        <v>3823.5166666666664</v>
      </c>
      <c r="H35" s="38">
        <v>3799.8833333333332</v>
      </c>
      <c r="I35" s="38">
        <v>3774.7666666666664</v>
      </c>
      <c r="J35" s="38">
        <v>3872.2666666666664</v>
      </c>
      <c r="K35" s="38">
        <v>3897.3833333333332</v>
      </c>
      <c r="L35" s="38">
        <v>3921.0166666666664</v>
      </c>
      <c r="M35" s="28">
        <v>3873.75</v>
      </c>
      <c r="N35" s="28">
        <v>3825</v>
      </c>
      <c r="O35" s="39">
        <v>2605000</v>
      </c>
      <c r="P35" s="40">
        <v>3.7538584088419792E-2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11736.8</v>
      </c>
      <c r="F36" s="37">
        <v>11795.9</v>
      </c>
      <c r="G36" s="38">
        <v>11592.949999999999</v>
      </c>
      <c r="H36" s="38">
        <v>11449.099999999999</v>
      </c>
      <c r="I36" s="38">
        <v>11246.149999999998</v>
      </c>
      <c r="J36" s="38">
        <v>11939.75</v>
      </c>
      <c r="K36" s="38">
        <v>12142.7</v>
      </c>
      <c r="L36" s="38">
        <v>12286.550000000001</v>
      </c>
      <c r="M36" s="28">
        <v>11998.85</v>
      </c>
      <c r="N36" s="28">
        <v>11652.05</v>
      </c>
      <c r="O36" s="39">
        <v>1291650</v>
      </c>
      <c r="P36" s="40">
        <v>9.2592592592592587E-3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5833.25</v>
      </c>
      <c r="F37" s="37">
        <v>5852.9000000000005</v>
      </c>
      <c r="G37" s="38">
        <v>5777.0500000000011</v>
      </c>
      <c r="H37" s="38">
        <v>5720.85</v>
      </c>
      <c r="I37" s="38">
        <v>5645.0000000000009</v>
      </c>
      <c r="J37" s="38">
        <v>5909.1000000000013</v>
      </c>
      <c r="K37" s="38">
        <v>5984.9500000000016</v>
      </c>
      <c r="L37" s="38">
        <v>6041.1500000000015</v>
      </c>
      <c r="M37" s="28">
        <v>5928.75</v>
      </c>
      <c r="N37" s="28">
        <v>5796.7</v>
      </c>
      <c r="O37" s="39">
        <v>5448375</v>
      </c>
      <c r="P37" s="40">
        <v>-8.8006549324600898E-3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2288.6999999999998</v>
      </c>
      <c r="F38" s="37">
        <v>2297.0333333333333</v>
      </c>
      <c r="G38" s="38">
        <v>2266.7666666666664</v>
      </c>
      <c r="H38" s="38">
        <v>2244.833333333333</v>
      </c>
      <c r="I38" s="38">
        <v>2214.5666666666662</v>
      </c>
      <c r="J38" s="38">
        <v>2318.9666666666667</v>
      </c>
      <c r="K38" s="38">
        <v>2349.233333333334</v>
      </c>
      <c r="L38" s="38">
        <v>2371.166666666667</v>
      </c>
      <c r="M38" s="28">
        <v>2327.3000000000002</v>
      </c>
      <c r="N38" s="28">
        <v>2275.1</v>
      </c>
      <c r="O38" s="39">
        <v>1416600</v>
      </c>
      <c r="P38" s="40">
        <v>-2.236024844720497E-2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360.6</v>
      </c>
      <c r="F39" s="37">
        <v>360.38333333333338</v>
      </c>
      <c r="G39" s="38">
        <v>355.51666666666677</v>
      </c>
      <c r="H39" s="38">
        <v>350.43333333333339</v>
      </c>
      <c r="I39" s="38">
        <v>345.56666666666678</v>
      </c>
      <c r="J39" s="38">
        <v>365.46666666666675</v>
      </c>
      <c r="K39" s="38">
        <v>370.33333333333343</v>
      </c>
      <c r="L39" s="38">
        <v>375.41666666666674</v>
      </c>
      <c r="M39" s="28">
        <v>365.25</v>
      </c>
      <c r="N39" s="28">
        <v>355.3</v>
      </c>
      <c r="O39" s="39">
        <v>7040000</v>
      </c>
      <c r="P39" s="40">
        <v>-1.0568922869350123E-2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275.5</v>
      </c>
      <c r="F40" s="37">
        <v>276.8</v>
      </c>
      <c r="G40" s="38">
        <v>271.90000000000003</v>
      </c>
      <c r="H40" s="38">
        <v>268.3</v>
      </c>
      <c r="I40" s="38">
        <v>263.40000000000003</v>
      </c>
      <c r="J40" s="38">
        <v>280.40000000000003</v>
      </c>
      <c r="K40" s="38">
        <v>285.3</v>
      </c>
      <c r="L40" s="38">
        <v>288.90000000000003</v>
      </c>
      <c r="M40" s="28">
        <v>281.7</v>
      </c>
      <c r="N40" s="28">
        <v>273.2</v>
      </c>
      <c r="O40" s="39">
        <v>27043200</v>
      </c>
      <c r="P40" s="40">
        <v>-7.5962745227557962E-3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105.25</v>
      </c>
      <c r="F41" s="37">
        <v>105.76666666666667</v>
      </c>
      <c r="G41" s="38">
        <v>103.18333333333334</v>
      </c>
      <c r="H41" s="38">
        <v>101.11666666666667</v>
      </c>
      <c r="I41" s="38">
        <v>98.533333333333346</v>
      </c>
      <c r="J41" s="38">
        <v>107.83333333333333</v>
      </c>
      <c r="K41" s="38">
        <v>110.41666666666667</v>
      </c>
      <c r="L41" s="38">
        <v>112.48333333333332</v>
      </c>
      <c r="M41" s="28">
        <v>108.35</v>
      </c>
      <c r="N41" s="28">
        <v>103.7</v>
      </c>
      <c r="O41" s="39">
        <v>103328550</v>
      </c>
      <c r="P41" s="40">
        <v>-6.326898599915147E-2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1791.85</v>
      </c>
      <c r="F42" s="37">
        <v>1794.55</v>
      </c>
      <c r="G42" s="38">
        <v>1774.1</v>
      </c>
      <c r="H42" s="38">
        <v>1756.35</v>
      </c>
      <c r="I42" s="38">
        <v>1735.8999999999999</v>
      </c>
      <c r="J42" s="38">
        <v>1812.3</v>
      </c>
      <c r="K42" s="38">
        <v>1832.7500000000002</v>
      </c>
      <c r="L42" s="38">
        <v>1850.5</v>
      </c>
      <c r="M42" s="28">
        <v>1815</v>
      </c>
      <c r="N42" s="28">
        <v>1776.8</v>
      </c>
      <c r="O42" s="39">
        <v>1626900</v>
      </c>
      <c r="P42" s="40">
        <v>1.7718905900567693E-2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237.55</v>
      </c>
      <c r="F43" s="37">
        <v>236.61666666666667</v>
      </c>
      <c r="G43" s="38">
        <v>235.18333333333334</v>
      </c>
      <c r="H43" s="38">
        <v>232.81666666666666</v>
      </c>
      <c r="I43" s="38">
        <v>231.38333333333333</v>
      </c>
      <c r="J43" s="38">
        <v>238.98333333333335</v>
      </c>
      <c r="K43" s="38">
        <v>240.41666666666669</v>
      </c>
      <c r="L43" s="38">
        <v>242.78333333333336</v>
      </c>
      <c r="M43" s="28">
        <v>238.05</v>
      </c>
      <c r="N43" s="28">
        <v>234.25</v>
      </c>
      <c r="O43" s="39">
        <v>28074400</v>
      </c>
      <c r="P43" s="40">
        <v>9.9794941900205065E-3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581.9</v>
      </c>
      <c r="F44" s="37">
        <v>583.2166666666667</v>
      </c>
      <c r="G44" s="38">
        <v>576.43333333333339</v>
      </c>
      <c r="H44" s="38">
        <v>570.9666666666667</v>
      </c>
      <c r="I44" s="38">
        <v>564.18333333333339</v>
      </c>
      <c r="J44" s="38">
        <v>588.68333333333339</v>
      </c>
      <c r="K44" s="38">
        <v>595.4666666666667</v>
      </c>
      <c r="L44" s="38">
        <v>600.93333333333339</v>
      </c>
      <c r="M44" s="28">
        <v>590</v>
      </c>
      <c r="N44" s="28">
        <v>577.75</v>
      </c>
      <c r="O44" s="39">
        <v>6121500</v>
      </c>
      <c r="P44" s="40">
        <v>4.2720629567172569E-2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649.04999999999995</v>
      </c>
      <c r="F45" s="37">
        <v>645.0333333333333</v>
      </c>
      <c r="G45" s="38">
        <v>633.06666666666661</v>
      </c>
      <c r="H45" s="38">
        <v>617.08333333333326</v>
      </c>
      <c r="I45" s="38">
        <v>605.11666666666656</v>
      </c>
      <c r="J45" s="38">
        <v>661.01666666666665</v>
      </c>
      <c r="K45" s="38">
        <v>672.98333333333335</v>
      </c>
      <c r="L45" s="38">
        <v>688.9666666666667</v>
      </c>
      <c r="M45" s="28">
        <v>657</v>
      </c>
      <c r="N45" s="28">
        <v>629.04999999999995</v>
      </c>
      <c r="O45" s="39">
        <v>8938000</v>
      </c>
      <c r="P45" s="40">
        <v>-1.2484808308474201E-2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643.9</v>
      </c>
      <c r="F46" s="37">
        <v>643.11666666666667</v>
      </c>
      <c r="G46" s="38">
        <v>632.08333333333337</v>
      </c>
      <c r="H46" s="38">
        <v>620.26666666666665</v>
      </c>
      <c r="I46" s="38">
        <v>609.23333333333335</v>
      </c>
      <c r="J46" s="38">
        <v>654.93333333333339</v>
      </c>
      <c r="K46" s="38">
        <v>665.9666666666667</v>
      </c>
      <c r="L46" s="38">
        <v>677.78333333333342</v>
      </c>
      <c r="M46" s="28">
        <v>654.15</v>
      </c>
      <c r="N46" s="28">
        <v>631.29999999999995</v>
      </c>
      <c r="O46" s="39">
        <v>56176350</v>
      </c>
      <c r="P46" s="40">
        <v>1.1927578889725511E-2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49.4</v>
      </c>
      <c r="F47" s="37">
        <v>49.116666666666667</v>
      </c>
      <c r="G47" s="38">
        <v>48.583333333333336</v>
      </c>
      <c r="H47" s="38">
        <v>47.766666666666666</v>
      </c>
      <c r="I47" s="38">
        <v>47.233333333333334</v>
      </c>
      <c r="J47" s="38">
        <v>49.933333333333337</v>
      </c>
      <c r="K47" s="38">
        <v>50.466666666666669</v>
      </c>
      <c r="L47" s="38">
        <v>51.283333333333339</v>
      </c>
      <c r="M47" s="28">
        <v>49.65</v>
      </c>
      <c r="N47" s="28">
        <v>48.3</v>
      </c>
      <c r="O47" s="39">
        <v>106270500</v>
      </c>
      <c r="P47" s="40">
        <v>4.8048048048048048E-2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332.4</v>
      </c>
      <c r="F48" s="37">
        <v>332.54999999999995</v>
      </c>
      <c r="G48" s="38">
        <v>328.64999999999992</v>
      </c>
      <c r="H48" s="38">
        <v>324.89999999999998</v>
      </c>
      <c r="I48" s="38">
        <v>320.99999999999994</v>
      </c>
      <c r="J48" s="38">
        <v>336.2999999999999</v>
      </c>
      <c r="K48" s="38">
        <v>340.2</v>
      </c>
      <c r="L48" s="38">
        <v>343.94999999999987</v>
      </c>
      <c r="M48" s="28">
        <v>336.45</v>
      </c>
      <c r="N48" s="28">
        <v>328.8</v>
      </c>
      <c r="O48" s="39">
        <v>14103600</v>
      </c>
      <c r="P48" s="40">
        <v>-2.1155410903173312E-3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16060.15</v>
      </c>
      <c r="F49" s="37">
        <v>16144.716666666665</v>
      </c>
      <c r="G49" s="38">
        <v>15840.48333333333</v>
      </c>
      <c r="H49" s="38">
        <v>15620.816666666664</v>
      </c>
      <c r="I49" s="38">
        <v>15316.583333333328</v>
      </c>
      <c r="J49" s="38">
        <v>16364.383333333331</v>
      </c>
      <c r="K49" s="38">
        <v>16668.616666666665</v>
      </c>
      <c r="L49" s="38">
        <v>16888.283333333333</v>
      </c>
      <c r="M49" s="28">
        <v>16448.95</v>
      </c>
      <c r="N49" s="28">
        <v>15925.05</v>
      </c>
      <c r="O49" s="39">
        <v>101850</v>
      </c>
      <c r="P49" s="40">
        <v>-8.7591240875912416E-3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307.3</v>
      </c>
      <c r="F50" s="37">
        <v>308.75</v>
      </c>
      <c r="G50" s="38">
        <v>304</v>
      </c>
      <c r="H50" s="38">
        <v>300.7</v>
      </c>
      <c r="I50" s="38">
        <v>295.95</v>
      </c>
      <c r="J50" s="38">
        <v>312.05</v>
      </c>
      <c r="K50" s="38">
        <v>316.8</v>
      </c>
      <c r="L50" s="38">
        <v>320.10000000000002</v>
      </c>
      <c r="M50" s="28">
        <v>313.5</v>
      </c>
      <c r="N50" s="28">
        <v>305.45</v>
      </c>
      <c r="O50" s="39">
        <v>16819200</v>
      </c>
      <c r="P50" s="40">
        <v>9.7615411723246795E-2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3777.15</v>
      </c>
      <c r="F51" s="37">
        <v>3765</v>
      </c>
      <c r="G51" s="38">
        <v>3732.7</v>
      </c>
      <c r="H51" s="38">
        <v>3688.25</v>
      </c>
      <c r="I51" s="38">
        <v>3655.95</v>
      </c>
      <c r="J51" s="38">
        <v>3809.45</v>
      </c>
      <c r="K51" s="38">
        <v>3841.75</v>
      </c>
      <c r="L51" s="38">
        <v>3886.2</v>
      </c>
      <c r="M51" s="28">
        <v>3797.3</v>
      </c>
      <c r="N51" s="28">
        <v>3720.55</v>
      </c>
      <c r="O51" s="39">
        <v>1781600</v>
      </c>
      <c r="P51" s="40">
        <v>-2.920662598081953E-2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315.85000000000002</v>
      </c>
      <c r="F52" s="37">
        <v>322.86666666666667</v>
      </c>
      <c r="G52" s="38">
        <v>303.98333333333335</v>
      </c>
      <c r="H52" s="38">
        <v>292.11666666666667</v>
      </c>
      <c r="I52" s="38">
        <v>273.23333333333335</v>
      </c>
      <c r="J52" s="38">
        <v>334.73333333333335</v>
      </c>
      <c r="K52" s="38">
        <v>353.61666666666667</v>
      </c>
      <c r="L52" s="38">
        <v>365.48333333333335</v>
      </c>
      <c r="M52" s="28">
        <v>341.75</v>
      </c>
      <c r="N52" s="28">
        <v>311</v>
      </c>
      <c r="O52" s="39">
        <v>4968600</v>
      </c>
      <c r="P52" s="40">
        <v>0.11787072243346007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210.35</v>
      </c>
      <c r="F53" s="37">
        <v>211.86666666666665</v>
      </c>
      <c r="G53" s="38">
        <v>205.43333333333328</v>
      </c>
      <c r="H53" s="38">
        <v>200.51666666666662</v>
      </c>
      <c r="I53" s="38">
        <v>194.08333333333326</v>
      </c>
      <c r="J53" s="38">
        <v>216.7833333333333</v>
      </c>
      <c r="K53" s="38">
        <v>223.21666666666664</v>
      </c>
      <c r="L53" s="38">
        <v>228.13333333333333</v>
      </c>
      <c r="M53" s="28">
        <v>218.3</v>
      </c>
      <c r="N53" s="28">
        <v>206.95</v>
      </c>
      <c r="O53" s="39">
        <v>39177000</v>
      </c>
      <c r="P53" s="40">
        <v>4.901677270098323E-2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472</v>
      </c>
      <c r="F54" s="37">
        <v>475.2833333333333</v>
      </c>
      <c r="G54" s="38">
        <v>465.11666666666662</v>
      </c>
      <c r="H54" s="38">
        <v>458.23333333333329</v>
      </c>
      <c r="I54" s="38">
        <v>448.06666666666661</v>
      </c>
      <c r="J54" s="38">
        <v>482.16666666666663</v>
      </c>
      <c r="K54" s="38">
        <v>492.33333333333337</v>
      </c>
      <c r="L54" s="38">
        <v>499.21666666666664</v>
      </c>
      <c r="M54" s="28">
        <v>485.45</v>
      </c>
      <c r="N54" s="28">
        <v>468.4</v>
      </c>
      <c r="O54" s="39">
        <v>2792400</v>
      </c>
      <c r="P54" s="40">
        <v>-1.9178082191780823E-2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299.3</v>
      </c>
      <c r="F55" s="37">
        <v>298.68333333333334</v>
      </c>
      <c r="G55" s="38">
        <v>296.51666666666665</v>
      </c>
      <c r="H55" s="38">
        <v>293.73333333333329</v>
      </c>
      <c r="I55" s="38">
        <v>291.56666666666661</v>
      </c>
      <c r="J55" s="38">
        <v>301.4666666666667</v>
      </c>
      <c r="K55" s="38">
        <v>303.63333333333333</v>
      </c>
      <c r="L55" s="38">
        <v>306.41666666666674</v>
      </c>
      <c r="M55" s="28">
        <v>300.85000000000002</v>
      </c>
      <c r="N55" s="28">
        <v>295.89999999999998</v>
      </c>
      <c r="O55" s="39">
        <v>3862500</v>
      </c>
      <c r="P55" s="40">
        <v>-1.1136712749615975E-2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617.85</v>
      </c>
      <c r="F56" s="37">
        <v>619.58333333333337</v>
      </c>
      <c r="G56" s="38">
        <v>610.26666666666677</v>
      </c>
      <c r="H56" s="38">
        <v>602.68333333333339</v>
      </c>
      <c r="I56" s="38">
        <v>593.36666666666679</v>
      </c>
      <c r="J56" s="38">
        <v>627.16666666666674</v>
      </c>
      <c r="K56" s="38">
        <v>636.48333333333335</v>
      </c>
      <c r="L56" s="38">
        <v>644.06666666666672</v>
      </c>
      <c r="M56" s="28">
        <v>628.9</v>
      </c>
      <c r="N56" s="28">
        <v>612</v>
      </c>
      <c r="O56" s="39">
        <v>10323750</v>
      </c>
      <c r="P56" s="40">
        <v>1.5242778119237861E-2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951.45</v>
      </c>
      <c r="F57" s="37">
        <v>956.68333333333339</v>
      </c>
      <c r="G57" s="38">
        <v>941.41666666666674</v>
      </c>
      <c r="H57" s="38">
        <v>931.38333333333333</v>
      </c>
      <c r="I57" s="38">
        <v>916.11666666666667</v>
      </c>
      <c r="J57" s="38">
        <v>966.71666666666681</v>
      </c>
      <c r="K57" s="38">
        <v>981.98333333333346</v>
      </c>
      <c r="L57" s="38">
        <v>992.01666666666688</v>
      </c>
      <c r="M57" s="28">
        <v>971.95</v>
      </c>
      <c r="N57" s="28">
        <v>946.65</v>
      </c>
      <c r="O57" s="39">
        <v>8941400</v>
      </c>
      <c r="P57" s="40">
        <v>-8.7158628704241722E-4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192.25</v>
      </c>
      <c r="F58" s="37">
        <v>192.65</v>
      </c>
      <c r="G58" s="38">
        <v>190.10000000000002</v>
      </c>
      <c r="H58" s="38">
        <v>187.95000000000002</v>
      </c>
      <c r="I58" s="38">
        <v>185.40000000000003</v>
      </c>
      <c r="J58" s="38">
        <v>194.8</v>
      </c>
      <c r="K58" s="38">
        <v>197.35000000000002</v>
      </c>
      <c r="L58" s="38">
        <v>199.5</v>
      </c>
      <c r="M58" s="28">
        <v>195.2</v>
      </c>
      <c r="N58" s="28">
        <v>190.5</v>
      </c>
      <c r="O58" s="39">
        <v>38589600</v>
      </c>
      <c r="P58" s="40">
        <v>2.2024471635150165E-2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3379</v>
      </c>
      <c r="F59" s="37">
        <v>3399.65</v>
      </c>
      <c r="G59" s="38">
        <v>3289.3500000000004</v>
      </c>
      <c r="H59" s="38">
        <v>3199.7000000000003</v>
      </c>
      <c r="I59" s="38">
        <v>3089.4000000000005</v>
      </c>
      <c r="J59" s="38">
        <v>3489.3</v>
      </c>
      <c r="K59" s="38">
        <v>3599.6000000000004</v>
      </c>
      <c r="L59" s="38">
        <v>3689.25</v>
      </c>
      <c r="M59" s="28">
        <v>3509.95</v>
      </c>
      <c r="N59" s="28">
        <v>3310</v>
      </c>
      <c r="O59" s="39">
        <v>676950</v>
      </c>
      <c r="P59" s="40">
        <v>0.26167179200447305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1567.05</v>
      </c>
      <c r="F60" s="37">
        <v>1565.2333333333336</v>
      </c>
      <c r="G60" s="38">
        <v>1555.4666666666672</v>
      </c>
      <c r="H60" s="38">
        <v>1543.8833333333337</v>
      </c>
      <c r="I60" s="38">
        <v>1534.1166666666672</v>
      </c>
      <c r="J60" s="38">
        <v>1576.8166666666671</v>
      </c>
      <c r="K60" s="38">
        <v>1586.5833333333335</v>
      </c>
      <c r="L60" s="38">
        <v>1598.166666666667</v>
      </c>
      <c r="M60" s="28">
        <v>1575</v>
      </c>
      <c r="N60" s="28">
        <v>1553.65</v>
      </c>
      <c r="O60" s="39">
        <v>2700950</v>
      </c>
      <c r="P60" s="40">
        <v>3.88903292714545E-4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674.15</v>
      </c>
      <c r="F61" s="37">
        <v>674.56666666666672</v>
      </c>
      <c r="G61" s="38">
        <v>667.78333333333342</v>
      </c>
      <c r="H61" s="38">
        <v>661.41666666666674</v>
      </c>
      <c r="I61" s="38">
        <v>654.63333333333344</v>
      </c>
      <c r="J61" s="38">
        <v>680.93333333333339</v>
      </c>
      <c r="K61" s="38">
        <v>687.7166666666667</v>
      </c>
      <c r="L61" s="38">
        <v>694.08333333333337</v>
      </c>
      <c r="M61" s="28">
        <v>681.35</v>
      </c>
      <c r="N61" s="28">
        <v>668.2</v>
      </c>
      <c r="O61" s="39">
        <v>7313000</v>
      </c>
      <c r="P61" s="40">
        <v>-1.2690697988389361E-2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972.55</v>
      </c>
      <c r="F62" s="37">
        <v>976.25</v>
      </c>
      <c r="G62" s="38">
        <v>963.8</v>
      </c>
      <c r="H62" s="38">
        <v>955.05</v>
      </c>
      <c r="I62" s="38">
        <v>942.59999999999991</v>
      </c>
      <c r="J62" s="38">
        <v>985</v>
      </c>
      <c r="K62" s="38">
        <v>997.45</v>
      </c>
      <c r="L62" s="38">
        <v>1006.2</v>
      </c>
      <c r="M62" s="28">
        <v>988.7</v>
      </c>
      <c r="N62" s="28">
        <v>967.5</v>
      </c>
      <c r="O62" s="39">
        <v>1290100</v>
      </c>
      <c r="P62" s="40">
        <v>-6.017338092809791E-2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390</v>
      </c>
      <c r="F63" s="37">
        <v>386</v>
      </c>
      <c r="G63" s="38">
        <v>379.15</v>
      </c>
      <c r="H63" s="38">
        <v>368.29999999999995</v>
      </c>
      <c r="I63" s="38">
        <v>361.44999999999993</v>
      </c>
      <c r="J63" s="38">
        <v>396.85</v>
      </c>
      <c r="K63" s="38">
        <v>403.70000000000005</v>
      </c>
      <c r="L63" s="38">
        <v>414.55000000000007</v>
      </c>
      <c r="M63" s="28">
        <v>392.85</v>
      </c>
      <c r="N63" s="28">
        <v>375.15</v>
      </c>
      <c r="O63" s="39">
        <v>4105500</v>
      </c>
      <c r="P63" s="40">
        <v>6.9140624999999997E-2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150.44999999999999</v>
      </c>
      <c r="F64" s="37">
        <v>149.89999999999998</v>
      </c>
      <c r="G64" s="38">
        <v>148.44999999999996</v>
      </c>
      <c r="H64" s="38">
        <v>146.44999999999999</v>
      </c>
      <c r="I64" s="38">
        <v>144.99999999999997</v>
      </c>
      <c r="J64" s="38">
        <v>151.89999999999995</v>
      </c>
      <c r="K64" s="38">
        <v>153.35</v>
      </c>
      <c r="L64" s="38">
        <v>155.34999999999994</v>
      </c>
      <c r="M64" s="28">
        <v>151.35</v>
      </c>
      <c r="N64" s="28">
        <v>147.9</v>
      </c>
      <c r="O64" s="39">
        <v>10020000</v>
      </c>
      <c r="P64" s="40">
        <v>6.2003179650238473E-2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1088.6500000000001</v>
      </c>
      <c r="F65" s="37">
        <v>1089.7333333333333</v>
      </c>
      <c r="G65" s="38">
        <v>1081.4666666666667</v>
      </c>
      <c r="H65" s="38">
        <v>1074.2833333333333</v>
      </c>
      <c r="I65" s="38">
        <v>1066.0166666666667</v>
      </c>
      <c r="J65" s="38">
        <v>1096.9166666666667</v>
      </c>
      <c r="K65" s="38">
        <v>1105.1833333333336</v>
      </c>
      <c r="L65" s="38">
        <v>1112.3666666666668</v>
      </c>
      <c r="M65" s="28">
        <v>1098</v>
      </c>
      <c r="N65" s="28">
        <v>1082.55</v>
      </c>
      <c r="O65" s="39">
        <v>2092800</v>
      </c>
      <c r="P65" s="40">
        <v>2.1077283372365339E-2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548.5</v>
      </c>
      <c r="F66" s="37">
        <v>547.56666666666672</v>
      </c>
      <c r="G66" s="38">
        <v>543.93333333333339</v>
      </c>
      <c r="H66" s="38">
        <v>539.36666666666667</v>
      </c>
      <c r="I66" s="38">
        <v>535.73333333333335</v>
      </c>
      <c r="J66" s="38">
        <v>552.13333333333344</v>
      </c>
      <c r="K66" s="38">
        <v>555.76666666666688</v>
      </c>
      <c r="L66" s="38">
        <v>560.33333333333348</v>
      </c>
      <c r="M66" s="28">
        <v>551.20000000000005</v>
      </c>
      <c r="N66" s="28">
        <v>543</v>
      </c>
      <c r="O66" s="39">
        <v>14086250</v>
      </c>
      <c r="P66" s="40">
        <v>-5.8226731363034846E-3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1444.9</v>
      </c>
      <c r="F67" s="37">
        <v>1458.2666666666667</v>
      </c>
      <c r="G67" s="38">
        <v>1421.6833333333334</v>
      </c>
      <c r="H67" s="38">
        <v>1398.4666666666667</v>
      </c>
      <c r="I67" s="38">
        <v>1361.8833333333334</v>
      </c>
      <c r="J67" s="38">
        <v>1481.4833333333333</v>
      </c>
      <c r="K67" s="38">
        <v>1518.0666666666668</v>
      </c>
      <c r="L67" s="38">
        <v>1541.2833333333333</v>
      </c>
      <c r="M67" s="28">
        <v>1494.85</v>
      </c>
      <c r="N67" s="28">
        <v>1435.05</v>
      </c>
      <c r="O67" s="39">
        <v>978500</v>
      </c>
      <c r="P67" s="40">
        <v>4.6201232032854209E-3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1766.9</v>
      </c>
      <c r="F68" s="37">
        <v>1783.7833333333335</v>
      </c>
      <c r="G68" s="38">
        <v>1740.116666666667</v>
      </c>
      <c r="H68" s="38">
        <v>1713.3333333333335</v>
      </c>
      <c r="I68" s="38">
        <v>1669.666666666667</v>
      </c>
      <c r="J68" s="38">
        <v>1810.5666666666671</v>
      </c>
      <c r="K68" s="38">
        <v>1854.2333333333336</v>
      </c>
      <c r="L68" s="38">
        <v>1881.0166666666671</v>
      </c>
      <c r="M68" s="28">
        <v>1827.45</v>
      </c>
      <c r="N68" s="28">
        <v>1757</v>
      </c>
      <c r="O68" s="39">
        <v>1982250</v>
      </c>
      <c r="P68" s="40">
        <v>4.4939377965208221E-2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177.7</v>
      </c>
      <c r="F69" s="37">
        <v>178.13333333333335</v>
      </c>
      <c r="G69" s="38">
        <v>175.3666666666667</v>
      </c>
      <c r="H69" s="38">
        <v>173.03333333333336</v>
      </c>
      <c r="I69" s="38">
        <v>170.26666666666671</v>
      </c>
      <c r="J69" s="38">
        <v>180.4666666666667</v>
      </c>
      <c r="K69" s="38">
        <v>183.23333333333335</v>
      </c>
      <c r="L69" s="38">
        <v>185.56666666666669</v>
      </c>
      <c r="M69" s="28">
        <v>180.9</v>
      </c>
      <c r="N69" s="28">
        <v>175.8</v>
      </c>
      <c r="O69" s="39">
        <v>18006700</v>
      </c>
      <c r="P69" s="40">
        <v>-2.7815720849372904E-2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3734.95</v>
      </c>
      <c r="F70" s="37">
        <v>3761</v>
      </c>
      <c r="G70" s="38">
        <v>3691</v>
      </c>
      <c r="H70" s="38">
        <v>3647.05</v>
      </c>
      <c r="I70" s="38">
        <v>3577.05</v>
      </c>
      <c r="J70" s="38">
        <v>3804.95</v>
      </c>
      <c r="K70" s="38">
        <v>3874.95</v>
      </c>
      <c r="L70" s="38">
        <v>3918.8999999999996</v>
      </c>
      <c r="M70" s="28">
        <v>3831</v>
      </c>
      <c r="N70" s="28">
        <v>3717.05</v>
      </c>
      <c r="O70" s="39">
        <v>2662350</v>
      </c>
      <c r="P70" s="40">
        <v>2.6550672240424813E-3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3704.15</v>
      </c>
      <c r="F71" s="37">
        <v>3734.1</v>
      </c>
      <c r="G71" s="38">
        <v>3655.5499999999997</v>
      </c>
      <c r="H71" s="38">
        <v>3606.95</v>
      </c>
      <c r="I71" s="38">
        <v>3528.3999999999996</v>
      </c>
      <c r="J71" s="38">
        <v>3782.7</v>
      </c>
      <c r="K71" s="38">
        <v>3861.25</v>
      </c>
      <c r="L71" s="38">
        <v>3909.85</v>
      </c>
      <c r="M71" s="28">
        <v>3812.65</v>
      </c>
      <c r="N71" s="28">
        <v>3685.5</v>
      </c>
      <c r="O71" s="39">
        <v>516375</v>
      </c>
      <c r="P71" s="40">
        <v>-3.9525691699604744E-2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348.6</v>
      </c>
      <c r="F72" s="37">
        <v>348.36666666666662</v>
      </c>
      <c r="G72" s="38">
        <v>344.38333333333321</v>
      </c>
      <c r="H72" s="38">
        <v>340.16666666666657</v>
      </c>
      <c r="I72" s="38">
        <v>336.18333333333317</v>
      </c>
      <c r="J72" s="38">
        <v>352.58333333333326</v>
      </c>
      <c r="K72" s="38">
        <v>356.56666666666672</v>
      </c>
      <c r="L72" s="38">
        <v>360.7833333333333</v>
      </c>
      <c r="M72" s="28">
        <v>352.35</v>
      </c>
      <c r="N72" s="28">
        <v>344.15</v>
      </c>
      <c r="O72" s="39">
        <v>39720450</v>
      </c>
      <c r="P72" s="40">
        <v>-2.6488191523778713E-2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4559.5</v>
      </c>
      <c r="F73" s="37">
        <v>4552.2666666666673</v>
      </c>
      <c r="G73" s="38">
        <v>4511.8333333333348</v>
      </c>
      <c r="H73" s="38">
        <v>4464.1666666666679</v>
      </c>
      <c r="I73" s="38">
        <v>4423.7333333333354</v>
      </c>
      <c r="J73" s="38">
        <v>4599.9333333333343</v>
      </c>
      <c r="K73" s="38">
        <v>4640.3666666666668</v>
      </c>
      <c r="L73" s="38">
        <v>4688.0333333333338</v>
      </c>
      <c r="M73" s="28">
        <v>4592.7</v>
      </c>
      <c r="N73" s="28">
        <v>4504.6000000000004</v>
      </c>
      <c r="O73" s="39">
        <v>1972500</v>
      </c>
      <c r="P73" s="40">
        <v>7.8559110940793261E-3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2938.2</v>
      </c>
      <c r="F74" s="37">
        <v>2943.6</v>
      </c>
      <c r="G74" s="38">
        <v>2899.35</v>
      </c>
      <c r="H74" s="38">
        <v>2860.5</v>
      </c>
      <c r="I74" s="38">
        <v>2816.25</v>
      </c>
      <c r="J74" s="38">
        <v>2982.45</v>
      </c>
      <c r="K74" s="38">
        <v>3026.7</v>
      </c>
      <c r="L74" s="38">
        <v>3065.5499999999997</v>
      </c>
      <c r="M74" s="28">
        <v>2987.85</v>
      </c>
      <c r="N74" s="28">
        <v>2904.75</v>
      </c>
      <c r="O74" s="39">
        <v>3787000</v>
      </c>
      <c r="P74" s="40">
        <v>1.027077497665733E-2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1620.05</v>
      </c>
      <c r="F75" s="37">
        <v>1624.4666666666665</v>
      </c>
      <c r="G75" s="38">
        <v>1602.083333333333</v>
      </c>
      <c r="H75" s="38">
        <v>1584.1166666666666</v>
      </c>
      <c r="I75" s="38">
        <v>1561.7333333333331</v>
      </c>
      <c r="J75" s="38">
        <v>1642.4333333333329</v>
      </c>
      <c r="K75" s="38">
        <v>1664.8166666666666</v>
      </c>
      <c r="L75" s="38">
        <v>1682.7833333333328</v>
      </c>
      <c r="M75" s="28">
        <v>1646.85</v>
      </c>
      <c r="N75" s="28">
        <v>1606.5</v>
      </c>
      <c r="O75" s="39">
        <v>2223650</v>
      </c>
      <c r="P75" s="40">
        <v>-1.2457254518808011E-2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149.35</v>
      </c>
      <c r="F76" s="37">
        <v>149.73333333333332</v>
      </c>
      <c r="G76" s="38">
        <v>147.56666666666663</v>
      </c>
      <c r="H76" s="38">
        <v>145.7833333333333</v>
      </c>
      <c r="I76" s="38">
        <v>143.61666666666662</v>
      </c>
      <c r="J76" s="38">
        <v>151.51666666666665</v>
      </c>
      <c r="K76" s="38">
        <v>153.68333333333334</v>
      </c>
      <c r="L76" s="38">
        <v>155.46666666666667</v>
      </c>
      <c r="M76" s="28">
        <v>151.9</v>
      </c>
      <c r="N76" s="28">
        <v>147.94999999999999</v>
      </c>
      <c r="O76" s="39">
        <v>22748400</v>
      </c>
      <c r="P76" s="40">
        <v>6.8514977692797959E-3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95.85</v>
      </c>
      <c r="F77" s="37">
        <v>96.066666666666663</v>
      </c>
      <c r="G77" s="38">
        <v>94.48333333333332</v>
      </c>
      <c r="H77" s="38">
        <v>93.11666666666666</v>
      </c>
      <c r="I77" s="38">
        <v>91.533333333333317</v>
      </c>
      <c r="J77" s="38">
        <v>97.433333333333323</v>
      </c>
      <c r="K77" s="38">
        <v>99.016666666666666</v>
      </c>
      <c r="L77" s="38">
        <v>100.38333333333333</v>
      </c>
      <c r="M77" s="28">
        <v>97.65</v>
      </c>
      <c r="N77" s="28">
        <v>94.7</v>
      </c>
      <c r="O77" s="39">
        <v>74800000</v>
      </c>
      <c r="P77" s="40">
        <v>8.7841768470040715E-2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101.95</v>
      </c>
      <c r="F78" s="37">
        <v>102.45</v>
      </c>
      <c r="G78" s="38">
        <v>100.4</v>
      </c>
      <c r="H78" s="38">
        <v>98.850000000000009</v>
      </c>
      <c r="I78" s="38">
        <v>96.800000000000011</v>
      </c>
      <c r="J78" s="38">
        <v>104</v>
      </c>
      <c r="K78" s="38">
        <v>106.04999999999998</v>
      </c>
      <c r="L78" s="38">
        <v>107.6</v>
      </c>
      <c r="M78" s="28">
        <v>104.5</v>
      </c>
      <c r="N78" s="28">
        <v>100.9</v>
      </c>
      <c r="O78" s="39">
        <v>12038000</v>
      </c>
      <c r="P78" s="40">
        <v>-5.1568543188654919E-3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139.4</v>
      </c>
      <c r="F79" s="37">
        <v>138.88333333333335</v>
      </c>
      <c r="G79" s="38">
        <v>137.9666666666667</v>
      </c>
      <c r="H79" s="38">
        <v>136.53333333333333</v>
      </c>
      <c r="I79" s="38">
        <v>135.61666666666667</v>
      </c>
      <c r="J79" s="38">
        <v>140.31666666666672</v>
      </c>
      <c r="K79" s="38">
        <v>141.23333333333341</v>
      </c>
      <c r="L79" s="38">
        <v>142.66666666666674</v>
      </c>
      <c r="M79" s="28">
        <v>139.80000000000001</v>
      </c>
      <c r="N79" s="28">
        <v>137.44999999999999</v>
      </c>
      <c r="O79" s="39">
        <v>25363800</v>
      </c>
      <c r="P79" s="40">
        <v>-1.7949929145016533E-2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390.7</v>
      </c>
      <c r="F80" s="37">
        <v>392.2833333333333</v>
      </c>
      <c r="G80" s="38">
        <v>384.11666666666662</v>
      </c>
      <c r="H80" s="38">
        <v>377.5333333333333</v>
      </c>
      <c r="I80" s="38">
        <v>369.36666666666662</v>
      </c>
      <c r="J80" s="38">
        <v>398.86666666666662</v>
      </c>
      <c r="K80" s="38">
        <v>407.03333333333336</v>
      </c>
      <c r="L80" s="38">
        <v>413.61666666666662</v>
      </c>
      <c r="M80" s="28">
        <v>400.45</v>
      </c>
      <c r="N80" s="28">
        <v>385.7</v>
      </c>
      <c r="O80" s="39">
        <v>6620550</v>
      </c>
      <c r="P80" s="40">
        <v>2.1287919105907396E-2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34.65</v>
      </c>
      <c r="F81" s="37">
        <v>34.666666666666664</v>
      </c>
      <c r="G81" s="38">
        <v>34.133333333333326</v>
      </c>
      <c r="H81" s="38">
        <v>33.61666666666666</v>
      </c>
      <c r="I81" s="38">
        <v>33.083333333333321</v>
      </c>
      <c r="J81" s="38">
        <v>35.18333333333333</v>
      </c>
      <c r="K81" s="38">
        <v>35.716666666666676</v>
      </c>
      <c r="L81" s="38">
        <v>36.233333333333334</v>
      </c>
      <c r="M81" s="28">
        <v>35.200000000000003</v>
      </c>
      <c r="N81" s="28">
        <v>34.15</v>
      </c>
      <c r="O81" s="39">
        <v>104692500</v>
      </c>
      <c r="P81" s="40">
        <v>2.4438573315719948E-2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613.15</v>
      </c>
      <c r="F82" s="37">
        <v>613.69999999999993</v>
      </c>
      <c r="G82" s="38">
        <v>605.84999999999991</v>
      </c>
      <c r="H82" s="38">
        <v>598.54999999999995</v>
      </c>
      <c r="I82" s="38">
        <v>590.69999999999993</v>
      </c>
      <c r="J82" s="38">
        <v>620.99999999999989</v>
      </c>
      <c r="K82" s="38">
        <v>628.85</v>
      </c>
      <c r="L82" s="38">
        <v>636.14999999999986</v>
      </c>
      <c r="M82" s="28">
        <v>621.54999999999995</v>
      </c>
      <c r="N82" s="28">
        <v>606.4</v>
      </c>
      <c r="O82" s="39">
        <v>3633500</v>
      </c>
      <c r="P82" s="40">
        <v>-1.9985974754558204E-2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875.7</v>
      </c>
      <c r="F83" s="37">
        <v>877.01666666666677</v>
      </c>
      <c r="G83" s="38">
        <v>868.03333333333353</v>
      </c>
      <c r="H83" s="38">
        <v>860.36666666666679</v>
      </c>
      <c r="I83" s="38">
        <v>851.38333333333355</v>
      </c>
      <c r="J83" s="38">
        <v>884.68333333333351</v>
      </c>
      <c r="K83" s="38">
        <v>893.66666666666686</v>
      </c>
      <c r="L83" s="38">
        <v>901.33333333333348</v>
      </c>
      <c r="M83" s="28">
        <v>886</v>
      </c>
      <c r="N83" s="28">
        <v>869.35</v>
      </c>
      <c r="O83" s="39">
        <v>7249000</v>
      </c>
      <c r="P83" s="40">
        <v>-2.5410056466792147E-2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1318.1</v>
      </c>
      <c r="F84" s="37">
        <v>1320.3666666666666</v>
      </c>
      <c r="G84" s="38">
        <v>1302.7333333333331</v>
      </c>
      <c r="H84" s="38">
        <v>1287.3666666666666</v>
      </c>
      <c r="I84" s="38">
        <v>1269.7333333333331</v>
      </c>
      <c r="J84" s="38">
        <v>1335.7333333333331</v>
      </c>
      <c r="K84" s="38">
        <v>1353.3666666666668</v>
      </c>
      <c r="L84" s="38">
        <v>1368.7333333333331</v>
      </c>
      <c r="M84" s="28">
        <v>1338</v>
      </c>
      <c r="N84" s="28">
        <v>1305</v>
      </c>
      <c r="O84" s="39">
        <v>4064775</v>
      </c>
      <c r="P84" s="40">
        <v>-3.1891013236318599E-2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305.7</v>
      </c>
      <c r="F85" s="37">
        <v>306.40000000000003</v>
      </c>
      <c r="G85" s="38">
        <v>301.35000000000008</v>
      </c>
      <c r="H85" s="38">
        <v>297.00000000000006</v>
      </c>
      <c r="I85" s="38">
        <v>291.9500000000001</v>
      </c>
      <c r="J85" s="38">
        <v>310.75000000000006</v>
      </c>
      <c r="K85" s="38">
        <v>315.8</v>
      </c>
      <c r="L85" s="38">
        <v>320.15000000000003</v>
      </c>
      <c r="M85" s="28">
        <v>311.45</v>
      </c>
      <c r="N85" s="28">
        <v>302.05</v>
      </c>
      <c r="O85" s="39">
        <v>9274000</v>
      </c>
      <c r="P85" s="40">
        <v>2.5945945945945945E-3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1392.25</v>
      </c>
      <c r="F86" s="37">
        <v>1393.5166666666667</v>
      </c>
      <c r="G86" s="38">
        <v>1379.0333333333333</v>
      </c>
      <c r="H86" s="38">
        <v>1365.8166666666666</v>
      </c>
      <c r="I86" s="38">
        <v>1351.3333333333333</v>
      </c>
      <c r="J86" s="38">
        <v>1406.7333333333333</v>
      </c>
      <c r="K86" s="38">
        <v>1421.2166666666665</v>
      </c>
      <c r="L86" s="38">
        <v>1434.4333333333334</v>
      </c>
      <c r="M86" s="28">
        <v>1408</v>
      </c>
      <c r="N86" s="28">
        <v>1380.3</v>
      </c>
      <c r="O86" s="39">
        <v>14689850</v>
      </c>
      <c r="P86" s="40">
        <v>-2.5158044123338922E-3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233</v>
      </c>
      <c r="F87" s="37">
        <v>231.81666666666669</v>
      </c>
      <c r="G87" s="38">
        <v>229.28333333333339</v>
      </c>
      <c r="H87" s="38">
        <v>225.56666666666669</v>
      </c>
      <c r="I87" s="38">
        <v>223.03333333333339</v>
      </c>
      <c r="J87" s="38">
        <v>235.53333333333339</v>
      </c>
      <c r="K87" s="38">
        <v>238.06666666666669</v>
      </c>
      <c r="L87" s="38">
        <v>241.78333333333339</v>
      </c>
      <c r="M87" s="28">
        <v>234.35</v>
      </c>
      <c r="N87" s="28">
        <v>228.1</v>
      </c>
      <c r="O87" s="39">
        <v>3192500</v>
      </c>
      <c r="P87" s="40">
        <v>2.7353177795655673E-2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449</v>
      </c>
      <c r="F88" s="37">
        <v>450.15000000000003</v>
      </c>
      <c r="G88" s="38">
        <v>445.35000000000008</v>
      </c>
      <c r="H88" s="38">
        <v>441.70000000000005</v>
      </c>
      <c r="I88" s="38">
        <v>436.90000000000009</v>
      </c>
      <c r="J88" s="38">
        <v>453.80000000000007</v>
      </c>
      <c r="K88" s="38">
        <v>458.6</v>
      </c>
      <c r="L88" s="38">
        <v>462.25000000000006</v>
      </c>
      <c r="M88" s="28">
        <v>454.95</v>
      </c>
      <c r="N88" s="28">
        <v>446.5</v>
      </c>
      <c r="O88" s="39">
        <v>4088750</v>
      </c>
      <c r="P88" s="40">
        <v>-4.4126241963763878E-2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1736.5</v>
      </c>
      <c r="F89" s="37">
        <v>1743.5833333333333</v>
      </c>
      <c r="G89" s="38">
        <v>1724.1666666666665</v>
      </c>
      <c r="H89" s="38">
        <v>1711.8333333333333</v>
      </c>
      <c r="I89" s="38">
        <v>1692.4166666666665</v>
      </c>
      <c r="J89" s="38">
        <v>1755.9166666666665</v>
      </c>
      <c r="K89" s="38">
        <v>1775.333333333333</v>
      </c>
      <c r="L89" s="38">
        <v>1787.6666666666665</v>
      </c>
      <c r="M89" s="28">
        <v>1763</v>
      </c>
      <c r="N89" s="28">
        <v>1731.25</v>
      </c>
      <c r="O89" s="39">
        <v>1986450</v>
      </c>
      <c r="P89" s="40">
        <v>6.4935064935064929E-2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1242.95</v>
      </c>
      <c r="F90" s="37">
        <v>1241.6833333333334</v>
      </c>
      <c r="G90" s="38">
        <v>1232.8166666666668</v>
      </c>
      <c r="H90" s="38">
        <v>1222.6833333333334</v>
      </c>
      <c r="I90" s="38">
        <v>1213.8166666666668</v>
      </c>
      <c r="J90" s="38">
        <v>1251.8166666666668</v>
      </c>
      <c r="K90" s="38">
        <v>1260.6833333333336</v>
      </c>
      <c r="L90" s="38">
        <v>1270.8166666666668</v>
      </c>
      <c r="M90" s="28">
        <v>1250.55</v>
      </c>
      <c r="N90" s="28">
        <v>1231.55</v>
      </c>
      <c r="O90" s="39">
        <v>6346500</v>
      </c>
      <c r="P90" s="40">
        <v>6.9813566045220151E-3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894.4</v>
      </c>
      <c r="F91" s="37">
        <v>900.15</v>
      </c>
      <c r="G91" s="38">
        <v>880.25</v>
      </c>
      <c r="H91" s="38">
        <v>866.1</v>
      </c>
      <c r="I91" s="38">
        <v>846.2</v>
      </c>
      <c r="J91" s="38">
        <v>914.3</v>
      </c>
      <c r="K91" s="38">
        <v>934.19999999999982</v>
      </c>
      <c r="L91" s="38">
        <v>948.34999999999991</v>
      </c>
      <c r="M91" s="28">
        <v>920.05</v>
      </c>
      <c r="N91" s="28">
        <v>886</v>
      </c>
      <c r="O91" s="39">
        <v>24035900</v>
      </c>
      <c r="P91" s="40">
        <v>1.3997578477984822E-2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2170.15</v>
      </c>
      <c r="F92" s="37">
        <v>2178.3166666666671</v>
      </c>
      <c r="G92" s="38">
        <v>2156.8333333333339</v>
      </c>
      <c r="H92" s="38">
        <v>2143.5166666666669</v>
      </c>
      <c r="I92" s="38">
        <v>2122.0333333333338</v>
      </c>
      <c r="J92" s="38">
        <v>2191.6333333333341</v>
      </c>
      <c r="K92" s="38">
        <v>2213.1166666666668</v>
      </c>
      <c r="L92" s="38">
        <v>2226.4333333333343</v>
      </c>
      <c r="M92" s="28">
        <v>2199.8000000000002</v>
      </c>
      <c r="N92" s="28">
        <v>2165</v>
      </c>
      <c r="O92" s="39">
        <v>27303000</v>
      </c>
      <c r="P92" s="40">
        <v>6.0800353747512709E-3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1901.05</v>
      </c>
      <c r="F93" s="37">
        <v>1908.2333333333333</v>
      </c>
      <c r="G93" s="38">
        <v>1883.0166666666667</v>
      </c>
      <c r="H93" s="38">
        <v>1864.9833333333333</v>
      </c>
      <c r="I93" s="38">
        <v>1839.7666666666667</v>
      </c>
      <c r="J93" s="38">
        <v>1926.2666666666667</v>
      </c>
      <c r="K93" s="38">
        <v>1951.4833333333333</v>
      </c>
      <c r="L93" s="38">
        <v>1969.5166666666667</v>
      </c>
      <c r="M93" s="28">
        <v>1933.45</v>
      </c>
      <c r="N93" s="28">
        <v>1890.2</v>
      </c>
      <c r="O93" s="39">
        <v>2583900</v>
      </c>
      <c r="P93" s="40">
        <v>-4.8526863084922007E-3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1355.95</v>
      </c>
      <c r="F94" s="37">
        <v>1361.7666666666667</v>
      </c>
      <c r="G94" s="38">
        <v>1348.5333333333333</v>
      </c>
      <c r="H94" s="38">
        <v>1341.1166666666666</v>
      </c>
      <c r="I94" s="38">
        <v>1327.8833333333332</v>
      </c>
      <c r="J94" s="38">
        <v>1369.1833333333334</v>
      </c>
      <c r="K94" s="38">
        <v>1382.4166666666665</v>
      </c>
      <c r="L94" s="38">
        <v>1389.8333333333335</v>
      </c>
      <c r="M94" s="28">
        <v>1375</v>
      </c>
      <c r="N94" s="28">
        <v>1354.35</v>
      </c>
      <c r="O94" s="39">
        <v>58119600</v>
      </c>
      <c r="P94" s="40">
        <v>2.3517105110224323E-2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537.4</v>
      </c>
      <c r="F95" s="37">
        <v>538.1</v>
      </c>
      <c r="G95" s="38">
        <v>532.80000000000007</v>
      </c>
      <c r="H95" s="38">
        <v>528.20000000000005</v>
      </c>
      <c r="I95" s="38">
        <v>522.90000000000009</v>
      </c>
      <c r="J95" s="38">
        <v>542.70000000000005</v>
      </c>
      <c r="K95" s="38">
        <v>548</v>
      </c>
      <c r="L95" s="38">
        <v>552.6</v>
      </c>
      <c r="M95" s="28">
        <v>543.4</v>
      </c>
      <c r="N95" s="28">
        <v>533.5</v>
      </c>
      <c r="O95" s="39">
        <v>26100800</v>
      </c>
      <c r="P95" s="40">
        <v>-1.1044888092360271E-2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2766.45</v>
      </c>
      <c r="F96" s="37">
        <v>2784.5833333333335</v>
      </c>
      <c r="G96" s="38">
        <v>2729.166666666667</v>
      </c>
      <c r="H96" s="38">
        <v>2691.8833333333337</v>
      </c>
      <c r="I96" s="38">
        <v>2636.4666666666672</v>
      </c>
      <c r="J96" s="38">
        <v>2821.8666666666668</v>
      </c>
      <c r="K96" s="38">
        <v>2877.2833333333338</v>
      </c>
      <c r="L96" s="38">
        <v>2914.5666666666666</v>
      </c>
      <c r="M96" s="28">
        <v>2840</v>
      </c>
      <c r="N96" s="28">
        <v>2747.3</v>
      </c>
      <c r="O96" s="39">
        <v>3741900</v>
      </c>
      <c r="P96" s="40">
        <v>7.7563222105518298E-3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349.55</v>
      </c>
      <c r="F97" s="37">
        <v>350.55</v>
      </c>
      <c r="G97" s="38">
        <v>345.6</v>
      </c>
      <c r="H97" s="38">
        <v>341.65000000000003</v>
      </c>
      <c r="I97" s="38">
        <v>336.70000000000005</v>
      </c>
      <c r="J97" s="38">
        <v>354.5</v>
      </c>
      <c r="K97" s="38">
        <v>359.44999999999993</v>
      </c>
      <c r="L97" s="38">
        <v>363.4</v>
      </c>
      <c r="M97" s="28">
        <v>355.5</v>
      </c>
      <c r="N97" s="28">
        <v>346.6</v>
      </c>
      <c r="O97" s="39">
        <v>42474325</v>
      </c>
      <c r="P97" s="40">
        <v>-1.2471882029492627E-2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89.4</v>
      </c>
      <c r="F98" s="37">
        <v>89.95</v>
      </c>
      <c r="G98" s="38">
        <v>87.9</v>
      </c>
      <c r="H98" s="38">
        <v>86.4</v>
      </c>
      <c r="I98" s="38">
        <v>84.350000000000009</v>
      </c>
      <c r="J98" s="38">
        <v>91.45</v>
      </c>
      <c r="K98" s="38">
        <v>93.499999999999986</v>
      </c>
      <c r="L98" s="38">
        <v>95</v>
      </c>
      <c r="M98" s="28">
        <v>92</v>
      </c>
      <c r="N98" s="28">
        <v>88.45</v>
      </c>
      <c r="O98" s="39">
        <v>13407400</v>
      </c>
      <c r="P98" s="40">
        <v>6.4184852374839533E-4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237.95</v>
      </c>
      <c r="F99" s="37">
        <v>236.43333333333331</v>
      </c>
      <c r="G99" s="38">
        <v>233.96666666666661</v>
      </c>
      <c r="H99" s="38">
        <v>229.98333333333329</v>
      </c>
      <c r="I99" s="38">
        <v>227.51666666666659</v>
      </c>
      <c r="J99" s="38">
        <v>240.41666666666663</v>
      </c>
      <c r="K99" s="38">
        <v>242.88333333333333</v>
      </c>
      <c r="L99" s="38">
        <v>246.86666666666665</v>
      </c>
      <c r="M99" s="28">
        <v>238.9</v>
      </c>
      <c r="N99" s="28">
        <v>232.45</v>
      </c>
      <c r="O99" s="39">
        <v>22806900</v>
      </c>
      <c r="P99" s="40">
        <v>-2.8331956085468069E-3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2505.35</v>
      </c>
      <c r="F100" s="37">
        <v>2501.85</v>
      </c>
      <c r="G100" s="38">
        <v>2478.6999999999998</v>
      </c>
      <c r="H100" s="38">
        <v>2452.0499999999997</v>
      </c>
      <c r="I100" s="38">
        <v>2428.8999999999996</v>
      </c>
      <c r="J100" s="38">
        <v>2528.5</v>
      </c>
      <c r="K100" s="38">
        <v>2551.6500000000005</v>
      </c>
      <c r="L100" s="38">
        <v>2578.3000000000002</v>
      </c>
      <c r="M100" s="28">
        <v>2525</v>
      </c>
      <c r="N100" s="28">
        <v>2475.1999999999998</v>
      </c>
      <c r="O100" s="39">
        <v>13294800</v>
      </c>
      <c r="P100" s="40">
        <v>2.597582997638561E-2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35322.949999999997</v>
      </c>
      <c r="F101" s="37">
        <v>35152.35</v>
      </c>
      <c r="G101" s="38">
        <v>34681.949999999997</v>
      </c>
      <c r="H101" s="38">
        <v>34040.949999999997</v>
      </c>
      <c r="I101" s="38">
        <v>33570.549999999996</v>
      </c>
      <c r="J101" s="38">
        <v>35793.35</v>
      </c>
      <c r="K101" s="38">
        <v>36263.750000000007</v>
      </c>
      <c r="L101" s="38">
        <v>36904.75</v>
      </c>
      <c r="M101" s="28">
        <v>35622.75</v>
      </c>
      <c r="N101" s="28">
        <v>34511.35</v>
      </c>
      <c r="O101" s="39">
        <v>20355</v>
      </c>
      <c r="P101" s="40">
        <v>0.11963696369636964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93.1</v>
      </c>
      <c r="F102" s="37">
        <v>94.05</v>
      </c>
      <c r="G102" s="38">
        <v>91.649999999999991</v>
      </c>
      <c r="H102" s="38">
        <v>90.199999999999989</v>
      </c>
      <c r="I102" s="38">
        <v>87.799999999999983</v>
      </c>
      <c r="J102" s="38">
        <v>95.5</v>
      </c>
      <c r="K102" s="38">
        <v>97.9</v>
      </c>
      <c r="L102" s="38">
        <v>99.350000000000009</v>
      </c>
      <c r="M102" s="28">
        <v>96.45</v>
      </c>
      <c r="N102" s="28">
        <v>92.6</v>
      </c>
      <c r="O102" s="39">
        <v>40632000</v>
      </c>
      <c r="P102" s="40">
        <v>1.4481174473184861E-2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752.75</v>
      </c>
      <c r="F103" s="37">
        <v>754.1</v>
      </c>
      <c r="G103" s="38">
        <v>748.1</v>
      </c>
      <c r="H103" s="38">
        <v>743.45</v>
      </c>
      <c r="I103" s="38">
        <v>737.45</v>
      </c>
      <c r="J103" s="38">
        <v>758.75</v>
      </c>
      <c r="K103" s="38">
        <v>764.75</v>
      </c>
      <c r="L103" s="38">
        <v>769.4</v>
      </c>
      <c r="M103" s="28">
        <v>760.1</v>
      </c>
      <c r="N103" s="28">
        <v>749.45</v>
      </c>
      <c r="O103" s="39">
        <v>79910875</v>
      </c>
      <c r="P103" s="40">
        <v>-1.6416470628056932E-2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1246.0999999999999</v>
      </c>
      <c r="F104" s="37">
        <v>1242.2333333333333</v>
      </c>
      <c r="G104" s="38">
        <v>1233.9166666666667</v>
      </c>
      <c r="H104" s="38">
        <v>1221.7333333333333</v>
      </c>
      <c r="I104" s="38">
        <v>1213.4166666666667</v>
      </c>
      <c r="J104" s="38">
        <v>1254.4166666666667</v>
      </c>
      <c r="K104" s="38">
        <v>1262.7333333333333</v>
      </c>
      <c r="L104" s="38">
        <v>1274.9166666666667</v>
      </c>
      <c r="M104" s="28">
        <v>1250.55</v>
      </c>
      <c r="N104" s="28">
        <v>1230.05</v>
      </c>
      <c r="O104" s="39">
        <v>2879375</v>
      </c>
      <c r="P104" s="40">
        <v>2.3672140849238053E-3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513.25</v>
      </c>
      <c r="F105" s="37">
        <v>516.26666666666665</v>
      </c>
      <c r="G105" s="38">
        <v>504.0333333333333</v>
      </c>
      <c r="H105" s="38">
        <v>494.81666666666666</v>
      </c>
      <c r="I105" s="38">
        <v>482.58333333333331</v>
      </c>
      <c r="J105" s="38">
        <v>525.48333333333335</v>
      </c>
      <c r="K105" s="38">
        <v>537.7166666666667</v>
      </c>
      <c r="L105" s="38">
        <v>546.93333333333328</v>
      </c>
      <c r="M105" s="28">
        <v>528.5</v>
      </c>
      <c r="N105" s="28">
        <v>507.05</v>
      </c>
      <c r="O105" s="39">
        <v>6795000</v>
      </c>
      <c r="P105" s="40">
        <v>1.2743125419181758E-2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8.6999999999999993</v>
      </c>
      <c r="F106" s="37">
        <v>8.7166666666666668</v>
      </c>
      <c r="G106" s="38">
        <v>8.5333333333333332</v>
      </c>
      <c r="H106" s="38">
        <v>8.3666666666666671</v>
      </c>
      <c r="I106" s="38">
        <v>8.1833333333333336</v>
      </c>
      <c r="J106" s="38">
        <v>8.8833333333333329</v>
      </c>
      <c r="K106" s="38">
        <v>9.0666666666666664</v>
      </c>
      <c r="L106" s="38">
        <v>9.2333333333333325</v>
      </c>
      <c r="M106" s="28">
        <v>8.9</v>
      </c>
      <c r="N106" s="28">
        <v>8.5500000000000007</v>
      </c>
      <c r="O106" s="39">
        <v>608230000</v>
      </c>
      <c r="P106" s="40">
        <v>-1.1152839421873222E-2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52.7</v>
      </c>
      <c r="F107" s="37">
        <v>52.800000000000004</v>
      </c>
      <c r="G107" s="38">
        <v>52.100000000000009</v>
      </c>
      <c r="H107" s="38">
        <v>51.500000000000007</v>
      </c>
      <c r="I107" s="38">
        <v>50.800000000000011</v>
      </c>
      <c r="J107" s="38">
        <v>53.400000000000006</v>
      </c>
      <c r="K107" s="38">
        <v>54.100000000000009</v>
      </c>
      <c r="L107" s="38">
        <v>54.7</v>
      </c>
      <c r="M107" s="28">
        <v>53.5</v>
      </c>
      <c r="N107" s="28">
        <v>52.2</v>
      </c>
      <c r="O107" s="39">
        <v>105440000</v>
      </c>
      <c r="P107" s="40">
        <v>-9.475080538184574E-4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33.9</v>
      </c>
      <c r="F108" s="37">
        <v>33.916666666666664</v>
      </c>
      <c r="G108" s="38">
        <v>33.533333333333331</v>
      </c>
      <c r="H108" s="38">
        <v>33.166666666666664</v>
      </c>
      <c r="I108" s="38">
        <v>32.783333333333331</v>
      </c>
      <c r="J108" s="38">
        <v>34.283333333333331</v>
      </c>
      <c r="K108" s="38">
        <v>34.666666666666671</v>
      </c>
      <c r="L108" s="38">
        <v>35.033333333333331</v>
      </c>
      <c r="M108" s="28">
        <v>34.299999999999997</v>
      </c>
      <c r="N108" s="28">
        <v>33.549999999999997</v>
      </c>
      <c r="O108" s="39">
        <v>265995000</v>
      </c>
      <c r="P108" s="40">
        <v>8.1296191017623653E-3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162.69999999999999</v>
      </c>
      <c r="F109" s="37">
        <v>163.08333333333334</v>
      </c>
      <c r="G109" s="38">
        <v>160.66666666666669</v>
      </c>
      <c r="H109" s="38">
        <v>158.63333333333335</v>
      </c>
      <c r="I109" s="38">
        <v>156.2166666666667</v>
      </c>
      <c r="J109" s="38">
        <v>165.11666666666667</v>
      </c>
      <c r="K109" s="38">
        <v>167.53333333333336</v>
      </c>
      <c r="L109" s="38">
        <v>169.56666666666666</v>
      </c>
      <c r="M109" s="28">
        <v>165.5</v>
      </c>
      <c r="N109" s="28">
        <v>161.05000000000001</v>
      </c>
      <c r="O109" s="39">
        <v>51866250</v>
      </c>
      <c r="P109" s="40">
        <v>-1.1554849425868419E-3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366.75</v>
      </c>
      <c r="F110" s="37">
        <v>365.7</v>
      </c>
      <c r="G110" s="38">
        <v>363.9</v>
      </c>
      <c r="H110" s="38">
        <v>361.05</v>
      </c>
      <c r="I110" s="38">
        <v>359.25</v>
      </c>
      <c r="J110" s="38">
        <v>368.54999999999995</v>
      </c>
      <c r="K110" s="38">
        <v>370.35</v>
      </c>
      <c r="L110" s="38">
        <v>373.19999999999993</v>
      </c>
      <c r="M110" s="28">
        <v>367.5</v>
      </c>
      <c r="N110" s="28">
        <v>362.85</v>
      </c>
      <c r="O110" s="39">
        <v>10784125</v>
      </c>
      <c r="P110" s="40">
        <v>-1.0097185409567083E-2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244.9</v>
      </c>
      <c r="F111" s="37">
        <v>245.16666666666666</v>
      </c>
      <c r="G111" s="38">
        <v>242.0333333333333</v>
      </c>
      <c r="H111" s="38">
        <v>239.16666666666666</v>
      </c>
      <c r="I111" s="38">
        <v>236.0333333333333</v>
      </c>
      <c r="J111" s="38">
        <v>248.0333333333333</v>
      </c>
      <c r="K111" s="38">
        <v>251.16666666666669</v>
      </c>
      <c r="L111" s="38">
        <v>254.0333333333333</v>
      </c>
      <c r="M111" s="28">
        <v>248.3</v>
      </c>
      <c r="N111" s="28">
        <v>242.3</v>
      </c>
      <c r="O111" s="39">
        <v>21095390</v>
      </c>
      <c r="P111" s="40">
        <v>2.7826768567509309E-2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172.05</v>
      </c>
      <c r="F112" s="37">
        <v>172.29999999999998</v>
      </c>
      <c r="G112" s="38">
        <v>169.24999999999997</v>
      </c>
      <c r="H112" s="38">
        <v>166.45</v>
      </c>
      <c r="I112" s="38">
        <v>163.39999999999998</v>
      </c>
      <c r="J112" s="38">
        <v>175.09999999999997</v>
      </c>
      <c r="K112" s="38">
        <v>178.14999999999998</v>
      </c>
      <c r="L112" s="38">
        <v>180.94999999999996</v>
      </c>
      <c r="M112" s="28">
        <v>175.35</v>
      </c>
      <c r="N112" s="28">
        <v>169.5</v>
      </c>
      <c r="O112" s="39">
        <v>11655100</v>
      </c>
      <c r="P112" s="40">
        <v>-1.9038320722479862E-2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3918.9</v>
      </c>
      <c r="F113" s="37">
        <v>3927.8333333333335</v>
      </c>
      <c r="G113" s="38">
        <v>3876.166666666667</v>
      </c>
      <c r="H113" s="38">
        <v>3833.4333333333334</v>
      </c>
      <c r="I113" s="38">
        <v>3781.7666666666669</v>
      </c>
      <c r="J113" s="38">
        <v>3970.5666666666671</v>
      </c>
      <c r="K113" s="38">
        <v>4022.233333333334</v>
      </c>
      <c r="L113" s="38">
        <v>4064.9666666666672</v>
      </c>
      <c r="M113" s="28">
        <v>3979.5</v>
      </c>
      <c r="N113" s="28">
        <v>3885.1</v>
      </c>
      <c r="O113" s="39">
        <v>349800</v>
      </c>
      <c r="P113" s="40">
        <v>8.2144401210549074E-3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1766</v>
      </c>
      <c r="F114" s="37">
        <v>1758.05</v>
      </c>
      <c r="G114" s="38">
        <v>1738.1499999999999</v>
      </c>
      <c r="H114" s="38">
        <v>1710.3</v>
      </c>
      <c r="I114" s="38">
        <v>1690.3999999999999</v>
      </c>
      <c r="J114" s="38">
        <v>1785.8999999999999</v>
      </c>
      <c r="K114" s="38">
        <v>1805.8</v>
      </c>
      <c r="L114" s="38">
        <v>1833.6499999999999</v>
      </c>
      <c r="M114" s="28">
        <v>1777.95</v>
      </c>
      <c r="N114" s="28">
        <v>1730.2</v>
      </c>
      <c r="O114" s="39">
        <v>3060900</v>
      </c>
      <c r="P114" s="40">
        <v>1.8656716417910447E-3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821.5</v>
      </c>
      <c r="F115" s="37">
        <v>821.15</v>
      </c>
      <c r="G115" s="38">
        <v>813.55</v>
      </c>
      <c r="H115" s="38">
        <v>805.6</v>
      </c>
      <c r="I115" s="38">
        <v>798</v>
      </c>
      <c r="J115" s="38">
        <v>829.09999999999991</v>
      </c>
      <c r="K115" s="38">
        <v>836.7</v>
      </c>
      <c r="L115" s="38">
        <v>844.64999999999986</v>
      </c>
      <c r="M115" s="28">
        <v>828.75</v>
      </c>
      <c r="N115" s="28">
        <v>813.2</v>
      </c>
      <c r="O115" s="39">
        <v>28188000</v>
      </c>
      <c r="P115" s="40">
        <v>-6.1875297477391716E-3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225.6</v>
      </c>
      <c r="F116" s="37">
        <v>224.73333333333335</v>
      </c>
      <c r="G116" s="38">
        <v>222.9666666666667</v>
      </c>
      <c r="H116" s="38">
        <v>220.33333333333334</v>
      </c>
      <c r="I116" s="38">
        <v>218.56666666666669</v>
      </c>
      <c r="J116" s="38">
        <v>227.3666666666667</v>
      </c>
      <c r="K116" s="38">
        <v>229.13333333333335</v>
      </c>
      <c r="L116" s="38">
        <v>231.76666666666671</v>
      </c>
      <c r="M116" s="28">
        <v>226.5</v>
      </c>
      <c r="N116" s="28">
        <v>222.1</v>
      </c>
      <c r="O116" s="39">
        <v>15778000</v>
      </c>
      <c r="P116" s="40">
        <v>-3.2784071404050805E-2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1434.1</v>
      </c>
      <c r="F117" s="37">
        <v>1440.1500000000003</v>
      </c>
      <c r="G117" s="38">
        <v>1412.6000000000006</v>
      </c>
      <c r="H117" s="38">
        <v>1391.1000000000004</v>
      </c>
      <c r="I117" s="38">
        <v>1363.5500000000006</v>
      </c>
      <c r="J117" s="38">
        <v>1461.6500000000005</v>
      </c>
      <c r="K117" s="38">
        <v>1489.2000000000003</v>
      </c>
      <c r="L117" s="38">
        <v>1510.7000000000005</v>
      </c>
      <c r="M117" s="28">
        <v>1467.7</v>
      </c>
      <c r="N117" s="28">
        <v>1418.65</v>
      </c>
      <c r="O117" s="39">
        <v>38009400</v>
      </c>
      <c r="P117" s="40">
        <v>-1.720500170653759E-2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655.75</v>
      </c>
      <c r="F118" s="37">
        <v>661.9</v>
      </c>
      <c r="G118" s="38">
        <v>642.94999999999993</v>
      </c>
      <c r="H118" s="38">
        <v>630.15</v>
      </c>
      <c r="I118" s="38">
        <v>611.19999999999993</v>
      </c>
      <c r="J118" s="38">
        <v>674.69999999999993</v>
      </c>
      <c r="K118" s="38">
        <v>693.65</v>
      </c>
      <c r="L118" s="38">
        <v>706.44999999999993</v>
      </c>
      <c r="M118" s="28">
        <v>680.85</v>
      </c>
      <c r="N118" s="28">
        <v>649.1</v>
      </c>
      <c r="O118" s="39">
        <v>1099500</v>
      </c>
      <c r="P118" s="40">
        <v>6.8259385665529011E-4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71</v>
      </c>
      <c r="F119" s="37">
        <v>70.88333333333334</v>
      </c>
      <c r="G119" s="38">
        <v>70.466666666666683</v>
      </c>
      <c r="H119" s="38">
        <v>69.933333333333337</v>
      </c>
      <c r="I119" s="38">
        <v>69.51666666666668</v>
      </c>
      <c r="J119" s="38">
        <v>71.416666666666686</v>
      </c>
      <c r="K119" s="38">
        <v>71.833333333333343</v>
      </c>
      <c r="L119" s="38">
        <v>72.366666666666688</v>
      </c>
      <c r="M119" s="28">
        <v>71.3</v>
      </c>
      <c r="N119" s="28">
        <v>70.349999999999994</v>
      </c>
      <c r="O119" s="39">
        <v>90450750</v>
      </c>
      <c r="P119" s="40">
        <v>2.4854117138534688E-3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984.45</v>
      </c>
      <c r="F120" s="37">
        <v>986.23333333333346</v>
      </c>
      <c r="G120" s="38">
        <v>968.6166666666669</v>
      </c>
      <c r="H120" s="38">
        <v>952.78333333333342</v>
      </c>
      <c r="I120" s="38">
        <v>935.16666666666686</v>
      </c>
      <c r="J120" s="38">
        <v>1002.0666666666669</v>
      </c>
      <c r="K120" s="38">
        <v>1019.6833333333335</v>
      </c>
      <c r="L120" s="38">
        <v>1035.5166666666669</v>
      </c>
      <c r="M120" s="28">
        <v>1003.85</v>
      </c>
      <c r="N120" s="28">
        <v>970.4</v>
      </c>
      <c r="O120" s="39">
        <v>794950</v>
      </c>
      <c r="P120" s="40">
        <v>-1.9246190858059342E-2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580.79999999999995</v>
      </c>
      <c r="F121" s="37">
        <v>583.65</v>
      </c>
      <c r="G121" s="38">
        <v>572.29999999999995</v>
      </c>
      <c r="H121" s="38">
        <v>563.79999999999995</v>
      </c>
      <c r="I121" s="38">
        <v>552.44999999999993</v>
      </c>
      <c r="J121" s="38">
        <v>592.15</v>
      </c>
      <c r="K121" s="38">
        <v>603.50000000000011</v>
      </c>
      <c r="L121" s="38">
        <v>612</v>
      </c>
      <c r="M121" s="28">
        <v>595</v>
      </c>
      <c r="N121" s="28">
        <v>575.15</v>
      </c>
      <c r="O121" s="39">
        <v>13582625</v>
      </c>
      <c r="P121" s="40">
        <v>2.1384392683247797E-2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291.55</v>
      </c>
      <c r="F122" s="37">
        <v>292.60000000000002</v>
      </c>
      <c r="G122" s="38">
        <v>288.60000000000002</v>
      </c>
      <c r="H122" s="38">
        <v>285.64999999999998</v>
      </c>
      <c r="I122" s="38">
        <v>281.64999999999998</v>
      </c>
      <c r="J122" s="38">
        <v>295.55000000000007</v>
      </c>
      <c r="K122" s="38">
        <v>299.55000000000007</v>
      </c>
      <c r="L122" s="38">
        <v>302.50000000000011</v>
      </c>
      <c r="M122" s="28">
        <v>296.60000000000002</v>
      </c>
      <c r="N122" s="28">
        <v>289.64999999999998</v>
      </c>
      <c r="O122" s="39">
        <v>87084800</v>
      </c>
      <c r="P122" s="40">
        <v>-8.9223933865035139E-3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361.8</v>
      </c>
      <c r="F123" s="37">
        <v>360.91666666666669</v>
      </c>
      <c r="G123" s="38">
        <v>356.28333333333336</v>
      </c>
      <c r="H123" s="38">
        <v>350.76666666666665</v>
      </c>
      <c r="I123" s="38">
        <v>346.13333333333333</v>
      </c>
      <c r="J123" s="38">
        <v>366.43333333333339</v>
      </c>
      <c r="K123" s="38">
        <v>371.06666666666672</v>
      </c>
      <c r="L123" s="38">
        <v>376.58333333333343</v>
      </c>
      <c r="M123" s="28">
        <v>365.55</v>
      </c>
      <c r="N123" s="28">
        <v>355.4</v>
      </c>
      <c r="O123" s="39">
        <v>39318750</v>
      </c>
      <c r="P123" s="40">
        <v>5.6494138984986397E-2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2182.0500000000002</v>
      </c>
      <c r="F124" s="37">
        <v>2188.6833333333334</v>
      </c>
      <c r="G124" s="38">
        <v>2141.3666666666668</v>
      </c>
      <c r="H124" s="38">
        <v>2100.6833333333334</v>
      </c>
      <c r="I124" s="38">
        <v>2053.3666666666668</v>
      </c>
      <c r="J124" s="38">
        <v>2229.3666666666668</v>
      </c>
      <c r="K124" s="38">
        <v>2276.6833333333334</v>
      </c>
      <c r="L124" s="38">
        <v>2317.3666666666668</v>
      </c>
      <c r="M124" s="28">
        <v>2236</v>
      </c>
      <c r="N124" s="28">
        <v>2148</v>
      </c>
      <c r="O124" s="39">
        <v>522750</v>
      </c>
      <c r="P124" s="40">
        <v>9.1698841698841706E-3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584.20000000000005</v>
      </c>
      <c r="F125" s="37">
        <v>583.88333333333333</v>
      </c>
      <c r="G125" s="38">
        <v>575.11666666666667</v>
      </c>
      <c r="H125" s="38">
        <v>566.0333333333333</v>
      </c>
      <c r="I125" s="38">
        <v>557.26666666666665</v>
      </c>
      <c r="J125" s="38">
        <v>592.9666666666667</v>
      </c>
      <c r="K125" s="38">
        <v>601.73333333333335</v>
      </c>
      <c r="L125" s="38">
        <v>610.81666666666672</v>
      </c>
      <c r="M125" s="28">
        <v>592.65</v>
      </c>
      <c r="N125" s="28">
        <v>574.79999999999995</v>
      </c>
      <c r="O125" s="39">
        <v>54202500</v>
      </c>
      <c r="P125" s="40">
        <v>1.7408711958036643E-2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561.6</v>
      </c>
      <c r="F126" s="37">
        <v>569</v>
      </c>
      <c r="G126" s="38">
        <v>547.85</v>
      </c>
      <c r="H126" s="38">
        <v>534.1</v>
      </c>
      <c r="I126" s="38">
        <v>512.95000000000005</v>
      </c>
      <c r="J126" s="38">
        <v>582.75</v>
      </c>
      <c r="K126" s="38">
        <v>603.90000000000009</v>
      </c>
      <c r="L126" s="38">
        <v>617.65</v>
      </c>
      <c r="M126" s="28">
        <v>590.15</v>
      </c>
      <c r="N126" s="28">
        <v>555.25</v>
      </c>
      <c r="O126" s="39">
        <v>9307500</v>
      </c>
      <c r="P126" s="40">
        <v>3.1587697423108893E-2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1769.25</v>
      </c>
      <c r="F127" s="37">
        <v>1762.5833333333333</v>
      </c>
      <c r="G127" s="38">
        <v>1747.5666666666666</v>
      </c>
      <c r="H127" s="38">
        <v>1725.8833333333334</v>
      </c>
      <c r="I127" s="38">
        <v>1710.8666666666668</v>
      </c>
      <c r="J127" s="38">
        <v>1784.2666666666664</v>
      </c>
      <c r="K127" s="38">
        <v>1799.2833333333333</v>
      </c>
      <c r="L127" s="38">
        <v>1820.9666666666662</v>
      </c>
      <c r="M127" s="28">
        <v>1777.6</v>
      </c>
      <c r="N127" s="28">
        <v>1740.9</v>
      </c>
      <c r="O127" s="39">
        <v>16200400</v>
      </c>
      <c r="P127" s="40">
        <v>-6.193398957730168E-2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71.05</v>
      </c>
      <c r="F128" s="37">
        <v>71.283333333333331</v>
      </c>
      <c r="G128" s="38">
        <v>69.86666666666666</v>
      </c>
      <c r="H128" s="38">
        <v>68.683333333333323</v>
      </c>
      <c r="I128" s="38">
        <v>67.266666666666652</v>
      </c>
      <c r="J128" s="38">
        <v>72.466666666666669</v>
      </c>
      <c r="K128" s="38">
        <v>73.883333333333354</v>
      </c>
      <c r="L128" s="38">
        <v>75.066666666666677</v>
      </c>
      <c r="M128" s="28">
        <v>72.7</v>
      </c>
      <c r="N128" s="28">
        <v>70.099999999999994</v>
      </c>
      <c r="O128" s="39">
        <v>53606468</v>
      </c>
      <c r="P128" s="40">
        <v>1.83081878284455E-2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1987.45</v>
      </c>
      <c r="F129" s="37">
        <v>1997.1666666666667</v>
      </c>
      <c r="G129" s="38">
        <v>1965.2833333333335</v>
      </c>
      <c r="H129" s="38">
        <v>1943.1166666666668</v>
      </c>
      <c r="I129" s="38">
        <v>1911.2333333333336</v>
      </c>
      <c r="J129" s="38">
        <v>2019.3333333333335</v>
      </c>
      <c r="K129" s="38">
        <v>2051.2166666666667</v>
      </c>
      <c r="L129" s="38">
        <v>2073.3833333333332</v>
      </c>
      <c r="M129" s="28">
        <v>2029.05</v>
      </c>
      <c r="N129" s="28">
        <v>1975</v>
      </c>
      <c r="O129" s="39">
        <v>1269000</v>
      </c>
      <c r="P129" s="40">
        <v>-1.1682242990654205E-2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521.54999999999995</v>
      </c>
      <c r="F130" s="37">
        <v>522.35</v>
      </c>
      <c r="G130" s="38">
        <v>512.70000000000005</v>
      </c>
      <c r="H130" s="38">
        <v>503.85</v>
      </c>
      <c r="I130" s="38">
        <v>494.20000000000005</v>
      </c>
      <c r="J130" s="38">
        <v>531.20000000000005</v>
      </c>
      <c r="K130" s="38">
        <v>540.84999999999991</v>
      </c>
      <c r="L130" s="38">
        <v>549.70000000000005</v>
      </c>
      <c r="M130" s="28">
        <v>532</v>
      </c>
      <c r="N130" s="28">
        <v>513.5</v>
      </c>
      <c r="O130" s="39">
        <v>5614200</v>
      </c>
      <c r="P130" s="40">
        <v>-4.8069219676333919E-4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359.35</v>
      </c>
      <c r="F131" s="37">
        <v>358.9666666666667</v>
      </c>
      <c r="G131" s="38">
        <v>356.08333333333337</v>
      </c>
      <c r="H131" s="38">
        <v>352.81666666666666</v>
      </c>
      <c r="I131" s="38">
        <v>349.93333333333334</v>
      </c>
      <c r="J131" s="38">
        <v>362.23333333333341</v>
      </c>
      <c r="K131" s="38">
        <v>365.11666666666673</v>
      </c>
      <c r="L131" s="38">
        <v>368.38333333333344</v>
      </c>
      <c r="M131" s="28">
        <v>361.85</v>
      </c>
      <c r="N131" s="28">
        <v>355.7</v>
      </c>
      <c r="O131" s="39">
        <v>17476000</v>
      </c>
      <c r="P131" s="40">
        <v>-1.4881623449830891E-2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1624.4</v>
      </c>
      <c r="F132" s="37">
        <v>1627.7</v>
      </c>
      <c r="G132" s="38">
        <v>1609.95</v>
      </c>
      <c r="H132" s="38">
        <v>1595.5</v>
      </c>
      <c r="I132" s="38">
        <v>1577.75</v>
      </c>
      <c r="J132" s="38">
        <v>1642.15</v>
      </c>
      <c r="K132" s="38">
        <v>1659.9</v>
      </c>
      <c r="L132" s="38">
        <v>1674.3500000000001</v>
      </c>
      <c r="M132" s="28">
        <v>1645.45</v>
      </c>
      <c r="N132" s="28">
        <v>1613.25</v>
      </c>
      <c r="O132" s="39">
        <v>11731500</v>
      </c>
      <c r="P132" s="40">
        <v>-1.0250569476082005E-2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3881.7</v>
      </c>
      <c r="F133" s="37">
        <v>3933.0833333333335</v>
      </c>
      <c r="G133" s="38">
        <v>3780.2666666666669</v>
      </c>
      <c r="H133" s="38">
        <v>3678.8333333333335</v>
      </c>
      <c r="I133" s="38">
        <v>3526.0166666666669</v>
      </c>
      <c r="J133" s="38">
        <v>4034.5166666666669</v>
      </c>
      <c r="K133" s="38">
        <v>4187.3333333333339</v>
      </c>
      <c r="L133" s="38">
        <v>4288.7666666666664</v>
      </c>
      <c r="M133" s="28">
        <v>4085.9</v>
      </c>
      <c r="N133" s="28">
        <v>3831.65</v>
      </c>
      <c r="O133" s="39">
        <v>1736100</v>
      </c>
      <c r="P133" s="40">
        <v>7.3654916512059368E-2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3051.6</v>
      </c>
      <c r="F134" s="37">
        <v>3072.25</v>
      </c>
      <c r="G134" s="38">
        <v>3004.5</v>
      </c>
      <c r="H134" s="38">
        <v>2957.4</v>
      </c>
      <c r="I134" s="38">
        <v>2889.65</v>
      </c>
      <c r="J134" s="38">
        <v>3119.35</v>
      </c>
      <c r="K134" s="38">
        <v>3187.1</v>
      </c>
      <c r="L134" s="38">
        <v>3234.2</v>
      </c>
      <c r="M134" s="28">
        <v>3140</v>
      </c>
      <c r="N134" s="28">
        <v>3025.15</v>
      </c>
      <c r="O134" s="39">
        <v>1485800</v>
      </c>
      <c r="P134" s="40">
        <v>1.9906644700713894E-2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643.6</v>
      </c>
      <c r="F135" s="37">
        <v>644.93333333333328</v>
      </c>
      <c r="G135" s="38">
        <v>635.96666666666658</v>
      </c>
      <c r="H135" s="38">
        <v>628.33333333333326</v>
      </c>
      <c r="I135" s="38">
        <v>619.36666666666656</v>
      </c>
      <c r="J135" s="38">
        <v>652.56666666666661</v>
      </c>
      <c r="K135" s="38">
        <v>661.5333333333333</v>
      </c>
      <c r="L135" s="38">
        <v>669.16666666666663</v>
      </c>
      <c r="M135" s="28">
        <v>653.9</v>
      </c>
      <c r="N135" s="28">
        <v>637.29999999999995</v>
      </c>
      <c r="O135" s="39">
        <v>7431550</v>
      </c>
      <c r="P135" s="40">
        <v>-3.3602299104675583E-2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1136.95</v>
      </c>
      <c r="F136" s="37">
        <v>1138.1499999999999</v>
      </c>
      <c r="G136" s="38">
        <v>1128.7999999999997</v>
      </c>
      <c r="H136" s="38">
        <v>1120.6499999999999</v>
      </c>
      <c r="I136" s="38">
        <v>1111.2999999999997</v>
      </c>
      <c r="J136" s="38">
        <v>1146.2999999999997</v>
      </c>
      <c r="K136" s="38">
        <v>1155.6499999999996</v>
      </c>
      <c r="L136" s="38">
        <v>1163.7999999999997</v>
      </c>
      <c r="M136" s="28">
        <v>1147.5</v>
      </c>
      <c r="N136" s="28">
        <v>1130</v>
      </c>
      <c r="O136" s="39">
        <v>15591800</v>
      </c>
      <c r="P136" s="40">
        <v>1.5177065767284991E-2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193.45</v>
      </c>
      <c r="F137" s="37">
        <v>195.1</v>
      </c>
      <c r="G137" s="38">
        <v>190.04999999999998</v>
      </c>
      <c r="H137" s="38">
        <v>186.64999999999998</v>
      </c>
      <c r="I137" s="38">
        <v>181.59999999999997</v>
      </c>
      <c r="J137" s="38">
        <v>198.5</v>
      </c>
      <c r="K137" s="38">
        <v>203.55</v>
      </c>
      <c r="L137" s="38">
        <v>206.95000000000002</v>
      </c>
      <c r="M137" s="28">
        <v>200.15</v>
      </c>
      <c r="N137" s="28">
        <v>191.7</v>
      </c>
      <c r="O137" s="39">
        <v>23600000</v>
      </c>
      <c r="P137" s="40">
        <v>-2.2207490884985085E-2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88.2</v>
      </c>
      <c r="F138" s="37">
        <v>88.983333333333334</v>
      </c>
      <c r="G138" s="38">
        <v>86.416666666666671</v>
      </c>
      <c r="H138" s="38">
        <v>84.63333333333334</v>
      </c>
      <c r="I138" s="38">
        <v>82.066666666666677</v>
      </c>
      <c r="J138" s="38">
        <v>90.766666666666666</v>
      </c>
      <c r="K138" s="38">
        <v>93.333333333333329</v>
      </c>
      <c r="L138" s="38">
        <v>95.11666666666666</v>
      </c>
      <c r="M138" s="28">
        <v>91.55</v>
      </c>
      <c r="N138" s="28">
        <v>87.2</v>
      </c>
      <c r="O138" s="39">
        <v>33318000</v>
      </c>
      <c r="P138" s="40">
        <v>1.8525311812179018E-2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507.65</v>
      </c>
      <c r="F139" s="37">
        <v>507.89999999999992</v>
      </c>
      <c r="G139" s="38">
        <v>502.14999999999986</v>
      </c>
      <c r="H139" s="38">
        <v>496.64999999999992</v>
      </c>
      <c r="I139" s="38">
        <v>490.89999999999986</v>
      </c>
      <c r="J139" s="38">
        <v>513.39999999999986</v>
      </c>
      <c r="K139" s="38">
        <v>519.15</v>
      </c>
      <c r="L139" s="38">
        <v>524.64999999999986</v>
      </c>
      <c r="M139" s="28">
        <v>513.65</v>
      </c>
      <c r="N139" s="28">
        <v>502.4</v>
      </c>
      <c r="O139" s="39">
        <v>11809200</v>
      </c>
      <c r="P139" s="40">
        <v>-1.7373939091362957E-2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8573.7999999999993</v>
      </c>
      <c r="F140" s="37">
        <v>8542.1166666666668</v>
      </c>
      <c r="G140" s="38">
        <v>8490.1333333333332</v>
      </c>
      <c r="H140" s="38">
        <v>8406.4666666666672</v>
      </c>
      <c r="I140" s="38">
        <v>8354.4833333333336</v>
      </c>
      <c r="J140" s="38">
        <v>8625.7833333333328</v>
      </c>
      <c r="K140" s="38">
        <v>8677.7666666666664</v>
      </c>
      <c r="L140" s="38">
        <v>8761.4333333333325</v>
      </c>
      <c r="M140" s="28">
        <v>8594.1</v>
      </c>
      <c r="N140" s="28">
        <v>8458.4500000000007</v>
      </c>
      <c r="O140" s="39">
        <v>4291800</v>
      </c>
      <c r="P140" s="40">
        <v>4.1177296336156475E-3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825.75</v>
      </c>
      <c r="F141" s="37">
        <v>824.23333333333323</v>
      </c>
      <c r="G141" s="38">
        <v>815.01666666666642</v>
      </c>
      <c r="H141" s="38">
        <v>804.28333333333319</v>
      </c>
      <c r="I141" s="38">
        <v>795.06666666666638</v>
      </c>
      <c r="J141" s="38">
        <v>834.96666666666647</v>
      </c>
      <c r="K141" s="38">
        <v>844.18333333333339</v>
      </c>
      <c r="L141" s="38">
        <v>854.91666666666652</v>
      </c>
      <c r="M141" s="28">
        <v>833.45</v>
      </c>
      <c r="N141" s="28">
        <v>813.5</v>
      </c>
      <c r="O141" s="39">
        <v>14180625</v>
      </c>
      <c r="P141" s="40">
        <v>-6.001927626390958E-3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1339.7</v>
      </c>
      <c r="F142" s="37">
        <v>1337.2333333333333</v>
      </c>
      <c r="G142" s="38">
        <v>1323.4666666666667</v>
      </c>
      <c r="H142" s="38">
        <v>1307.2333333333333</v>
      </c>
      <c r="I142" s="38">
        <v>1293.4666666666667</v>
      </c>
      <c r="J142" s="38">
        <v>1353.4666666666667</v>
      </c>
      <c r="K142" s="38">
        <v>1367.2333333333336</v>
      </c>
      <c r="L142" s="38">
        <v>1383.4666666666667</v>
      </c>
      <c r="M142" s="28">
        <v>1351</v>
      </c>
      <c r="N142" s="28">
        <v>1321</v>
      </c>
      <c r="O142" s="39">
        <v>3187600</v>
      </c>
      <c r="P142" s="40">
        <v>-6.1112496882015461E-3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1444</v>
      </c>
      <c r="F143" s="37">
        <v>1439.95</v>
      </c>
      <c r="G143" s="38">
        <v>1417.8000000000002</v>
      </c>
      <c r="H143" s="38">
        <v>1391.6000000000001</v>
      </c>
      <c r="I143" s="38">
        <v>1369.4500000000003</v>
      </c>
      <c r="J143" s="38">
        <v>1466.15</v>
      </c>
      <c r="K143" s="38">
        <v>1488.3000000000002</v>
      </c>
      <c r="L143" s="38">
        <v>1514.5</v>
      </c>
      <c r="M143" s="28">
        <v>1462.1</v>
      </c>
      <c r="N143" s="28">
        <v>1413.75</v>
      </c>
      <c r="O143" s="39">
        <v>1039500</v>
      </c>
      <c r="P143" s="40">
        <v>-3.7232564601278134E-2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832.2</v>
      </c>
      <c r="F144" s="37">
        <v>830.26666666666677</v>
      </c>
      <c r="G144" s="38">
        <v>824.88333333333355</v>
      </c>
      <c r="H144" s="38">
        <v>817.56666666666683</v>
      </c>
      <c r="I144" s="38">
        <v>812.18333333333362</v>
      </c>
      <c r="J144" s="38">
        <v>837.58333333333348</v>
      </c>
      <c r="K144" s="38">
        <v>842.9666666666667</v>
      </c>
      <c r="L144" s="38">
        <v>850.28333333333342</v>
      </c>
      <c r="M144" s="28">
        <v>835.65</v>
      </c>
      <c r="N144" s="28">
        <v>822.95</v>
      </c>
      <c r="O144" s="39">
        <v>1300650</v>
      </c>
      <c r="P144" s="40">
        <v>-6.0122123062470646E-2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798.15</v>
      </c>
      <c r="F145" s="37">
        <v>799.1</v>
      </c>
      <c r="G145" s="38">
        <v>792.35</v>
      </c>
      <c r="H145" s="38">
        <v>786.55</v>
      </c>
      <c r="I145" s="38">
        <v>779.8</v>
      </c>
      <c r="J145" s="38">
        <v>804.90000000000009</v>
      </c>
      <c r="K145" s="38">
        <v>811.65000000000009</v>
      </c>
      <c r="L145" s="38">
        <v>817.45000000000016</v>
      </c>
      <c r="M145" s="28">
        <v>805.85</v>
      </c>
      <c r="N145" s="28">
        <v>793.3</v>
      </c>
      <c r="O145" s="39">
        <v>3321600</v>
      </c>
      <c r="P145" s="40">
        <v>1.9396022587773142E-2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2794.15</v>
      </c>
      <c r="F146" s="37">
        <v>2840.2166666666667</v>
      </c>
      <c r="G146" s="38">
        <v>2713.9333333333334</v>
      </c>
      <c r="H146" s="38">
        <v>2633.7166666666667</v>
      </c>
      <c r="I146" s="38">
        <v>2507.4333333333334</v>
      </c>
      <c r="J146" s="38">
        <v>2920.4333333333334</v>
      </c>
      <c r="K146" s="38">
        <v>3046.7166666666672</v>
      </c>
      <c r="L146" s="38">
        <v>3126.9333333333334</v>
      </c>
      <c r="M146" s="28">
        <v>2966.5</v>
      </c>
      <c r="N146" s="28">
        <v>2760</v>
      </c>
      <c r="O146" s="39">
        <v>3659600</v>
      </c>
      <c r="P146" s="40">
        <v>3.7125205463923366E-2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119.35</v>
      </c>
      <c r="F147" s="37">
        <v>118.89999999999999</v>
      </c>
      <c r="G147" s="38">
        <v>118.04999999999998</v>
      </c>
      <c r="H147" s="38">
        <v>116.74999999999999</v>
      </c>
      <c r="I147" s="38">
        <v>115.89999999999998</v>
      </c>
      <c r="J147" s="38">
        <v>120.19999999999999</v>
      </c>
      <c r="K147" s="38">
        <v>121.04999999999998</v>
      </c>
      <c r="L147" s="38">
        <v>122.35</v>
      </c>
      <c r="M147" s="28">
        <v>119.75</v>
      </c>
      <c r="N147" s="28">
        <v>117.6</v>
      </c>
      <c r="O147" s="39">
        <v>40846500</v>
      </c>
      <c r="P147" s="40">
        <v>-7.1100415663968497E-3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2118.25</v>
      </c>
      <c r="F148" s="37">
        <v>2129.6</v>
      </c>
      <c r="G148" s="38">
        <v>2086.25</v>
      </c>
      <c r="H148" s="38">
        <v>2054.25</v>
      </c>
      <c r="I148" s="38">
        <v>2010.9</v>
      </c>
      <c r="J148" s="38">
        <v>2161.6</v>
      </c>
      <c r="K148" s="38">
        <v>2204.9499999999994</v>
      </c>
      <c r="L148" s="38">
        <v>2236.9499999999998</v>
      </c>
      <c r="M148" s="28">
        <v>2172.9499999999998</v>
      </c>
      <c r="N148" s="28">
        <v>2097.6</v>
      </c>
      <c r="O148" s="39">
        <v>2219175</v>
      </c>
      <c r="P148" s="40">
        <v>2.5390151208862295E-2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77334.95</v>
      </c>
      <c r="F149" s="37">
        <v>77202</v>
      </c>
      <c r="G149" s="38">
        <v>76632.95</v>
      </c>
      <c r="H149" s="38">
        <v>75930.95</v>
      </c>
      <c r="I149" s="38">
        <v>75361.899999999994</v>
      </c>
      <c r="J149" s="38">
        <v>77904</v>
      </c>
      <c r="K149" s="38">
        <v>78473.049999999988</v>
      </c>
      <c r="L149" s="38">
        <v>79175.05</v>
      </c>
      <c r="M149" s="28">
        <v>77771.05</v>
      </c>
      <c r="N149" s="28">
        <v>76500</v>
      </c>
      <c r="O149" s="39">
        <v>100700</v>
      </c>
      <c r="P149" s="40">
        <v>1.9864918553833929E-4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997.25</v>
      </c>
      <c r="F150" s="37">
        <v>1000.7833333333334</v>
      </c>
      <c r="G150" s="38">
        <v>986.66666666666686</v>
      </c>
      <c r="H150" s="38">
        <v>976.08333333333348</v>
      </c>
      <c r="I150" s="38">
        <v>961.96666666666692</v>
      </c>
      <c r="J150" s="38">
        <v>1011.3666666666668</v>
      </c>
      <c r="K150" s="38">
        <v>1025.4833333333333</v>
      </c>
      <c r="L150" s="38">
        <v>1036.0666666666666</v>
      </c>
      <c r="M150" s="28">
        <v>1014.9</v>
      </c>
      <c r="N150" s="28">
        <v>990.2</v>
      </c>
      <c r="O150" s="39">
        <v>4773375</v>
      </c>
      <c r="P150" s="40">
        <v>3.2695116014927798E-2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281.45</v>
      </c>
      <c r="F151" s="37">
        <v>283.16666666666669</v>
      </c>
      <c r="G151" s="38">
        <v>278.23333333333335</v>
      </c>
      <c r="H151" s="38">
        <v>275.01666666666665</v>
      </c>
      <c r="I151" s="38">
        <v>270.08333333333331</v>
      </c>
      <c r="J151" s="38">
        <v>286.38333333333338</v>
      </c>
      <c r="K151" s="38">
        <v>291.31666666666666</v>
      </c>
      <c r="L151" s="38">
        <v>294.53333333333342</v>
      </c>
      <c r="M151" s="28">
        <v>288.10000000000002</v>
      </c>
      <c r="N151" s="28">
        <v>279.95</v>
      </c>
      <c r="O151" s="39">
        <v>3230400</v>
      </c>
      <c r="P151" s="40">
        <v>-2.1802325581395349E-2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70.7</v>
      </c>
      <c r="F152" s="37">
        <v>71.433333333333337</v>
      </c>
      <c r="G152" s="38">
        <v>69.466666666666669</v>
      </c>
      <c r="H152" s="38">
        <v>68.233333333333334</v>
      </c>
      <c r="I152" s="38">
        <v>66.266666666666666</v>
      </c>
      <c r="J152" s="38">
        <v>72.666666666666671</v>
      </c>
      <c r="K152" s="38">
        <v>74.63333333333334</v>
      </c>
      <c r="L152" s="38">
        <v>75.866666666666674</v>
      </c>
      <c r="M152" s="28">
        <v>73.400000000000006</v>
      </c>
      <c r="N152" s="28">
        <v>70.2</v>
      </c>
      <c r="O152" s="39">
        <v>66835500</v>
      </c>
      <c r="P152" s="40">
        <v>4.0285770986306806E-2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3839.1</v>
      </c>
      <c r="F153" s="37">
        <v>3854.2166666666667</v>
      </c>
      <c r="G153" s="38">
        <v>3794.8833333333332</v>
      </c>
      <c r="H153" s="38">
        <v>3750.6666666666665</v>
      </c>
      <c r="I153" s="38">
        <v>3691.333333333333</v>
      </c>
      <c r="J153" s="38">
        <v>3898.4333333333334</v>
      </c>
      <c r="K153" s="38">
        <v>3957.7666666666664</v>
      </c>
      <c r="L153" s="38">
        <v>4001.9833333333336</v>
      </c>
      <c r="M153" s="28">
        <v>3913.55</v>
      </c>
      <c r="N153" s="28">
        <v>3810</v>
      </c>
      <c r="O153" s="39">
        <v>1519875</v>
      </c>
      <c r="P153" s="40">
        <v>1.1900798934753662E-2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3687.45</v>
      </c>
      <c r="F154" s="37">
        <v>3703.9</v>
      </c>
      <c r="G154" s="38">
        <v>3647.3500000000004</v>
      </c>
      <c r="H154" s="38">
        <v>3607.2500000000005</v>
      </c>
      <c r="I154" s="38">
        <v>3550.7000000000007</v>
      </c>
      <c r="J154" s="38">
        <v>3744</v>
      </c>
      <c r="K154" s="38">
        <v>3800.55</v>
      </c>
      <c r="L154" s="38">
        <v>3840.6499999999996</v>
      </c>
      <c r="M154" s="28">
        <v>3760.45</v>
      </c>
      <c r="N154" s="28">
        <v>3663.8</v>
      </c>
      <c r="O154" s="39">
        <v>448650</v>
      </c>
      <c r="P154" s="40">
        <v>-1.1403073872087258E-2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30.3</v>
      </c>
      <c r="F155" s="37">
        <v>30.583333333333332</v>
      </c>
      <c r="G155" s="38">
        <v>29.766666666666666</v>
      </c>
      <c r="H155" s="38">
        <v>29.233333333333334</v>
      </c>
      <c r="I155" s="38">
        <v>28.416666666666668</v>
      </c>
      <c r="J155" s="38">
        <v>31.116666666666664</v>
      </c>
      <c r="K155" s="38">
        <v>31.933333333333334</v>
      </c>
      <c r="L155" s="38">
        <v>32.466666666666661</v>
      </c>
      <c r="M155" s="28">
        <v>31.4</v>
      </c>
      <c r="N155" s="28">
        <v>30.05</v>
      </c>
      <c r="O155" s="39">
        <v>18015000</v>
      </c>
      <c r="P155" s="40">
        <v>-8.3194675540765393E-4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18365.900000000001</v>
      </c>
      <c r="F156" s="37">
        <v>18328.150000000001</v>
      </c>
      <c r="G156" s="38">
        <v>18198.100000000002</v>
      </c>
      <c r="H156" s="38">
        <v>18030.3</v>
      </c>
      <c r="I156" s="38">
        <v>17900.25</v>
      </c>
      <c r="J156" s="38">
        <v>18495.950000000004</v>
      </c>
      <c r="K156" s="38">
        <v>18626.000000000007</v>
      </c>
      <c r="L156" s="38">
        <v>18793.800000000007</v>
      </c>
      <c r="M156" s="28">
        <v>18458.2</v>
      </c>
      <c r="N156" s="28">
        <v>18160.349999999999</v>
      </c>
      <c r="O156" s="39">
        <v>427800</v>
      </c>
      <c r="P156" s="40">
        <v>-1.3194316294519283E-2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101.95</v>
      </c>
      <c r="F157" s="37">
        <v>103.01666666666667</v>
      </c>
      <c r="G157" s="38">
        <v>99.983333333333334</v>
      </c>
      <c r="H157" s="38">
        <v>98.016666666666666</v>
      </c>
      <c r="I157" s="38">
        <v>94.983333333333334</v>
      </c>
      <c r="J157" s="38">
        <v>104.98333333333333</v>
      </c>
      <c r="K157" s="38">
        <v>108.01666666666667</v>
      </c>
      <c r="L157" s="38">
        <v>109.98333333333333</v>
      </c>
      <c r="M157" s="28">
        <v>106.05</v>
      </c>
      <c r="N157" s="28">
        <v>101.05</v>
      </c>
      <c r="O157" s="39">
        <v>72514100</v>
      </c>
      <c r="P157" s="40">
        <v>5.1235976883104266E-2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148.35</v>
      </c>
      <c r="F158" s="37">
        <v>148.31666666666666</v>
      </c>
      <c r="G158" s="38">
        <v>147.28333333333333</v>
      </c>
      <c r="H158" s="38">
        <v>146.21666666666667</v>
      </c>
      <c r="I158" s="38">
        <v>145.18333333333334</v>
      </c>
      <c r="J158" s="38">
        <v>149.38333333333333</v>
      </c>
      <c r="K158" s="38">
        <v>150.41666666666663</v>
      </c>
      <c r="L158" s="38">
        <v>151.48333333333332</v>
      </c>
      <c r="M158" s="28">
        <v>149.35</v>
      </c>
      <c r="N158" s="28">
        <v>147.25</v>
      </c>
      <c r="O158" s="39">
        <v>66285300</v>
      </c>
      <c r="P158" s="40">
        <v>-2.5638877251780479E-2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836.45</v>
      </c>
      <c r="F159" s="37">
        <v>837.56666666666661</v>
      </c>
      <c r="G159" s="38">
        <v>826.58333333333326</v>
      </c>
      <c r="H159" s="38">
        <v>816.7166666666667</v>
      </c>
      <c r="I159" s="38">
        <v>805.73333333333335</v>
      </c>
      <c r="J159" s="38">
        <v>847.43333333333317</v>
      </c>
      <c r="K159" s="38">
        <v>858.41666666666652</v>
      </c>
      <c r="L159" s="38">
        <v>868.28333333333308</v>
      </c>
      <c r="M159" s="28">
        <v>848.55</v>
      </c>
      <c r="N159" s="28">
        <v>827.7</v>
      </c>
      <c r="O159" s="39">
        <v>4463200</v>
      </c>
      <c r="P159" s="40">
        <v>1.1100539169045354E-2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3174.15</v>
      </c>
      <c r="F160" s="37">
        <v>3181.7666666666664</v>
      </c>
      <c r="G160" s="38">
        <v>3145.6833333333329</v>
      </c>
      <c r="H160" s="38">
        <v>3117.2166666666667</v>
      </c>
      <c r="I160" s="38">
        <v>3081.1333333333332</v>
      </c>
      <c r="J160" s="38">
        <v>3210.2333333333327</v>
      </c>
      <c r="K160" s="38">
        <v>3246.3166666666666</v>
      </c>
      <c r="L160" s="38">
        <v>3274.7833333333324</v>
      </c>
      <c r="M160" s="28">
        <v>3217.85</v>
      </c>
      <c r="N160" s="28">
        <v>3153.3</v>
      </c>
      <c r="O160" s="39">
        <v>305600</v>
      </c>
      <c r="P160" s="40">
        <v>-1.9884541372674792E-2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127.35</v>
      </c>
      <c r="F161" s="37">
        <v>128.08333333333331</v>
      </c>
      <c r="G161" s="38">
        <v>123.46666666666664</v>
      </c>
      <c r="H161" s="38">
        <v>119.58333333333333</v>
      </c>
      <c r="I161" s="38">
        <v>114.96666666666665</v>
      </c>
      <c r="J161" s="38">
        <v>131.96666666666664</v>
      </c>
      <c r="K161" s="38">
        <v>136.58333333333331</v>
      </c>
      <c r="L161" s="38">
        <v>140.46666666666661</v>
      </c>
      <c r="M161" s="28">
        <v>132.69999999999999</v>
      </c>
      <c r="N161" s="28">
        <v>124.2</v>
      </c>
      <c r="O161" s="39">
        <v>82467000</v>
      </c>
      <c r="P161" s="40">
        <v>-3.6282444878593359E-3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43710.95</v>
      </c>
      <c r="F162" s="37">
        <v>43680.333333333336</v>
      </c>
      <c r="G162" s="38">
        <v>43380.666666666672</v>
      </c>
      <c r="H162" s="38">
        <v>43050.383333333339</v>
      </c>
      <c r="I162" s="38">
        <v>42750.716666666674</v>
      </c>
      <c r="J162" s="38">
        <v>44010.616666666669</v>
      </c>
      <c r="K162" s="38">
        <v>44310.28333333334</v>
      </c>
      <c r="L162" s="38">
        <v>44640.566666666666</v>
      </c>
      <c r="M162" s="28">
        <v>43980</v>
      </c>
      <c r="N162" s="28">
        <v>43350.05</v>
      </c>
      <c r="O162" s="39">
        <v>108435</v>
      </c>
      <c r="P162" s="40">
        <v>7.5261324041811847E-3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1666.75</v>
      </c>
      <c r="F163" s="37">
        <v>1672.3166666666666</v>
      </c>
      <c r="G163" s="38">
        <v>1642.4333333333332</v>
      </c>
      <c r="H163" s="38">
        <v>1618.1166666666666</v>
      </c>
      <c r="I163" s="38">
        <v>1588.2333333333331</v>
      </c>
      <c r="J163" s="38">
        <v>1696.6333333333332</v>
      </c>
      <c r="K163" s="38">
        <v>1726.5166666666664</v>
      </c>
      <c r="L163" s="38">
        <v>1750.8333333333333</v>
      </c>
      <c r="M163" s="28">
        <v>1702.2</v>
      </c>
      <c r="N163" s="28">
        <v>1648</v>
      </c>
      <c r="O163" s="39">
        <v>3633300</v>
      </c>
      <c r="P163" s="40">
        <v>-1.8424962852897474E-2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3176</v>
      </c>
      <c r="F164" s="37">
        <v>3215.9</v>
      </c>
      <c r="G164" s="38">
        <v>3079.3</v>
      </c>
      <c r="H164" s="38">
        <v>2982.6</v>
      </c>
      <c r="I164" s="38">
        <v>2846</v>
      </c>
      <c r="J164" s="38">
        <v>3312.6000000000004</v>
      </c>
      <c r="K164" s="38">
        <v>3449.2</v>
      </c>
      <c r="L164" s="38">
        <v>3545.9000000000005</v>
      </c>
      <c r="M164" s="28">
        <v>3352.5</v>
      </c>
      <c r="N164" s="28">
        <v>3119.2</v>
      </c>
      <c r="O164" s="39">
        <v>580650</v>
      </c>
      <c r="P164" s="40">
        <v>3.3644859813084113E-2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225.45</v>
      </c>
      <c r="F165" s="37">
        <v>223.29999999999998</v>
      </c>
      <c r="G165" s="38">
        <v>220.54999999999995</v>
      </c>
      <c r="H165" s="38">
        <v>215.64999999999998</v>
      </c>
      <c r="I165" s="38">
        <v>212.89999999999995</v>
      </c>
      <c r="J165" s="38">
        <v>228.19999999999996</v>
      </c>
      <c r="K165" s="38">
        <v>230.95000000000002</v>
      </c>
      <c r="L165" s="38">
        <v>235.84999999999997</v>
      </c>
      <c r="M165" s="28">
        <v>226.05</v>
      </c>
      <c r="N165" s="28">
        <v>218.4</v>
      </c>
      <c r="O165" s="39">
        <v>12633000</v>
      </c>
      <c r="P165" s="40">
        <v>-5.4132973944294699E-2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108.4</v>
      </c>
      <c r="F166" s="37">
        <v>108.46666666666665</v>
      </c>
      <c r="G166" s="38">
        <v>107.5333333333333</v>
      </c>
      <c r="H166" s="38">
        <v>106.66666666666664</v>
      </c>
      <c r="I166" s="38">
        <v>105.73333333333329</v>
      </c>
      <c r="J166" s="38">
        <v>109.33333333333331</v>
      </c>
      <c r="K166" s="38">
        <v>110.26666666666668</v>
      </c>
      <c r="L166" s="38">
        <v>111.13333333333333</v>
      </c>
      <c r="M166" s="28">
        <v>109.4</v>
      </c>
      <c r="N166" s="28">
        <v>107.6</v>
      </c>
      <c r="O166" s="39">
        <v>33188600</v>
      </c>
      <c r="P166" s="40">
        <v>-8.7037037037037031E-3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2279.9</v>
      </c>
      <c r="F167" s="37">
        <v>2275</v>
      </c>
      <c r="G167" s="38">
        <v>2258.15</v>
      </c>
      <c r="H167" s="38">
        <v>2236.4</v>
      </c>
      <c r="I167" s="38">
        <v>2219.5500000000002</v>
      </c>
      <c r="J167" s="38">
        <v>2296.75</v>
      </c>
      <c r="K167" s="38">
        <v>2313.6000000000004</v>
      </c>
      <c r="L167" s="38">
        <v>2335.35</v>
      </c>
      <c r="M167" s="28">
        <v>2291.85</v>
      </c>
      <c r="N167" s="28">
        <v>2253.25</v>
      </c>
      <c r="O167" s="39">
        <v>3418250</v>
      </c>
      <c r="P167" s="40">
        <v>-5.3829926529424602E-3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2877.8</v>
      </c>
      <c r="F168" s="37">
        <v>2902.6166666666668</v>
      </c>
      <c r="G168" s="38">
        <v>2843.7333333333336</v>
      </c>
      <c r="H168" s="38">
        <v>2809.666666666667</v>
      </c>
      <c r="I168" s="38">
        <v>2750.7833333333338</v>
      </c>
      <c r="J168" s="38">
        <v>2936.6833333333334</v>
      </c>
      <c r="K168" s="38">
        <v>2995.5666666666666</v>
      </c>
      <c r="L168" s="38">
        <v>3029.6333333333332</v>
      </c>
      <c r="M168" s="28">
        <v>2961.5</v>
      </c>
      <c r="N168" s="28">
        <v>2868.55</v>
      </c>
      <c r="O168" s="39">
        <v>1892250</v>
      </c>
      <c r="P168" s="40">
        <v>-3.7145401348428954E-2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30.45</v>
      </c>
      <c r="F169" s="37">
        <v>30.566666666666663</v>
      </c>
      <c r="G169" s="38">
        <v>30.033333333333324</v>
      </c>
      <c r="H169" s="38">
        <v>29.61666666666666</v>
      </c>
      <c r="I169" s="38">
        <v>29.083333333333321</v>
      </c>
      <c r="J169" s="38">
        <v>30.983333333333327</v>
      </c>
      <c r="K169" s="38">
        <v>31.516666666666666</v>
      </c>
      <c r="L169" s="38">
        <v>31.93333333333333</v>
      </c>
      <c r="M169" s="28">
        <v>31.1</v>
      </c>
      <c r="N169" s="28">
        <v>30.15</v>
      </c>
      <c r="O169" s="39">
        <v>229264000</v>
      </c>
      <c r="P169" s="40">
        <v>1.4083510261854211E-2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2145.9499999999998</v>
      </c>
      <c r="F170" s="37">
        <v>2167.2833333333333</v>
      </c>
      <c r="G170" s="38">
        <v>2106.6166666666668</v>
      </c>
      <c r="H170" s="38">
        <v>2067.2833333333333</v>
      </c>
      <c r="I170" s="38">
        <v>2006.6166666666668</v>
      </c>
      <c r="J170" s="38">
        <v>2206.6166666666668</v>
      </c>
      <c r="K170" s="38">
        <v>2267.2833333333338</v>
      </c>
      <c r="L170" s="38">
        <v>2306.6166666666668</v>
      </c>
      <c r="M170" s="28">
        <v>2227.9499999999998</v>
      </c>
      <c r="N170" s="28">
        <v>2127.9499999999998</v>
      </c>
      <c r="O170" s="39">
        <v>1000200</v>
      </c>
      <c r="P170" s="40">
        <v>6.5516139341642701E-2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215.05</v>
      </c>
      <c r="F171" s="37">
        <v>215.43333333333331</v>
      </c>
      <c r="G171" s="38">
        <v>212.86666666666662</v>
      </c>
      <c r="H171" s="38">
        <v>210.68333333333331</v>
      </c>
      <c r="I171" s="38">
        <v>208.11666666666662</v>
      </c>
      <c r="J171" s="38">
        <v>217.61666666666662</v>
      </c>
      <c r="K171" s="38">
        <v>220.18333333333328</v>
      </c>
      <c r="L171" s="38">
        <v>222.36666666666662</v>
      </c>
      <c r="M171" s="28">
        <v>218</v>
      </c>
      <c r="N171" s="28">
        <v>213.25</v>
      </c>
      <c r="O171" s="39">
        <v>53921700</v>
      </c>
      <c r="P171" s="40">
        <v>-1.2461059190031152E-2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1910.3</v>
      </c>
      <c r="F172" s="37">
        <v>1913.1666666666667</v>
      </c>
      <c r="G172" s="38">
        <v>1893.1333333333334</v>
      </c>
      <c r="H172" s="38">
        <v>1875.9666666666667</v>
      </c>
      <c r="I172" s="38">
        <v>1855.9333333333334</v>
      </c>
      <c r="J172" s="38">
        <v>1930.3333333333335</v>
      </c>
      <c r="K172" s="38">
        <v>1950.3666666666668</v>
      </c>
      <c r="L172" s="38">
        <v>1967.5333333333335</v>
      </c>
      <c r="M172" s="28">
        <v>1933.2</v>
      </c>
      <c r="N172" s="28">
        <v>1896</v>
      </c>
      <c r="O172" s="39">
        <v>2293852</v>
      </c>
      <c r="P172" s="40">
        <v>8.7610961018911623E-2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145.65</v>
      </c>
      <c r="F173" s="37">
        <v>146.65</v>
      </c>
      <c r="G173" s="38">
        <v>143.05000000000001</v>
      </c>
      <c r="H173" s="38">
        <v>140.45000000000002</v>
      </c>
      <c r="I173" s="38">
        <v>136.85000000000002</v>
      </c>
      <c r="J173" s="38">
        <v>149.25</v>
      </c>
      <c r="K173" s="38">
        <v>152.84999999999997</v>
      </c>
      <c r="L173" s="38">
        <v>155.44999999999999</v>
      </c>
      <c r="M173" s="28">
        <v>150.25</v>
      </c>
      <c r="N173" s="28">
        <v>144.05000000000001</v>
      </c>
      <c r="O173" s="39">
        <v>8837500</v>
      </c>
      <c r="P173" s="40">
        <v>6.0924369747899158E-2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645.25</v>
      </c>
      <c r="F174" s="37">
        <v>648.5</v>
      </c>
      <c r="G174" s="38">
        <v>635.70000000000005</v>
      </c>
      <c r="H174" s="38">
        <v>626.15000000000009</v>
      </c>
      <c r="I174" s="38">
        <v>613.35000000000014</v>
      </c>
      <c r="J174" s="38">
        <v>658.05</v>
      </c>
      <c r="K174" s="38">
        <v>670.84999999999991</v>
      </c>
      <c r="L174" s="38">
        <v>680.39999999999986</v>
      </c>
      <c r="M174" s="28">
        <v>661.3</v>
      </c>
      <c r="N174" s="28">
        <v>638.95000000000005</v>
      </c>
      <c r="O174" s="39">
        <v>5333750</v>
      </c>
      <c r="P174" s="40">
        <v>5.0209205020920501E-2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82.3</v>
      </c>
      <c r="F175" s="37">
        <v>82.75</v>
      </c>
      <c r="G175" s="38">
        <v>81</v>
      </c>
      <c r="H175" s="38">
        <v>79.7</v>
      </c>
      <c r="I175" s="38">
        <v>77.95</v>
      </c>
      <c r="J175" s="38">
        <v>84.05</v>
      </c>
      <c r="K175" s="38">
        <v>85.8</v>
      </c>
      <c r="L175" s="38">
        <v>87.1</v>
      </c>
      <c r="M175" s="28">
        <v>84.5</v>
      </c>
      <c r="N175" s="28">
        <v>81.45</v>
      </c>
      <c r="O175" s="39">
        <v>50760000</v>
      </c>
      <c r="P175" s="40">
        <v>1.3173652694610778E-2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121.75</v>
      </c>
      <c r="F176" s="37">
        <v>121.83333333333333</v>
      </c>
      <c r="G176" s="38">
        <v>120.66666666666666</v>
      </c>
      <c r="H176" s="38">
        <v>119.58333333333333</v>
      </c>
      <c r="I176" s="38">
        <v>118.41666666666666</v>
      </c>
      <c r="J176" s="38">
        <v>122.91666666666666</v>
      </c>
      <c r="K176" s="38">
        <v>124.08333333333331</v>
      </c>
      <c r="L176" s="38">
        <v>125.16666666666666</v>
      </c>
      <c r="M176" s="28">
        <v>123</v>
      </c>
      <c r="N176" s="28">
        <v>120.75</v>
      </c>
      <c r="O176" s="39">
        <v>33900000</v>
      </c>
      <c r="P176" s="40">
        <v>-7.9016681299385431E-3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2399.1</v>
      </c>
      <c r="F177" s="37">
        <v>2407.6666666666665</v>
      </c>
      <c r="G177" s="38">
        <v>2374.083333333333</v>
      </c>
      <c r="H177" s="38">
        <v>2349.0666666666666</v>
      </c>
      <c r="I177" s="38">
        <v>2315.4833333333331</v>
      </c>
      <c r="J177" s="38">
        <v>2432.6833333333329</v>
      </c>
      <c r="K177" s="38">
        <v>2466.266666666666</v>
      </c>
      <c r="L177" s="38">
        <v>2491.2833333333328</v>
      </c>
      <c r="M177" s="28">
        <v>2441.25</v>
      </c>
      <c r="N177" s="28">
        <v>2382.65</v>
      </c>
      <c r="O177" s="39">
        <v>38575000</v>
      </c>
      <c r="P177" s="40">
        <v>-1.9856948661593384E-2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70.150000000000006</v>
      </c>
      <c r="F178" s="37">
        <v>70.316666666666663</v>
      </c>
      <c r="G178" s="38">
        <v>69.283333333333331</v>
      </c>
      <c r="H178" s="38">
        <v>68.416666666666671</v>
      </c>
      <c r="I178" s="38">
        <v>67.38333333333334</v>
      </c>
      <c r="J178" s="38">
        <v>71.183333333333323</v>
      </c>
      <c r="K178" s="38">
        <v>72.216666666666654</v>
      </c>
      <c r="L178" s="38">
        <v>73.083333333333314</v>
      </c>
      <c r="M178" s="28">
        <v>71.349999999999994</v>
      </c>
      <c r="N178" s="28">
        <v>69.45</v>
      </c>
      <c r="O178" s="39">
        <v>117798000</v>
      </c>
      <c r="P178" s="40">
        <v>4.0710310098065201E-2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846.45</v>
      </c>
      <c r="F179" s="37">
        <v>847.48333333333323</v>
      </c>
      <c r="G179" s="38">
        <v>834.96666666666647</v>
      </c>
      <c r="H179" s="38">
        <v>823.48333333333323</v>
      </c>
      <c r="I179" s="38">
        <v>810.96666666666647</v>
      </c>
      <c r="J179" s="38">
        <v>858.96666666666647</v>
      </c>
      <c r="K179" s="38">
        <v>871.48333333333312</v>
      </c>
      <c r="L179" s="38">
        <v>882.96666666666647</v>
      </c>
      <c r="M179" s="28">
        <v>860</v>
      </c>
      <c r="N179" s="28">
        <v>836</v>
      </c>
      <c r="O179" s="39">
        <v>5528000</v>
      </c>
      <c r="P179" s="40">
        <v>-2.5662718556119572E-2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1139.25</v>
      </c>
      <c r="F180" s="37">
        <v>1138.8666666666666</v>
      </c>
      <c r="G180" s="38">
        <v>1130.3833333333332</v>
      </c>
      <c r="H180" s="38">
        <v>1121.5166666666667</v>
      </c>
      <c r="I180" s="38">
        <v>1113.0333333333333</v>
      </c>
      <c r="J180" s="38">
        <v>1147.7333333333331</v>
      </c>
      <c r="K180" s="38">
        <v>1156.2166666666662</v>
      </c>
      <c r="L180" s="38">
        <v>1165.083333333333</v>
      </c>
      <c r="M180" s="28">
        <v>1147.3499999999999</v>
      </c>
      <c r="N180" s="28">
        <v>1130</v>
      </c>
      <c r="O180" s="39">
        <v>8025750</v>
      </c>
      <c r="P180" s="40">
        <v>-8.6158977209560873E-3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480</v>
      </c>
      <c r="F181" s="37">
        <v>482.26666666666671</v>
      </c>
      <c r="G181" s="38">
        <v>475.33333333333343</v>
      </c>
      <c r="H181" s="38">
        <v>470.66666666666674</v>
      </c>
      <c r="I181" s="38">
        <v>463.73333333333346</v>
      </c>
      <c r="J181" s="38">
        <v>486.93333333333339</v>
      </c>
      <c r="K181" s="38">
        <v>493.86666666666667</v>
      </c>
      <c r="L181" s="38">
        <v>498.53333333333336</v>
      </c>
      <c r="M181" s="28">
        <v>489.2</v>
      </c>
      <c r="N181" s="28">
        <v>477.6</v>
      </c>
      <c r="O181" s="39">
        <v>56272500</v>
      </c>
      <c r="P181" s="40">
        <v>-3.3209351753453772E-3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19546.8</v>
      </c>
      <c r="F182" s="37">
        <v>19578.566666666666</v>
      </c>
      <c r="G182" s="38">
        <v>19269.23333333333</v>
      </c>
      <c r="H182" s="38">
        <v>18991.666666666664</v>
      </c>
      <c r="I182" s="38">
        <v>18682.333333333328</v>
      </c>
      <c r="J182" s="38">
        <v>19856.133333333331</v>
      </c>
      <c r="K182" s="38">
        <v>20165.466666666667</v>
      </c>
      <c r="L182" s="38">
        <v>20443.033333333333</v>
      </c>
      <c r="M182" s="28">
        <v>19887.900000000001</v>
      </c>
      <c r="N182" s="28">
        <v>19301</v>
      </c>
      <c r="O182" s="39">
        <v>285675</v>
      </c>
      <c r="P182" s="40">
        <v>-2.8795811518324606E-3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2654.65</v>
      </c>
      <c r="F183" s="37">
        <v>2651.2166666666667</v>
      </c>
      <c r="G183" s="38">
        <v>2634.4833333333336</v>
      </c>
      <c r="H183" s="38">
        <v>2614.3166666666671</v>
      </c>
      <c r="I183" s="38">
        <v>2597.5833333333339</v>
      </c>
      <c r="J183" s="38">
        <v>2671.3833333333332</v>
      </c>
      <c r="K183" s="38">
        <v>2688.1166666666659</v>
      </c>
      <c r="L183" s="38">
        <v>2708.2833333333328</v>
      </c>
      <c r="M183" s="28">
        <v>2667.95</v>
      </c>
      <c r="N183" s="28">
        <v>2631.05</v>
      </c>
      <c r="O183" s="39">
        <v>2010525</v>
      </c>
      <c r="P183" s="40">
        <v>1.8245125348189416E-2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2208.15</v>
      </c>
      <c r="F184" s="37">
        <v>2212.5833333333335</v>
      </c>
      <c r="G184" s="38">
        <v>2180.166666666667</v>
      </c>
      <c r="H184" s="38">
        <v>2152.1833333333334</v>
      </c>
      <c r="I184" s="38">
        <v>2119.7666666666669</v>
      </c>
      <c r="J184" s="38">
        <v>2240.5666666666671</v>
      </c>
      <c r="K184" s="38">
        <v>2272.983333333334</v>
      </c>
      <c r="L184" s="38">
        <v>2300.9666666666672</v>
      </c>
      <c r="M184" s="28">
        <v>2245</v>
      </c>
      <c r="N184" s="28">
        <v>2184.6</v>
      </c>
      <c r="O184" s="39">
        <v>4300875</v>
      </c>
      <c r="P184" s="40">
        <v>-7.7861406696080977E-3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1288.3499999999999</v>
      </c>
      <c r="F185" s="37">
        <v>1280.5999999999999</v>
      </c>
      <c r="G185" s="38">
        <v>1268.3999999999999</v>
      </c>
      <c r="H185" s="38">
        <v>1248.45</v>
      </c>
      <c r="I185" s="38">
        <v>1236.25</v>
      </c>
      <c r="J185" s="38">
        <v>1300.5499999999997</v>
      </c>
      <c r="K185" s="38">
        <v>1312.7499999999995</v>
      </c>
      <c r="L185" s="38">
        <v>1332.6999999999996</v>
      </c>
      <c r="M185" s="28">
        <v>1292.8</v>
      </c>
      <c r="N185" s="28">
        <v>1260.6500000000001</v>
      </c>
      <c r="O185" s="39">
        <v>3969000</v>
      </c>
      <c r="P185" s="40">
        <v>-4.0330770346728564E-2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880.05</v>
      </c>
      <c r="F186" s="37">
        <v>875.61666666666667</v>
      </c>
      <c r="G186" s="38">
        <v>869.0333333333333</v>
      </c>
      <c r="H186" s="38">
        <v>858.01666666666665</v>
      </c>
      <c r="I186" s="38">
        <v>851.43333333333328</v>
      </c>
      <c r="J186" s="38">
        <v>886.63333333333333</v>
      </c>
      <c r="K186" s="38">
        <v>893.21666666666658</v>
      </c>
      <c r="L186" s="38">
        <v>904.23333333333335</v>
      </c>
      <c r="M186" s="28">
        <v>882.2</v>
      </c>
      <c r="N186" s="28">
        <v>864.6</v>
      </c>
      <c r="O186" s="39">
        <v>21721700</v>
      </c>
      <c r="P186" s="40">
        <v>-6.3084411425643654E-3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419.5</v>
      </c>
      <c r="F187" s="37">
        <v>421.36666666666662</v>
      </c>
      <c r="G187" s="38">
        <v>414.38333333333321</v>
      </c>
      <c r="H187" s="38">
        <v>409.26666666666659</v>
      </c>
      <c r="I187" s="38">
        <v>402.28333333333319</v>
      </c>
      <c r="J187" s="38">
        <v>426.48333333333323</v>
      </c>
      <c r="K187" s="38">
        <v>433.4666666666667</v>
      </c>
      <c r="L187" s="38">
        <v>438.58333333333326</v>
      </c>
      <c r="M187" s="28">
        <v>428.35</v>
      </c>
      <c r="N187" s="28">
        <v>416.25</v>
      </c>
      <c r="O187" s="39">
        <v>8680500</v>
      </c>
      <c r="P187" s="40">
        <v>1.6332982086406742E-2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587.9</v>
      </c>
      <c r="F188" s="37">
        <v>590.18333333333328</v>
      </c>
      <c r="G188" s="38">
        <v>578.31666666666661</v>
      </c>
      <c r="H188" s="38">
        <v>568.73333333333335</v>
      </c>
      <c r="I188" s="38">
        <v>556.86666666666667</v>
      </c>
      <c r="J188" s="38">
        <v>599.76666666666654</v>
      </c>
      <c r="K188" s="38">
        <v>611.6333333333331</v>
      </c>
      <c r="L188" s="38">
        <v>621.21666666666647</v>
      </c>
      <c r="M188" s="28">
        <v>602.04999999999995</v>
      </c>
      <c r="N188" s="28">
        <v>580.6</v>
      </c>
      <c r="O188" s="39">
        <v>1154000</v>
      </c>
      <c r="P188" s="40">
        <v>0.12147716229348883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842.05</v>
      </c>
      <c r="F189" s="37">
        <v>842.38333333333333</v>
      </c>
      <c r="G189" s="38">
        <v>835.31666666666661</v>
      </c>
      <c r="H189" s="38">
        <v>828.58333333333326</v>
      </c>
      <c r="I189" s="38">
        <v>821.51666666666654</v>
      </c>
      <c r="J189" s="38">
        <v>849.11666666666667</v>
      </c>
      <c r="K189" s="38">
        <v>856.18333333333351</v>
      </c>
      <c r="L189" s="38">
        <v>862.91666666666674</v>
      </c>
      <c r="M189" s="28">
        <v>849.45</v>
      </c>
      <c r="N189" s="28">
        <v>835.65</v>
      </c>
      <c r="O189" s="39">
        <v>5629000</v>
      </c>
      <c r="P189" s="40">
        <v>1.3321332133213321E-2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967</v>
      </c>
      <c r="F190" s="37">
        <v>974.7166666666667</v>
      </c>
      <c r="G190" s="38">
        <v>953.23333333333335</v>
      </c>
      <c r="H190" s="38">
        <v>939.4666666666667</v>
      </c>
      <c r="I190" s="38">
        <v>917.98333333333335</v>
      </c>
      <c r="J190" s="38">
        <v>988.48333333333335</v>
      </c>
      <c r="K190" s="38">
        <v>1009.9666666666667</v>
      </c>
      <c r="L190" s="38">
        <v>1023.7333333333333</v>
      </c>
      <c r="M190" s="28">
        <v>996.2</v>
      </c>
      <c r="N190" s="28">
        <v>960.95</v>
      </c>
      <c r="O190" s="39">
        <v>3000500</v>
      </c>
      <c r="P190" s="40">
        <v>-3.6138772887889498E-2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768.2</v>
      </c>
      <c r="F191" s="37">
        <v>769.1</v>
      </c>
      <c r="G191" s="38">
        <v>759.2</v>
      </c>
      <c r="H191" s="38">
        <v>750.2</v>
      </c>
      <c r="I191" s="38">
        <v>740.30000000000007</v>
      </c>
      <c r="J191" s="38">
        <v>778.1</v>
      </c>
      <c r="K191" s="38">
        <v>787.99999999999989</v>
      </c>
      <c r="L191" s="38">
        <v>797</v>
      </c>
      <c r="M191" s="28">
        <v>779</v>
      </c>
      <c r="N191" s="28">
        <v>760.1</v>
      </c>
      <c r="O191" s="39">
        <v>7671600</v>
      </c>
      <c r="P191" s="40">
        <v>-1.9328117809479982E-2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428.5</v>
      </c>
      <c r="F192" s="37">
        <v>428.2</v>
      </c>
      <c r="G192" s="38">
        <v>424</v>
      </c>
      <c r="H192" s="38">
        <v>419.5</v>
      </c>
      <c r="I192" s="38">
        <v>415.3</v>
      </c>
      <c r="J192" s="38">
        <v>432.7</v>
      </c>
      <c r="K192" s="38">
        <v>436.89999999999992</v>
      </c>
      <c r="L192" s="38">
        <v>441.4</v>
      </c>
      <c r="M192" s="28">
        <v>432.4</v>
      </c>
      <c r="N192" s="28">
        <v>423.7</v>
      </c>
      <c r="O192" s="39">
        <v>60355875</v>
      </c>
      <c r="P192" s="40">
        <v>-1.7695625956677025E-2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221.9</v>
      </c>
      <c r="F193" s="37">
        <v>221.56666666666669</v>
      </c>
      <c r="G193" s="38">
        <v>219.73333333333338</v>
      </c>
      <c r="H193" s="38">
        <v>217.56666666666669</v>
      </c>
      <c r="I193" s="38">
        <v>215.73333333333338</v>
      </c>
      <c r="J193" s="38">
        <v>223.73333333333338</v>
      </c>
      <c r="K193" s="38">
        <v>225.56666666666669</v>
      </c>
      <c r="L193" s="38">
        <v>227.73333333333338</v>
      </c>
      <c r="M193" s="28">
        <v>223.4</v>
      </c>
      <c r="N193" s="28">
        <v>219.4</v>
      </c>
      <c r="O193" s="39">
        <v>81904500</v>
      </c>
      <c r="P193" s="40">
        <v>-3.7072125880462987E-4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910.65</v>
      </c>
      <c r="F194" s="37">
        <v>906.58333333333337</v>
      </c>
      <c r="G194" s="38">
        <v>899.61666666666679</v>
      </c>
      <c r="H194" s="38">
        <v>888.58333333333337</v>
      </c>
      <c r="I194" s="38">
        <v>881.61666666666679</v>
      </c>
      <c r="J194" s="38">
        <v>917.61666666666679</v>
      </c>
      <c r="K194" s="38">
        <v>924.58333333333326</v>
      </c>
      <c r="L194" s="38">
        <v>935.61666666666679</v>
      </c>
      <c r="M194" s="28">
        <v>913.55</v>
      </c>
      <c r="N194" s="28">
        <v>895.55</v>
      </c>
      <c r="O194" s="39">
        <v>31875425</v>
      </c>
      <c r="P194" s="40">
        <v>-1.0684465315059819E-2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3009</v>
      </c>
      <c r="F195" s="37">
        <v>3015.6833333333329</v>
      </c>
      <c r="G195" s="38">
        <v>2971.3166666666657</v>
      </c>
      <c r="H195" s="38">
        <v>2933.6333333333328</v>
      </c>
      <c r="I195" s="38">
        <v>2889.2666666666655</v>
      </c>
      <c r="J195" s="38">
        <v>3053.3666666666659</v>
      </c>
      <c r="K195" s="38">
        <v>3097.7333333333336</v>
      </c>
      <c r="L195" s="38">
        <v>3135.4166666666661</v>
      </c>
      <c r="M195" s="28">
        <v>3060.05</v>
      </c>
      <c r="N195" s="28">
        <v>2978</v>
      </c>
      <c r="O195" s="39">
        <v>16017600</v>
      </c>
      <c r="P195" s="40">
        <v>1.2093869659172763E-2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946.25</v>
      </c>
      <c r="F196" s="37">
        <v>952.2166666666667</v>
      </c>
      <c r="G196" s="38">
        <v>933.43333333333339</v>
      </c>
      <c r="H196" s="38">
        <v>920.61666666666667</v>
      </c>
      <c r="I196" s="38">
        <v>901.83333333333337</v>
      </c>
      <c r="J196" s="38">
        <v>965.03333333333342</v>
      </c>
      <c r="K196" s="38">
        <v>983.81666666666672</v>
      </c>
      <c r="L196" s="38">
        <v>996.63333333333344</v>
      </c>
      <c r="M196" s="28">
        <v>971</v>
      </c>
      <c r="N196" s="28">
        <v>939.4</v>
      </c>
      <c r="O196" s="39">
        <v>24753000</v>
      </c>
      <c r="P196" s="40">
        <v>7.6695732883906107E-3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2128.1</v>
      </c>
      <c r="F197" s="37">
        <v>2128.2833333333333</v>
      </c>
      <c r="G197" s="38">
        <v>2113.8166666666666</v>
      </c>
      <c r="H197" s="38">
        <v>2099.5333333333333</v>
      </c>
      <c r="I197" s="38">
        <v>2085.0666666666666</v>
      </c>
      <c r="J197" s="38">
        <v>2142.5666666666666</v>
      </c>
      <c r="K197" s="38">
        <v>2157.0333333333328</v>
      </c>
      <c r="L197" s="38">
        <v>2171.3166666666666</v>
      </c>
      <c r="M197" s="28">
        <v>2142.75</v>
      </c>
      <c r="N197" s="28">
        <v>2114</v>
      </c>
      <c r="O197" s="39">
        <v>7825875</v>
      </c>
      <c r="P197" s="40">
        <v>-9.7746144721233691E-3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1500.35</v>
      </c>
      <c r="F198" s="37">
        <v>1507.3666666666668</v>
      </c>
      <c r="G198" s="38">
        <v>1482.0333333333335</v>
      </c>
      <c r="H198" s="38">
        <v>1463.7166666666667</v>
      </c>
      <c r="I198" s="38">
        <v>1438.3833333333334</v>
      </c>
      <c r="J198" s="38">
        <v>1525.6833333333336</v>
      </c>
      <c r="K198" s="38">
        <v>1551.0166666666667</v>
      </c>
      <c r="L198" s="38">
        <v>1569.3333333333337</v>
      </c>
      <c r="M198" s="28">
        <v>1532.7</v>
      </c>
      <c r="N198" s="28">
        <v>1489.05</v>
      </c>
      <c r="O198" s="39">
        <v>1873500</v>
      </c>
      <c r="P198" s="40">
        <v>-5.0451407328730748E-3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487.15</v>
      </c>
      <c r="F199" s="37">
        <v>484.9666666666667</v>
      </c>
      <c r="G199" s="38">
        <v>481.18333333333339</v>
      </c>
      <c r="H199" s="38">
        <v>475.2166666666667</v>
      </c>
      <c r="I199" s="38">
        <v>471.43333333333339</v>
      </c>
      <c r="J199" s="38">
        <v>490.93333333333339</v>
      </c>
      <c r="K199" s="38">
        <v>494.7166666666667</v>
      </c>
      <c r="L199" s="38">
        <v>500.68333333333339</v>
      </c>
      <c r="M199" s="28">
        <v>488.75</v>
      </c>
      <c r="N199" s="28">
        <v>479</v>
      </c>
      <c r="O199" s="39">
        <v>3534000</v>
      </c>
      <c r="P199" s="40">
        <v>5.9777967549103327E-3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1184.1500000000001</v>
      </c>
      <c r="F200" s="37">
        <v>1193.05</v>
      </c>
      <c r="G200" s="38">
        <v>1166.0999999999999</v>
      </c>
      <c r="H200" s="38">
        <v>1148.05</v>
      </c>
      <c r="I200" s="38">
        <v>1121.0999999999999</v>
      </c>
      <c r="J200" s="38">
        <v>1211.0999999999999</v>
      </c>
      <c r="K200" s="38">
        <v>1238.0500000000002</v>
      </c>
      <c r="L200" s="38">
        <v>1256.0999999999999</v>
      </c>
      <c r="M200" s="28">
        <v>1220</v>
      </c>
      <c r="N200" s="28">
        <v>1175</v>
      </c>
      <c r="O200" s="39">
        <v>4887950</v>
      </c>
      <c r="P200" s="40">
        <v>6.4188684878340053E-3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835.6</v>
      </c>
      <c r="F201" s="37">
        <v>842.58333333333337</v>
      </c>
      <c r="G201" s="38">
        <v>824.2166666666667</v>
      </c>
      <c r="H201" s="38">
        <v>812.83333333333337</v>
      </c>
      <c r="I201" s="38">
        <v>794.4666666666667</v>
      </c>
      <c r="J201" s="38">
        <v>853.9666666666667</v>
      </c>
      <c r="K201" s="38">
        <v>872.33333333333326</v>
      </c>
      <c r="L201" s="38">
        <v>883.7166666666667</v>
      </c>
      <c r="M201" s="28">
        <v>860.95</v>
      </c>
      <c r="N201" s="28">
        <v>831.2</v>
      </c>
      <c r="O201" s="39">
        <v>10043600</v>
      </c>
      <c r="P201" s="40">
        <v>8.8595134298973428E-3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1649.2</v>
      </c>
      <c r="F202" s="37">
        <v>1642.3999999999999</v>
      </c>
      <c r="G202" s="38">
        <v>1632.7999999999997</v>
      </c>
      <c r="H202" s="38">
        <v>1616.3999999999999</v>
      </c>
      <c r="I202" s="38">
        <v>1606.7999999999997</v>
      </c>
      <c r="J202" s="38">
        <v>1658.7999999999997</v>
      </c>
      <c r="K202" s="38">
        <v>1668.3999999999996</v>
      </c>
      <c r="L202" s="38">
        <v>1684.7999999999997</v>
      </c>
      <c r="M202" s="28">
        <v>1652</v>
      </c>
      <c r="N202" s="28">
        <v>1626</v>
      </c>
      <c r="O202" s="39">
        <v>1116800</v>
      </c>
      <c r="P202" s="40">
        <v>7.5784915193071092E-3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5716</v>
      </c>
      <c r="F203" s="37">
        <v>5737.3166666666657</v>
      </c>
      <c r="G203" s="38">
        <v>5641.5833333333312</v>
      </c>
      <c r="H203" s="38">
        <v>5567.1666666666652</v>
      </c>
      <c r="I203" s="38">
        <v>5471.4333333333307</v>
      </c>
      <c r="J203" s="38">
        <v>5811.7333333333318</v>
      </c>
      <c r="K203" s="38">
        <v>5907.4666666666653</v>
      </c>
      <c r="L203" s="38">
        <v>5981.8833333333323</v>
      </c>
      <c r="M203" s="28">
        <v>5833.05</v>
      </c>
      <c r="N203" s="28">
        <v>5662.9</v>
      </c>
      <c r="O203" s="39">
        <v>2844500</v>
      </c>
      <c r="P203" s="40">
        <v>-1.6322578414081683E-2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661.95</v>
      </c>
      <c r="F204" s="37">
        <v>665.33333333333337</v>
      </c>
      <c r="G204" s="38">
        <v>654.66666666666674</v>
      </c>
      <c r="H204" s="38">
        <v>647.38333333333333</v>
      </c>
      <c r="I204" s="38">
        <v>636.7166666666667</v>
      </c>
      <c r="J204" s="38">
        <v>672.61666666666679</v>
      </c>
      <c r="K204" s="38">
        <v>683.28333333333353</v>
      </c>
      <c r="L204" s="38">
        <v>690.56666666666683</v>
      </c>
      <c r="M204" s="28">
        <v>676</v>
      </c>
      <c r="N204" s="28">
        <v>658.05</v>
      </c>
      <c r="O204" s="39">
        <v>21802300</v>
      </c>
      <c r="P204" s="40">
        <v>1.6609080438867673E-2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228.15</v>
      </c>
      <c r="F205" s="37">
        <v>230.23333333333335</v>
      </c>
      <c r="G205" s="38">
        <v>224.4666666666667</v>
      </c>
      <c r="H205" s="38">
        <v>220.78333333333336</v>
      </c>
      <c r="I205" s="38">
        <v>215.01666666666671</v>
      </c>
      <c r="J205" s="38">
        <v>233.91666666666669</v>
      </c>
      <c r="K205" s="38">
        <v>239.68333333333334</v>
      </c>
      <c r="L205" s="38">
        <v>243.36666666666667</v>
      </c>
      <c r="M205" s="28">
        <v>236</v>
      </c>
      <c r="N205" s="28">
        <v>226.55</v>
      </c>
      <c r="O205" s="39">
        <v>57291100</v>
      </c>
      <c r="P205" s="40">
        <v>-8.9201243411271797E-4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982.7</v>
      </c>
      <c r="F206" s="37">
        <v>983.5</v>
      </c>
      <c r="G206" s="38">
        <v>973</v>
      </c>
      <c r="H206" s="38">
        <v>963.3</v>
      </c>
      <c r="I206" s="38">
        <v>952.8</v>
      </c>
      <c r="J206" s="38">
        <v>993.2</v>
      </c>
      <c r="K206" s="38">
        <v>1003.7</v>
      </c>
      <c r="L206" s="38">
        <v>1013.4000000000001</v>
      </c>
      <c r="M206" s="28">
        <v>994</v>
      </c>
      <c r="N206" s="28">
        <v>973.8</v>
      </c>
      <c r="O206" s="39">
        <v>4653500</v>
      </c>
      <c r="P206" s="40">
        <v>9.7645654768362816E-3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1672.9</v>
      </c>
      <c r="F207" s="37">
        <v>1663.7333333333333</v>
      </c>
      <c r="G207" s="38">
        <v>1649.9666666666667</v>
      </c>
      <c r="H207" s="38">
        <v>1627.0333333333333</v>
      </c>
      <c r="I207" s="38">
        <v>1613.2666666666667</v>
      </c>
      <c r="J207" s="38">
        <v>1686.6666666666667</v>
      </c>
      <c r="K207" s="38">
        <v>1700.4333333333336</v>
      </c>
      <c r="L207" s="38">
        <v>1723.3666666666668</v>
      </c>
      <c r="M207" s="28">
        <v>1677.5</v>
      </c>
      <c r="N207" s="28">
        <v>1640.8</v>
      </c>
      <c r="O207" s="39">
        <v>532700</v>
      </c>
      <c r="P207" s="40">
        <v>3.9577836411609502E-3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402.6</v>
      </c>
      <c r="F208" s="37">
        <v>404.61666666666662</v>
      </c>
      <c r="G208" s="38">
        <v>398.88333333333321</v>
      </c>
      <c r="H208" s="38">
        <v>395.16666666666657</v>
      </c>
      <c r="I208" s="38">
        <v>389.43333333333317</v>
      </c>
      <c r="J208" s="38">
        <v>408.33333333333326</v>
      </c>
      <c r="K208" s="38">
        <v>414.06666666666672</v>
      </c>
      <c r="L208" s="38">
        <v>417.7833333333333</v>
      </c>
      <c r="M208" s="28">
        <v>410.35</v>
      </c>
      <c r="N208" s="28">
        <v>400.9</v>
      </c>
      <c r="O208" s="39">
        <v>43011000</v>
      </c>
      <c r="P208" s="40">
        <v>6.3877579671486736E-3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224.85</v>
      </c>
      <c r="F209" s="37">
        <v>225.18333333333331</v>
      </c>
      <c r="G209" s="38">
        <v>222.36666666666662</v>
      </c>
      <c r="H209" s="38">
        <v>219.8833333333333</v>
      </c>
      <c r="I209" s="38">
        <v>217.06666666666661</v>
      </c>
      <c r="J209" s="38">
        <v>227.66666666666663</v>
      </c>
      <c r="K209" s="38">
        <v>230.48333333333329</v>
      </c>
      <c r="L209" s="38">
        <v>232.96666666666664</v>
      </c>
      <c r="M209" s="28">
        <v>228</v>
      </c>
      <c r="N209" s="28">
        <v>222.7</v>
      </c>
      <c r="O209" s="39">
        <v>79131000</v>
      </c>
      <c r="P209" s="40">
        <v>-5.5421505052028353E-3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368.75</v>
      </c>
      <c r="F210" s="37">
        <v>370.90000000000003</v>
      </c>
      <c r="G210" s="38">
        <v>362.80000000000007</v>
      </c>
      <c r="H210" s="38">
        <v>356.85</v>
      </c>
      <c r="I210" s="38">
        <v>348.75000000000006</v>
      </c>
      <c r="J210" s="38">
        <v>376.85000000000008</v>
      </c>
      <c r="K210" s="38">
        <v>384.9500000000001</v>
      </c>
      <c r="L210" s="38">
        <v>390.90000000000009</v>
      </c>
      <c r="M210" s="28">
        <v>379</v>
      </c>
      <c r="N210" s="28">
        <v>364.95</v>
      </c>
      <c r="O210" s="39">
        <v>11885400</v>
      </c>
      <c r="P210" s="40">
        <v>2.4833152258264782E-2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6" t="s">
        <v>16</v>
      </c>
      <c r="B8" s="478"/>
      <c r="C8" s="482" t="s">
        <v>20</v>
      </c>
      <c r="D8" s="482" t="s">
        <v>21</v>
      </c>
      <c r="E8" s="473" t="s">
        <v>22</v>
      </c>
      <c r="F8" s="474"/>
      <c r="G8" s="475"/>
      <c r="H8" s="473" t="s">
        <v>23</v>
      </c>
      <c r="I8" s="474"/>
      <c r="J8" s="475"/>
      <c r="K8" s="23"/>
      <c r="L8" s="50"/>
      <c r="M8" s="50"/>
      <c r="N8" s="1"/>
      <c r="O8" s="1"/>
    </row>
    <row r="9" spans="1:15" ht="36" customHeight="1">
      <c r="A9" s="480"/>
      <c r="B9" s="481"/>
      <c r="C9" s="481"/>
      <c r="D9" s="4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15938.65</v>
      </c>
      <c r="D10" s="32">
        <v>15955.9</v>
      </c>
      <c r="E10" s="32">
        <v>15840.949999999999</v>
      </c>
      <c r="F10" s="32">
        <v>15743.25</v>
      </c>
      <c r="G10" s="32">
        <v>15628.3</v>
      </c>
      <c r="H10" s="32">
        <v>16053.599999999999</v>
      </c>
      <c r="I10" s="32">
        <v>16168.55</v>
      </c>
      <c r="J10" s="32">
        <v>16266.249999999998</v>
      </c>
      <c r="K10" s="34">
        <v>16070.85</v>
      </c>
      <c r="L10" s="34">
        <v>15858.2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34651.199999999997</v>
      </c>
      <c r="D11" s="37">
        <v>34745.749999999993</v>
      </c>
      <c r="E11" s="37">
        <v>34463.899999999987</v>
      </c>
      <c r="F11" s="37">
        <v>34276.599999999991</v>
      </c>
      <c r="G11" s="37">
        <v>33994.749999999985</v>
      </c>
      <c r="H11" s="37">
        <v>34933.049999999988</v>
      </c>
      <c r="I11" s="37">
        <v>35214.899999999994</v>
      </c>
      <c r="J11" s="37">
        <v>35402.19999999999</v>
      </c>
      <c r="K11" s="28">
        <v>35027.599999999999</v>
      </c>
      <c r="L11" s="28">
        <v>34558.449999999997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2400.5</v>
      </c>
      <c r="D12" s="37">
        <v>2402.4500000000003</v>
      </c>
      <c r="E12" s="37">
        <v>2378.1500000000005</v>
      </c>
      <c r="F12" s="37">
        <v>2355.8000000000002</v>
      </c>
      <c r="G12" s="37">
        <v>2331.5000000000005</v>
      </c>
      <c r="H12" s="37">
        <v>2424.8000000000006</v>
      </c>
      <c r="I12" s="37">
        <v>2449.1000000000008</v>
      </c>
      <c r="J12" s="37">
        <v>2471.4500000000007</v>
      </c>
      <c r="K12" s="28">
        <v>2426.75</v>
      </c>
      <c r="L12" s="28">
        <v>2380.1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4621.6000000000004</v>
      </c>
      <c r="D13" s="37">
        <v>4616.2833333333338</v>
      </c>
      <c r="E13" s="37">
        <v>4591.3166666666675</v>
      </c>
      <c r="F13" s="37">
        <v>4561.0333333333338</v>
      </c>
      <c r="G13" s="37">
        <v>4536.0666666666675</v>
      </c>
      <c r="H13" s="37">
        <v>4646.5666666666675</v>
      </c>
      <c r="I13" s="37">
        <v>4671.5333333333328</v>
      </c>
      <c r="J13" s="37">
        <v>4701.8166666666675</v>
      </c>
      <c r="K13" s="28">
        <v>4641.25</v>
      </c>
      <c r="L13" s="28">
        <v>4586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26523.3</v>
      </c>
      <c r="D14" s="37">
        <v>26661.399999999998</v>
      </c>
      <c r="E14" s="37">
        <v>26159.899999999994</v>
      </c>
      <c r="F14" s="37">
        <v>25796.499999999996</v>
      </c>
      <c r="G14" s="37">
        <v>25294.999999999993</v>
      </c>
      <c r="H14" s="37">
        <v>27024.799999999996</v>
      </c>
      <c r="I14" s="37">
        <v>27526.300000000003</v>
      </c>
      <c r="J14" s="37">
        <v>27889.699999999997</v>
      </c>
      <c r="K14" s="28">
        <v>27162.9</v>
      </c>
      <c r="L14" s="28">
        <v>26298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3797.05</v>
      </c>
      <c r="D15" s="37">
        <v>3796.1833333333329</v>
      </c>
      <c r="E15" s="37">
        <v>3767.9166666666661</v>
      </c>
      <c r="F15" s="37">
        <v>3738.7833333333333</v>
      </c>
      <c r="G15" s="37">
        <v>3710.5166666666664</v>
      </c>
      <c r="H15" s="37">
        <v>3825.3166666666657</v>
      </c>
      <c r="I15" s="37">
        <v>3853.583333333333</v>
      </c>
      <c r="J15" s="37">
        <v>3882.7166666666653</v>
      </c>
      <c r="K15" s="28">
        <v>3824.45</v>
      </c>
      <c r="L15" s="28">
        <v>3767.05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7649.95</v>
      </c>
      <c r="D16" s="37">
        <v>7646.1833333333334</v>
      </c>
      <c r="E16" s="37">
        <v>7599.2166666666672</v>
      </c>
      <c r="F16" s="37">
        <v>7548.4833333333336</v>
      </c>
      <c r="G16" s="37">
        <v>7501.5166666666673</v>
      </c>
      <c r="H16" s="37">
        <v>7696.916666666667</v>
      </c>
      <c r="I16" s="37">
        <v>7743.8833333333323</v>
      </c>
      <c r="J16" s="37">
        <v>7794.6166666666668</v>
      </c>
      <c r="K16" s="28">
        <v>7693.15</v>
      </c>
      <c r="L16" s="28">
        <v>7595.45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2548.35</v>
      </c>
      <c r="D17" s="37">
        <v>2540.6833333333334</v>
      </c>
      <c r="E17" s="37">
        <v>2510.3666666666668</v>
      </c>
      <c r="F17" s="37">
        <v>2472.3833333333332</v>
      </c>
      <c r="G17" s="37">
        <v>2442.0666666666666</v>
      </c>
      <c r="H17" s="37">
        <v>2578.666666666667</v>
      </c>
      <c r="I17" s="37">
        <v>2608.9833333333336</v>
      </c>
      <c r="J17" s="37">
        <v>2646.9666666666672</v>
      </c>
      <c r="K17" s="28">
        <v>2571</v>
      </c>
      <c r="L17" s="28">
        <v>2502.6999999999998</v>
      </c>
      <c r="M17" s="28">
        <v>2.0425200000000001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2160.3000000000002</v>
      </c>
      <c r="D18" s="37">
        <v>2166.4833333333336</v>
      </c>
      <c r="E18" s="37">
        <v>2141.8166666666671</v>
      </c>
      <c r="F18" s="37">
        <v>2123.3333333333335</v>
      </c>
      <c r="G18" s="37">
        <v>2098.666666666667</v>
      </c>
      <c r="H18" s="37">
        <v>2184.9666666666672</v>
      </c>
      <c r="I18" s="37">
        <v>2209.6333333333332</v>
      </c>
      <c r="J18" s="37">
        <v>2228.1166666666672</v>
      </c>
      <c r="K18" s="28">
        <v>2191.15</v>
      </c>
      <c r="L18" s="28">
        <v>2148</v>
      </c>
      <c r="M18" s="28">
        <v>2.4580700000000002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554.5</v>
      </c>
      <c r="D19" s="37">
        <v>558.66666666666663</v>
      </c>
      <c r="E19" s="37">
        <v>546.18333333333328</v>
      </c>
      <c r="F19" s="37">
        <v>537.86666666666667</v>
      </c>
      <c r="G19" s="37">
        <v>525.38333333333333</v>
      </c>
      <c r="H19" s="37">
        <v>566.98333333333323</v>
      </c>
      <c r="I19" s="37">
        <v>579.46666666666658</v>
      </c>
      <c r="J19" s="37">
        <v>587.78333333333319</v>
      </c>
      <c r="K19" s="28">
        <v>571.15</v>
      </c>
      <c r="L19" s="28">
        <v>550.35</v>
      </c>
      <c r="M19" s="28">
        <v>25.73264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19478.2</v>
      </c>
      <c r="D20" s="37">
        <v>19531.066666666666</v>
      </c>
      <c r="E20" s="37">
        <v>19202.133333333331</v>
      </c>
      <c r="F20" s="37">
        <v>18926.066666666666</v>
      </c>
      <c r="G20" s="37">
        <v>18597.133333333331</v>
      </c>
      <c r="H20" s="37">
        <v>19807.133333333331</v>
      </c>
      <c r="I20" s="37">
        <v>20136.066666666666</v>
      </c>
      <c r="J20" s="37">
        <v>20412.133333333331</v>
      </c>
      <c r="K20" s="28">
        <v>19860</v>
      </c>
      <c r="L20" s="28">
        <v>19255</v>
      </c>
      <c r="M20" s="28">
        <v>0.10607999999999999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2383.1</v>
      </c>
      <c r="D21" s="37">
        <v>2374.5333333333333</v>
      </c>
      <c r="E21" s="37">
        <v>2345.0666666666666</v>
      </c>
      <c r="F21" s="37">
        <v>2307.0333333333333</v>
      </c>
      <c r="G21" s="37">
        <v>2277.5666666666666</v>
      </c>
      <c r="H21" s="37">
        <v>2412.5666666666666</v>
      </c>
      <c r="I21" s="37">
        <v>2442.0333333333328</v>
      </c>
      <c r="J21" s="37">
        <v>2480.0666666666666</v>
      </c>
      <c r="K21" s="28">
        <v>2404</v>
      </c>
      <c r="L21" s="28">
        <v>2336.5</v>
      </c>
      <c r="M21" s="28">
        <v>9.3355399999999999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2087</v>
      </c>
      <c r="D22" s="37">
        <v>2068.6666666666665</v>
      </c>
      <c r="E22" s="37">
        <v>1949.333333333333</v>
      </c>
      <c r="F22" s="37">
        <v>1811.6666666666665</v>
      </c>
      <c r="G22" s="37">
        <v>1692.333333333333</v>
      </c>
      <c r="H22" s="37">
        <v>2206.333333333333</v>
      </c>
      <c r="I22" s="37">
        <v>2325.6666666666661</v>
      </c>
      <c r="J22" s="37">
        <v>2463.333333333333</v>
      </c>
      <c r="K22" s="28">
        <v>2188</v>
      </c>
      <c r="L22" s="28">
        <v>1931</v>
      </c>
      <c r="M22" s="28">
        <v>89.535489999999996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724.45</v>
      </c>
      <c r="D23" s="37">
        <v>723.93333333333339</v>
      </c>
      <c r="E23" s="37">
        <v>717.06666666666683</v>
      </c>
      <c r="F23" s="37">
        <v>709.68333333333339</v>
      </c>
      <c r="G23" s="37">
        <v>702.81666666666683</v>
      </c>
      <c r="H23" s="37">
        <v>731.31666666666683</v>
      </c>
      <c r="I23" s="37">
        <v>738.18333333333339</v>
      </c>
      <c r="J23" s="37">
        <v>745.56666666666683</v>
      </c>
      <c r="K23" s="28">
        <v>730.8</v>
      </c>
      <c r="L23" s="28">
        <v>716.55</v>
      </c>
      <c r="M23" s="28">
        <v>28.598690000000001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2764.85</v>
      </c>
      <c r="D24" s="37">
        <v>2732.6166666666668</v>
      </c>
      <c r="E24" s="37">
        <v>2633.2333333333336</v>
      </c>
      <c r="F24" s="37">
        <v>2501.6166666666668</v>
      </c>
      <c r="G24" s="37">
        <v>2402.2333333333336</v>
      </c>
      <c r="H24" s="37">
        <v>2864.2333333333336</v>
      </c>
      <c r="I24" s="37">
        <v>2963.6166666666668</v>
      </c>
      <c r="J24" s="37">
        <v>3095.2333333333336</v>
      </c>
      <c r="K24" s="28">
        <v>2832</v>
      </c>
      <c r="L24" s="28">
        <v>2601</v>
      </c>
      <c r="M24" s="28">
        <v>5.9226900000000002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2889.15</v>
      </c>
      <c r="D25" s="37">
        <v>2855.1166666666663</v>
      </c>
      <c r="E25" s="37">
        <v>2745.2333333333327</v>
      </c>
      <c r="F25" s="37">
        <v>2601.3166666666662</v>
      </c>
      <c r="G25" s="37">
        <v>2491.4333333333325</v>
      </c>
      <c r="H25" s="37">
        <v>2999.0333333333328</v>
      </c>
      <c r="I25" s="37">
        <v>3108.916666666667</v>
      </c>
      <c r="J25" s="37">
        <v>3252.833333333333</v>
      </c>
      <c r="K25" s="28">
        <v>2965</v>
      </c>
      <c r="L25" s="28">
        <v>2711.2</v>
      </c>
      <c r="M25" s="28">
        <v>6.8570399999999996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91.35</v>
      </c>
      <c r="D26" s="37">
        <v>91.616666666666674</v>
      </c>
      <c r="E26" s="37">
        <v>89.983333333333348</v>
      </c>
      <c r="F26" s="37">
        <v>88.616666666666674</v>
      </c>
      <c r="G26" s="37">
        <v>86.983333333333348</v>
      </c>
      <c r="H26" s="37">
        <v>92.983333333333348</v>
      </c>
      <c r="I26" s="37">
        <v>94.616666666666674</v>
      </c>
      <c r="J26" s="37">
        <v>95.983333333333348</v>
      </c>
      <c r="K26" s="28">
        <v>93.25</v>
      </c>
      <c r="L26" s="28">
        <v>90.25</v>
      </c>
      <c r="M26" s="28">
        <v>14.492190000000001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255.35</v>
      </c>
      <c r="D27" s="37">
        <v>256.08333333333331</v>
      </c>
      <c r="E27" s="37">
        <v>251.86666666666662</v>
      </c>
      <c r="F27" s="37">
        <v>248.3833333333333</v>
      </c>
      <c r="G27" s="37">
        <v>244.1666666666666</v>
      </c>
      <c r="H27" s="37">
        <v>259.56666666666661</v>
      </c>
      <c r="I27" s="37">
        <v>263.7833333333333</v>
      </c>
      <c r="J27" s="37">
        <v>267.26666666666665</v>
      </c>
      <c r="K27" s="28">
        <v>260.3</v>
      </c>
      <c r="L27" s="28">
        <v>252.6</v>
      </c>
      <c r="M27" s="28">
        <v>13.03037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710.55</v>
      </c>
      <c r="D28" s="37">
        <v>714.71666666666658</v>
      </c>
      <c r="E28" s="37">
        <v>704.38333333333321</v>
      </c>
      <c r="F28" s="37">
        <v>698.21666666666658</v>
      </c>
      <c r="G28" s="37">
        <v>687.88333333333321</v>
      </c>
      <c r="H28" s="37">
        <v>720.88333333333321</v>
      </c>
      <c r="I28" s="37">
        <v>731.21666666666647</v>
      </c>
      <c r="J28" s="37">
        <v>737.38333333333321</v>
      </c>
      <c r="K28" s="28">
        <v>725.05</v>
      </c>
      <c r="L28" s="28">
        <v>708.55</v>
      </c>
      <c r="M28" s="28">
        <v>0.60023000000000004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3188.65</v>
      </c>
      <c r="D29" s="37">
        <v>3175.5499999999997</v>
      </c>
      <c r="E29" s="37">
        <v>3151.0999999999995</v>
      </c>
      <c r="F29" s="37">
        <v>3113.5499999999997</v>
      </c>
      <c r="G29" s="37">
        <v>3089.0999999999995</v>
      </c>
      <c r="H29" s="37">
        <v>3213.0999999999995</v>
      </c>
      <c r="I29" s="37">
        <v>3237.5499999999993</v>
      </c>
      <c r="J29" s="37">
        <v>3275.0999999999995</v>
      </c>
      <c r="K29" s="28">
        <v>3200</v>
      </c>
      <c r="L29" s="28">
        <v>3138</v>
      </c>
      <c r="M29" s="28">
        <v>1.02359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369.9</v>
      </c>
      <c r="D30" s="37">
        <v>370.40000000000003</v>
      </c>
      <c r="E30" s="37">
        <v>368.00000000000006</v>
      </c>
      <c r="F30" s="37">
        <v>366.1</v>
      </c>
      <c r="G30" s="37">
        <v>363.70000000000005</v>
      </c>
      <c r="H30" s="37">
        <v>372.30000000000007</v>
      </c>
      <c r="I30" s="37">
        <v>374.70000000000005</v>
      </c>
      <c r="J30" s="37">
        <v>376.60000000000008</v>
      </c>
      <c r="K30" s="28">
        <v>372.8</v>
      </c>
      <c r="L30" s="28">
        <v>368.5</v>
      </c>
      <c r="M30" s="28">
        <v>27.7242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3898.05</v>
      </c>
      <c r="D31" s="37">
        <v>3919.1333333333337</v>
      </c>
      <c r="E31" s="37">
        <v>3858.9666666666672</v>
      </c>
      <c r="F31" s="37">
        <v>3819.8833333333337</v>
      </c>
      <c r="G31" s="37">
        <v>3759.7166666666672</v>
      </c>
      <c r="H31" s="37">
        <v>3958.2166666666672</v>
      </c>
      <c r="I31" s="37">
        <v>4018.3833333333341</v>
      </c>
      <c r="J31" s="37">
        <v>4057.4666666666672</v>
      </c>
      <c r="K31" s="28">
        <v>3979.3</v>
      </c>
      <c r="L31" s="28">
        <v>3880.05</v>
      </c>
      <c r="M31" s="28">
        <v>6.56393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206.65</v>
      </c>
      <c r="D32" s="37">
        <v>206.78333333333333</v>
      </c>
      <c r="E32" s="37">
        <v>204.36666666666667</v>
      </c>
      <c r="F32" s="37">
        <v>202.08333333333334</v>
      </c>
      <c r="G32" s="37">
        <v>199.66666666666669</v>
      </c>
      <c r="H32" s="37">
        <v>209.06666666666666</v>
      </c>
      <c r="I32" s="37">
        <v>211.48333333333335</v>
      </c>
      <c r="J32" s="37">
        <v>213.76666666666665</v>
      </c>
      <c r="K32" s="28">
        <v>209.2</v>
      </c>
      <c r="L32" s="28">
        <v>204.5</v>
      </c>
      <c r="M32" s="28">
        <v>12.00408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141.69999999999999</v>
      </c>
      <c r="D33" s="37">
        <v>142.01666666666668</v>
      </c>
      <c r="E33" s="37">
        <v>140.23333333333335</v>
      </c>
      <c r="F33" s="37">
        <v>138.76666666666668</v>
      </c>
      <c r="G33" s="37">
        <v>136.98333333333335</v>
      </c>
      <c r="H33" s="37">
        <v>143.48333333333335</v>
      </c>
      <c r="I33" s="37">
        <v>145.26666666666671</v>
      </c>
      <c r="J33" s="37">
        <v>146.73333333333335</v>
      </c>
      <c r="K33" s="28">
        <v>143.80000000000001</v>
      </c>
      <c r="L33" s="28">
        <v>140.55000000000001</v>
      </c>
      <c r="M33" s="28">
        <v>55.828800000000001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2939.15</v>
      </c>
      <c r="D34" s="37">
        <v>2935.4666666666667</v>
      </c>
      <c r="E34" s="37">
        <v>2916.0833333333335</v>
      </c>
      <c r="F34" s="37">
        <v>2893.0166666666669</v>
      </c>
      <c r="G34" s="37">
        <v>2873.6333333333337</v>
      </c>
      <c r="H34" s="37">
        <v>2958.5333333333333</v>
      </c>
      <c r="I34" s="37">
        <v>2977.9166666666665</v>
      </c>
      <c r="J34" s="37">
        <v>3000.9833333333331</v>
      </c>
      <c r="K34" s="28">
        <v>2954.85</v>
      </c>
      <c r="L34" s="28">
        <v>2912.4</v>
      </c>
      <c r="M34" s="28">
        <v>8.8247900000000001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1764.3</v>
      </c>
      <c r="D35" s="37">
        <v>1765.4333333333334</v>
      </c>
      <c r="E35" s="37">
        <v>1748.8666666666668</v>
      </c>
      <c r="F35" s="37">
        <v>1733.4333333333334</v>
      </c>
      <c r="G35" s="37">
        <v>1716.8666666666668</v>
      </c>
      <c r="H35" s="37">
        <v>1780.8666666666668</v>
      </c>
      <c r="I35" s="37">
        <v>1797.4333333333334</v>
      </c>
      <c r="J35" s="37">
        <v>1812.8666666666668</v>
      </c>
      <c r="K35" s="28">
        <v>1782</v>
      </c>
      <c r="L35" s="28">
        <v>1750</v>
      </c>
      <c r="M35" s="28">
        <v>1.75319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552.70000000000005</v>
      </c>
      <c r="D36" s="37">
        <v>554.15</v>
      </c>
      <c r="E36" s="37">
        <v>544.54999999999995</v>
      </c>
      <c r="F36" s="37">
        <v>536.4</v>
      </c>
      <c r="G36" s="37">
        <v>526.79999999999995</v>
      </c>
      <c r="H36" s="37">
        <v>562.29999999999995</v>
      </c>
      <c r="I36" s="37">
        <v>571.90000000000009</v>
      </c>
      <c r="J36" s="37">
        <v>580.04999999999995</v>
      </c>
      <c r="K36" s="28">
        <v>563.75</v>
      </c>
      <c r="L36" s="28">
        <v>546</v>
      </c>
      <c r="M36" s="28">
        <v>14.494960000000001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3924.85</v>
      </c>
      <c r="D37" s="37">
        <v>3917.6166666666668</v>
      </c>
      <c r="E37" s="37">
        <v>3891.2333333333336</v>
      </c>
      <c r="F37" s="37">
        <v>3857.6166666666668</v>
      </c>
      <c r="G37" s="37">
        <v>3831.2333333333336</v>
      </c>
      <c r="H37" s="37">
        <v>3951.2333333333336</v>
      </c>
      <c r="I37" s="37">
        <v>3977.6166666666668</v>
      </c>
      <c r="J37" s="37">
        <v>4011.2333333333336</v>
      </c>
      <c r="K37" s="28">
        <v>3944</v>
      </c>
      <c r="L37" s="28">
        <v>3884</v>
      </c>
      <c r="M37" s="28">
        <v>3.72526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668.25</v>
      </c>
      <c r="D38" s="37">
        <v>671.43333333333339</v>
      </c>
      <c r="E38" s="37">
        <v>662.41666666666674</v>
      </c>
      <c r="F38" s="37">
        <v>656.58333333333337</v>
      </c>
      <c r="G38" s="37">
        <v>647.56666666666672</v>
      </c>
      <c r="H38" s="37">
        <v>677.26666666666677</v>
      </c>
      <c r="I38" s="37">
        <v>686.28333333333342</v>
      </c>
      <c r="J38" s="37">
        <v>692.11666666666679</v>
      </c>
      <c r="K38" s="28">
        <v>680.45</v>
      </c>
      <c r="L38" s="28">
        <v>665.6</v>
      </c>
      <c r="M38" s="28">
        <v>80.263109999999998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3863.2</v>
      </c>
      <c r="D39" s="37">
        <v>3863.3833333333332</v>
      </c>
      <c r="E39" s="37">
        <v>3840.8166666666666</v>
      </c>
      <c r="F39" s="37">
        <v>3818.4333333333334</v>
      </c>
      <c r="G39" s="37">
        <v>3795.8666666666668</v>
      </c>
      <c r="H39" s="37">
        <v>3885.7666666666664</v>
      </c>
      <c r="I39" s="37">
        <v>3908.333333333333</v>
      </c>
      <c r="J39" s="37">
        <v>3930.7166666666662</v>
      </c>
      <c r="K39" s="28">
        <v>3885.95</v>
      </c>
      <c r="L39" s="28">
        <v>3841</v>
      </c>
      <c r="M39" s="28">
        <v>3.7768799999999998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5830.85</v>
      </c>
      <c r="D40" s="37">
        <v>5850.833333333333</v>
      </c>
      <c r="E40" s="37">
        <v>5774.7166666666662</v>
      </c>
      <c r="F40" s="37">
        <v>5718.583333333333</v>
      </c>
      <c r="G40" s="37">
        <v>5642.4666666666662</v>
      </c>
      <c r="H40" s="37">
        <v>5906.9666666666662</v>
      </c>
      <c r="I40" s="37">
        <v>5983.083333333333</v>
      </c>
      <c r="J40" s="37">
        <v>6039.2166666666662</v>
      </c>
      <c r="K40" s="28">
        <v>5926.95</v>
      </c>
      <c r="L40" s="28">
        <v>5794.7</v>
      </c>
      <c r="M40" s="28">
        <v>6.9291999999999998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11726.25</v>
      </c>
      <c r="D41" s="37">
        <v>11771.916666666666</v>
      </c>
      <c r="E41" s="37">
        <v>11587.033333333333</v>
      </c>
      <c r="F41" s="37">
        <v>11447.816666666668</v>
      </c>
      <c r="G41" s="37">
        <v>11262.933333333334</v>
      </c>
      <c r="H41" s="37">
        <v>11911.133333333331</v>
      </c>
      <c r="I41" s="37">
        <v>12096.016666666666</v>
      </c>
      <c r="J41" s="37">
        <v>12235.23333333333</v>
      </c>
      <c r="K41" s="28">
        <v>11956.8</v>
      </c>
      <c r="L41" s="28">
        <v>11632.7</v>
      </c>
      <c r="M41" s="28">
        <v>2.40544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4746.3</v>
      </c>
      <c r="D42" s="37">
        <v>4766.3666666666659</v>
      </c>
      <c r="E42" s="37">
        <v>4702.4833333333318</v>
      </c>
      <c r="F42" s="37">
        <v>4658.6666666666661</v>
      </c>
      <c r="G42" s="37">
        <v>4594.7833333333319</v>
      </c>
      <c r="H42" s="37">
        <v>4810.1833333333316</v>
      </c>
      <c r="I42" s="37">
        <v>4874.0666666666648</v>
      </c>
      <c r="J42" s="37">
        <v>4917.8833333333314</v>
      </c>
      <c r="K42" s="28">
        <v>4830.25</v>
      </c>
      <c r="L42" s="28">
        <v>4722.55</v>
      </c>
      <c r="M42" s="28">
        <v>0.53742000000000001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2284.35</v>
      </c>
      <c r="D43" s="37">
        <v>2292.2999999999997</v>
      </c>
      <c r="E43" s="37">
        <v>2262.0499999999993</v>
      </c>
      <c r="F43" s="37">
        <v>2239.7499999999995</v>
      </c>
      <c r="G43" s="37">
        <v>2209.4999999999991</v>
      </c>
      <c r="H43" s="37">
        <v>2314.5999999999995</v>
      </c>
      <c r="I43" s="37">
        <v>2344.8500000000004</v>
      </c>
      <c r="J43" s="37">
        <v>2367.1499999999996</v>
      </c>
      <c r="K43" s="28">
        <v>2322.5500000000002</v>
      </c>
      <c r="L43" s="28">
        <v>2270</v>
      </c>
      <c r="M43" s="28">
        <v>1.3949800000000001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275.35000000000002</v>
      </c>
      <c r="D44" s="37">
        <v>276.53333333333336</v>
      </c>
      <c r="E44" s="37">
        <v>272.01666666666671</v>
      </c>
      <c r="F44" s="37">
        <v>268.68333333333334</v>
      </c>
      <c r="G44" s="37">
        <v>264.16666666666669</v>
      </c>
      <c r="H44" s="37">
        <v>279.86666666666673</v>
      </c>
      <c r="I44" s="37">
        <v>284.38333333333338</v>
      </c>
      <c r="J44" s="37">
        <v>287.71666666666675</v>
      </c>
      <c r="K44" s="28">
        <v>281.05</v>
      </c>
      <c r="L44" s="28">
        <v>273.2</v>
      </c>
      <c r="M44" s="28">
        <v>37.694960000000002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105.2</v>
      </c>
      <c r="D45" s="37">
        <v>105.63333333333333</v>
      </c>
      <c r="E45" s="37">
        <v>103.26666666666665</v>
      </c>
      <c r="F45" s="37">
        <v>101.33333333333333</v>
      </c>
      <c r="G45" s="37">
        <v>98.966666666666654</v>
      </c>
      <c r="H45" s="37">
        <v>107.56666666666665</v>
      </c>
      <c r="I45" s="37">
        <v>109.93333333333332</v>
      </c>
      <c r="J45" s="37">
        <v>111.86666666666665</v>
      </c>
      <c r="K45" s="28">
        <v>108</v>
      </c>
      <c r="L45" s="28">
        <v>103.7</v>
      </c>
      <c r="M45" s="28">
        <v>335.37635999999998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45.75</v>
      </c>
      <c r="D46" s="37">
        <v>45.933333333333337</v>
      </c>
      <c r="E46" s="37">
        <v>45.116666666666674</v>
      </c>
      <c r="F46" s="37">
        <v>44.483333333333334</v>
      </c>
      <c r="G46" s="37">
        <v>43.666666666666671</v>
      </c>
      <c r="H46" s="37">
        <v>46.566666666666677</v>
      </c>
      <c r="I46" s="37">
        <v>47.38333333333334</v>
      </c>
      <c r="J46" s="37">
        <v>48.01666666666668</v>
      </c>
      <c r="K46" s="28">
        <v>46.75</v>
      </c>
      <c r="L46" s="28">
        <v>45.3</v>
      </c>
      <c r="M46" s="28">
        <v>12.08839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1785.05</v>
      </c>
      <c r="D47" s="37">
        <v>1788.9833333333333</v>
      </c>
      <c r="E47" s="37">
        <v>1768.0666666666666</v>
      </c>
      <c r="F47" s="37">
        <v>1751.0833333333333</v>
      </c>
      <c r="G47" s="37">
        <v>1730.1666666666665</v>
      </c>
      <c r="H47" s="37">
        <v>1805.9666666666667</v>
      </c>
      <c r="I47" s="37">
        <v>1826.8833333333332</v>
      </c>
      <c r="J47" s="37">
        <v>1843.8666666666668</v>
      </c>
      <c r="K47" s="28">
        <v>1809.9</v>
      </c>
      <c r="L47" s="28">
        <v>1772</v>
      </c>
      <c r="M47" s="28">
        <v>1.5661400000000001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579.95000000000005</v>
      </c>
      <c r="D48" s="37">
        <v>581.58333333333337</v>
      </c>
      <c r="E48" s="37">
        <v>574.66666666666674</v>
      </c>
      <c r="F48" s="37">
        <v>569.38333333333333</v>
      </c>
      <c r="G48" s="37">
        <v>562.4666666666667</v>
      </c>
      <c r="H48" s="37">
        <v>586.86666666666679</v>
      </c>
      <c r="I48" s="37">
        <v>593.78333333333353</v>
      </c>
      <c r="J48" s="37">
        <v>599.06666666666683</v>
      </c>
      <c r="K48" s="28">
        <v>588.5</v>
      </c>
      <c r="L48" s="28">
        <v>576.29999999999995</v>
      </c>
      <c r="M48" s="28">
        <v>6.10093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237.4</v>
      </c>
      <c r="D49" s="37">
        <v>236.33333333333334</v>
      </c>
      <c r="E49" s="37">
        <v>234.7166666666667</v>
      </c>
      <c r="F49" s="37">
        <v>232.03333333333336</v>
      </c>
      <c r="G49" s="37">
        <v>230.41666666666671</v>
      </c>
      <c r="H49" s="37">
        <v>239.01666666666668</v>
      </c>
      <c r="I49" s="37">
        <v>240.6333333333333</v>
      </c>
      <c r="J49" s="37">
        <v>243.31666666666666</v>
      </c>
      <c r="K49" s="28">
        <v>237.95</v>
      </c>
      <c r="L49" s="28">
        <v>233.65</v>
      </c>
      <c r="M49" s="28">
        <v>56.26408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659.3</v>
      </c>
      <c r="D50" s="37">
        <v>652.26666666666665</v>
      </c>
      <c r="E50" s="37">
        <v>640.0333333333333</v>
      </c>
      <c r="F50" s="37">
        <v>620.76666666666665</v>
      </c>
      <c r="G50" s="37">
        <v>608.5333333333333</v>
      </c>
      <c r="H50" s="37">
        <v>671.5333333333333</v>
      </c>
      <c r="I50" s="37">
        <v>683.76666666666665</v>
      </c>
      <c r="J50" s="37">
        <v>703.0333333333333</v>
      </c>
      <c r="K50" s="28">
        <v>664.5</v>
      </c>
      <c r="L50" s="28">
        <v>633</v>
      </c>
      <c r="M50" s="28">
        <v>24.754290000000001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49.25</v>
      </c>
      <c r="D51" s="37">
        <v>48.983333333333327</v>
      </c>
      <c r="E51" s="37">
        <v>48.466666666666654</v>
      </c>
      <c r="F51" s="37">
        <v>47.68333333333333</v>
      </c>
      <c r="G51" s="37">
        <v>47.166666666666657</v>
      </c>
      <c r="H51" s="37">
        <v>49.766666666666652</v>
      </c>
      <c r="I51" s="37">
        <v>50.283333333333317</v>
      </c>
      <c r="J51" s="37">
        <v>51.066666666666649</v>
      </c>
      <c r="K51" s="28">
        <v>49.5</v>
      </c>
      <c r="L51" s="28">
        <v>48.2</v>
      </c>
      <c r="M51" s="28">
        <v>171.90244000000001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306.14999999999998</v>
      </c>
      <c r="D52" s="37">
        <v>307.66666666666663</v>
      </c>
      <c r="E52" s="37">
        <v>302.63333333333327</v>
      </c>
      <c r="F52" s="37">
        <v>299.11666666666662</v>
      </c>
      <c r="G52" s="37">
        <v>294.08333333333326</v>
      </c>
      <c r="H52" s="37">
        <v>311.18333333333328</v>
      </c>
      <c r="I52" s="37">
        <v>316.21666666666658</v>
      </c>
      <c r="J52" s="37">
        <v>319.73333333333329</v>
      </c>
      <c r="K52" s="28">
        <v>312.7</v>
      </c>
      <c r="L52" s="28">
        <v>304.14999999999998</v>
      </c>
      <c r="M52" s="28">
        <v>59.176909999999999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641.65</v>
      </c>
      <c r="D53" s="37">
        <v>640.86666666666667</v>
      </c>
      <c r="E53" s="37">
        <v>629.5333333333333</v>
      </c>
      <c r="F53" s="37">
        <v>617.41666666666663</v>
      </c>
      <c r="G53" s="37">
        <v>606.08333333333326</v>
      </c>
      <c r="H53" s="37">
        <v>652.98333333333335</v>
      </c>
      <c r="I53" s="37">
        <v>664.31666666666661</v>
      </c>
      <c r="J53" s="37">
        <v>676.43333333333339</v>
      </c>
      <c r="K53" s="28">
        <v>652.20000000000005</v>
      </c>
      <c r="L53" s="28">
        <v>628.75</v>
      </c>
      <c r="M53" s="28">
        <v>113.79989999999999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331.9</v>
      </c>
      <c r="D54" s="37">
        <v>331.76666666666665</v>
      </c>
      <c r="E54" s="37">
        <v>327.93333333333328</v>
      </c>
      <c r="F54" s="37">
        <v>323.96666666666664</v>
      </c>
      <c r="G54" s="37">
        <v>320.13333333333327</v>
      </c>
      <c r="H54" s="37">
        <v>335.73333333333329</v>
      </c>
      <c r="I54" s="37">
        <v>339.56666666666666</v>
      </c>
      <c r="J54" s="37">
        <v>343.5333333333333</v>
      </c>
      <c r="K54" s="28">
        <v>335.6</v>
      </c>
      <c r="L54" s="28">
        <v>327.8</v>
      </c>
      <c r="M54" s="28">
        <v>18.313639999999999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16009.2</v>
      </c>
      <c r="D55" s="37">
        <v>16107.533333333333</v>
      </c>
      <c r="E55" s="37">
        <v>15783.066666666666</v>
      </c>
      <c r="F55" s="37">
        <v>15556.933333333332</v>
      </c>
      <c r="G55" s="37">
        <v>15232.466666666665</v>
      </c>
      <c r="H55" s="37">
        <v>16333.666666666666</v>
      </c>
      <c r="I55" s="37">
        <v>16658.133333333331</v>
      </c>
      <c r="J55" s="37">
        <v>16884.266666666666</v>
      </c>
      <c r="K55" s="28">
        <v>16432</v>
      </c>
      <c r="L55" s="28">
        <v>15881.4</v>
      </c>
      <c r="M55" s="28">
        <v>0.23633000000000001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3774.15</v>
      </c>
      <c r="D56" s="37">
        <v>3758.7333333333336</v>
      </c>
      <c r="E56" s="37">
        <v>3728.4666666666672</v>
      </c>
      <c r="F56" s="37">
        <v>3682.7833333333338</v>
      </c>
      <c r="G56" s="37">
        <v>3652.5166666666673</v>
      </c>
      <c r="H56" s="37">
        <v>3804.416666666667</v>
      </c>
      <c r="I56" s="37">
        <v>3834.6833333333334</v>
      </c>
      <c r="J56" s="37">
        <v>3880.3666666666668</v>
      </c>
      <c r="K56" s="28">
        <v>3789</v>
      </c>
      <c r="L56" s="28">
        <v>3713.05</v>
      </c>
      <c r="M56" s="28">
        <v>2.6573199999999999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209.55</v>
      </c>
      <c r="D57" s="37">
        <v>211.20000000000002</v>
      </c>
      <c r="E57" s="37">
        <v>204.70000000000005</v>
      </c>
      <c r="F57" s="37">
        <v>199.85000000000002</v>
      </c>
      <c r="G57" s="37">
        <v>193.35000000000005</v>
      </c>
      <c r="H57" s="37">
        <v>216.05000000000004</v>
      </c>
      <c r="I57" s="37">
        <v>222.54999999999998</v>
      </c>
      <c r="J57" s="37">
        <v>227.40000000000003</v>
      </c>
      <c r="K57" s="28">
        <v>217.7</v>
      </c>
      <c r="L57" s="28">
        <v>206.35</v>
      </c>
      <c r="M57" s="28">
        <v>132.13818000000001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616.45000000000005</v>
      </c>
      <c r="D58" s="37">
        <v>620.18333333333339</v>
      </c>
      <c r="E58" s="37">
        <v>608.36666666666679</v>
      </c>
      <c r="F58" s="37">
        <v>600.28333333333342</v>
      </c>
      <c r="G58" s="37">
        <v>588.46666666666681</v>
      </c>
      <c r="H58" s="37">
        <v>628.26666666666677</v>
      </c>
      <c r="I58" s="37">
        <v>640.08333333333337</v>
      </c>
      <c r="J58" s="37">
        <v>648.16666666666674</v>
      </c>
      <c r="K58" s="28">
        <v>632</v>
      </c>
      <c r="L58" s="28">
        <v>612.1</v>
      </c>
      <c r="M58" s="28">
        <v>15.853120000000001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951.15</v>
      </c>
      <c r="D59" s="37">
        <v>954.98333333333323</v>
      </c>
      <c r="E59" s="37">
        <v>941.31666666666649</v>
      </c>
      <c r="F59" s="37">
        <v>931.48333333333323</v>
      </c>
      <c r="G59" s="37">
        <v>917.81666666666649</v>
      </c>
      <c r="H59" s="37">
        <v>964.81666666666649</v>
      </c>
      <c r="I59" s="37">
        <v>978.48333333333323</v>
      </c>
      <c r="J59" s="37">
        <v>988.31666666666649</v>
      </c>
      <c r="K59" s="28">
        <v>968.65</v>
      </c>
      <c r="L59" s="28">
        <v>945.15</v>
      </c>
      <c r="M59" s="28">
        <v>17.13101</v>
      </c>
      <c r="N59" s="1"/>
      <c r="O59" s="1"/>
    </row>
    <row r="60" spans="1:15" ht="12.75" customHeight="1">
      <c r="A60" s="53">
        <v>51</v>
      </c>
      <c r="B60" s="28" t="s">
        <v>852</v>
      </c>
      <c r="C60" s="28">
        <v>1570.55</v>
      </c>
      <c r="D60" s="37">
        <v>1583.1833333333334</v>
      </c>
      <c r="E60" s="37">
        <v>1542.3666666666668</v>
      </c>
      <c r="F60" s="37">
        <v>1514.1833333333334</v>
      </c>
      <c r="G60" s="37">
        <v>1473.3666666666668</v>
      </c>
      <c r="H60" s="37">
        <v>1611.3666666666668</v>
      </c>
      <c r="I60" s="37">
        <v>1652.1833333333334</v>
      </c>
      <c r="J60" s="37">
        <v>1680.3666666666668</v>
      </c>
      <c r="K60" s="28">
        <v>1624</v>
      </c>
      <c r="L60" s="28">
        <v>1555</v>
      </c>
      <c r="M60" s="28">
        <v>1.67991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192</v>
      </c>
      <c r="D61" s="37">
        <v>192.58333333333334</v>
      </c>
      <c r="E61" s="37">
        <v>189.7166666666667</v>
      </c>
      <c r="F61" s="37">
        <v>187.43333333333337</v>
      </c>
      <c r="G61" s="37">
        <v>184.56666666666672</v>
      </c>
      <c r="H61" s="37">
        <v>194.86666666666667</v>
      </c>
      <c r="I61" s="37">
        <v>197.73333333333329</v>
      </c>
      <c r="J61" s="37">
        <v>200.01666666666665</v>
      </c>
      <c r="K61" s="28">
        <v>195.45</v>
      </c>
      <c r="L61" s="28">
        <v>190.3</v>
      </c>
      <c r="M61" s="28">
        <v>67.951409999999996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3417.25</v>
      </c>
      <c r="D62" s="37">
        <v>3435.0666666666671</v>
      </c>
      <c r="E62" s="37">
        <v>3331.1833333333343</v>
      </c>
      <c r="F62" s="37">
        <v>3245.1166666666672</v>
      </c>
      <c r="G62" s="37">
        <v>3141.2333333333345</v>
      </c>
      <c r="H62" s="37">
        <v>3521.1333333333341</v>
      </c>
      <c r="I62" s="37">
        <v>3625.0166666666664</v>
      </c>
      <c r="J62" s="37">
        <v>3711.0833333333339</v>
      </c>
      <c r="K62" s="28">
        <v>3538.95</v>
      </c>
      <c r="L62" s="28">
        <v>3349</v>
      </c>
      <c r="M62" s="28">
        <v>4.9815899999999997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1565.4</v>
      </c>
      <c r="D63" s="37">
        <v>1563.8</v>
      </c>
      <c r="E63" s="37">
        <v>1553.6</v>
      </c>
      <c r="F63" s="37">
        <v>1541.8</v>
      </c>
      <c r="G63" s="37">
        <v>1531.6</v>
      </c>
      <c r="H63" s="37">
        <v>1575.6</v>
      </c>
      <c r="I63" s="37">
        <v>1585.8000000000002</v>
      </c>
      <c r="J63" s="37">
        <v>1597.6</v>
      </c>
      <c r="K63" s="28">
        <v>1574</v>
      </c>
      <c r="L63" s="28">
        <v>1552</v>
      </c>
      <c r="M63" s="28">
        <v>1.5325299999999999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674.25</v>
      </c>
      <c r="D64" s="37">
        <v>673.86666666666667</v>
      </c>
      <c r="E64" s="37">
        <v>667.18333333333339</v>
      </c>
      <c r="F64" s="37">
        <v>660.11666666666667</v>
      </c>
      <c r="G64" s="37">
        <v>653.43333333333339</v>
      </c>
      <c r="H64" s="37">
        <v>680.93333333333339</v>
      </c>
      <c r="I64" s="37">
        <v>687.61666666666656</v>
      </c>
      <c r="J64" s="37">
        <v>694.68333333333339</v>
      </c>
      <c r="K64" s="28">
        <v>680.55</v>
      </c>
      <c r="L64" s="28">
        <v>666.8</v>
      </c>
      <c r="M64" s="28">
        <v>6.7262500000000003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969.45</v>
      </c>
      <c r="D65" s="37">
        <v>974.65</v>
      </c>
      <c r="E65" s="37">
        <v>960.59999999999991</v>
      </c>
      <c r="F65" s="37">
        <v>951.74999999999989</v>
      </c>
      <c r="G65" s="37">
        <v>937.69999999999982</v>
      </c>
      <c r="H65" s="37">
        <v>983.5</v>
      </c>
      <c r="I65" s="37">
        <v>997.55</v>
      </c>
      <c r="J65" s="37">
        <v>1006.4000000000001</v>
      </c>
      <c r="K65" s="28">
        <v>988.7</v>
      </c>
      <c r="L65" s="28">
        <v>965.8</v>
      </c>
      <c r="M65" s="28">
        <v>2.4275500000000001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389.05</v>
      </c>
      <c r="D66" s="37">
        <v>385.45</v>
      </c>
      <c r="E66" s="37">
        <v>378.09999999999997</v>
      </c>
      <c r="F66" s="37">
        <v>367.15</v>
      </c>
      <c r="G66" s="37">
        <v>359.79999999999995</v>
      </c>
      <c r="H66" s="37">
        <v>396.4</v>
      </c>
      <c r="I66" s="37">
        <v>403.75</v>
      </c>
      <c r="J66" s="37">
        <v>414.7</v>
      </c>
      <c r="K66" s="28">
        <v>392.8</v>
      </c>
      <c r="L66" s="28">
        <v>374.5</v>
      </c>
      <c r="M66" s="28">
        <v>43.007849999999998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1089.8499999999999</v>
      </c>
      <c r="D67" s="37">
        <v>1091.8500000000001</v>
      </c>
      <c r="E67" s="37">
        <v>1082.4500000000003</v>
      </c>
      <c r="F67" s="37">
        <v>1075.0500000000002</v>
      </c>
      <c r="G67" s="37">
        <v>1065.6500000000003</v>
      </c>
      <c r="H67" s="37">
        <v>1099.2500000000002</v>
      </c>
      <c r="I67" s="37">
        <v>1108.6500000000003</v>
      </c>
      <c r="J67" s="37">
        <v>1116.0500000000002</v>
      </c>
      <c r="K67" s="28">
        <v>1101.25</v>
      </c>
      <c r="L67" s="28">
        <v>1084.45</v>
      </c>
      <c r="M67" s="28">
        <v>1.4258900000000001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348.55</v>
      </c>
      <c r="D68" s="37">
        <v>348.33333333333331</v>
      </c>
      <c r="E68" s="37">
        <v>344.46666666666664</v>
      </c>
      <c r="F68" s="37">
        <v>340.38333333333333</v>
      </c>
      <c r="G68" s="37">
        <v>336.51666666666665</v>
      </c>
      <c r="H68" s="37">
        <v>352.41666666666663</v>
      </c>
      <c r="I68" s="37">
        <v>356.2833333333333</v>
      </c>
      <c r="J68" s="37">
        <v>360.36666666666662</v>
      </c>
      <c r="K68" s="28">
        <v>352.2</v>
      </c>
      <c r="L68" s="28">
        <v>344.25</v>
      </c>
      <c r="M68" s="28">
        <v>49.207039999999999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549.25</v>
      </c>
      <c r="D69" s="37">
        <v>548.43333333333328</v>
      </c>
      <c r="E69" s="37">
        <v>544.86666666666656</v>
      </c>
      <c r="F69" s="37">
        <v>540.48333333333323</v>
      </c>
      <c r="G69" s="37">
        <v>536.91666666666652</v>
      </c>
      <c r="H69" s="37">
        <v>552.81666666666661</v>
      </c>
      <c r="I69" s="37">
        <v>556.38333333333344</v>
      </c>
      <c r="J69" s="37">
        <v>560.76666666666665</v>
      </c>
      <c r="K69" s="28">
        <v>552</v>
      </c>
      <c r="L69" s="28">
        <v>544.04999999999995</v>
      </c>
      <c r="M69" s="28">
        <v>16.08306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1440.1</v>
      </c>
      <c r="D70" s="37">
        <v>1453.6833333333332</v>
      </c>
      <c r="E70" s="37">
        <v>1417.5666666666664</v>
      </c>
      <c r="F70" s="37">
        <v>1395.0333333333333</v>
      </c>
      <c r="G70" s="37">
        <v>1358.9166666666665</v>
      </c>
      <c r="H70" s="37">
        <v>1476.2166666666662</v>
      </c>
      <c r="I70" s="37">
        <v>1512.333333333333</v>
      </c>
      <c r="J70" s="37">
        <v>1534.8666666666661</v>
      </c>
      <c r="K70" s="28">
        <v>1489.8</v>
      </c>
      <c r="L70" s="28">
        <v>1431.15</v>
      </c>
      <c r="M70" s="28">
        <v>2.25508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1773.3</v>
      </c>
      <c r="D71" s="37">
        <v>1788.2</v>
      </c>
      <c r="E71" s="37">
        <v>1746.65</v>
      </c>
      <c r="F71" s="37">
        <v>1720</v>
      </c>
      <c r="G71" s="37">
        <v>1678.45</v>
      </c>
      <c r="H71" s="37">
        <v>1814.8500000000001</v>
      </c>
      <c r="I71" s="37">
        <v>1856.3999999999999</v>
      </c>
      <c r="J71" s="37">
        <v>1883.0500000000002</v>
      </c>
      <c r="K71" s="28">
        <v>1829.75</v>
      </c>
      <c r="L71" s="28">
        <v>1761.55</v>
      </c>
      <c r="M71" s="28">
        <v>5.3947200000000004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3733.8</v>
      </c>
      <c r="D72" s="37">
        <v>3758.9333333333329</v>
      </c>
      <c r="E72" s="37">
        <v>3689.9166666666661</v>
      </c>
      <c r="F72" s="37">
        <v>3646.0333333333333</v>
      </c>
      <c r="G72" s="37">
        <v>3577.0166666666664</v>
      </c>
      <c r="H72" s="37">
        <v>3802.8166666666657</v>
      </c>
      <c r="I72" s="37">
        <v>3871.833333333333</v>
      </c>
      <c r="J72" s="37">
        <v>3915.7166666666653</v>
      </c>
      <c r="K72" s="28">
        <v>3827.95</v>
      </c>
      <c r="L72" s="28">
        <v>3715.05</v>
      </c>
      <c r="M72" s="28">
        <v>3.7728199999999998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3699.3</v>
      </c>
      <c r="D73" s="37">
        <v>3744.9666666666667</v>
      </c>
      <c r="E73" s="37">
        <v>3639.9333333333334</v>
      </c>
      <c r="F73" s="37">
        <v>3580.5666666666666</v>
      </c>
      <c r="G73" s="37">
        <v>3475.5333333333333</v>
      </c>
      <c r="H73" s="37">
        <v>3804.3333333333335</v>
      </c>
      <c r="I73" s="37">
        <v>3909.3666666666672</v>
      </c>
      <c r="J73" s="37">
        <v>3968.7333333333336</v>
      </c>
      <c r="K73" s="28">
        <v>3850</v>
      </c>
      <c r="L73" s="28">
        <v>3685.6</v>
      </c>
      <c r="M73" s="28">
        <v>2.00366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1988.65</v>
      </c>
      <c r="D74" s="37">
        <v>1997.1833333333334</v>
      </c>
      <c r="E74" s="37">
        <v>1969.4666666666667</v>
      </c>
      <c r="F74" s="37">
        <v>1950.2833333333333</v>
      </c>
      <c r="G74" s="37">
        <v>1922.5666666666666</v>
      </c>
      <c r="H74" s="37">
        <v>2016.3666666666668</v>
      </c>
      <c r="I74" s="37">
        <v>2044.0833333333335</v>
      </c>
      <c r="J74" s="37">
        <v>2063.2666666666669</v>
      </c>
      <c r="K74" s="28">
        <v>2024.9</v>
      </c>
      <c r="L74" s="28">
        <v>1978</v>
      </c>
      <c r="M74" s="28">
        <v>2.6593200000000001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4575.3999999999996</v>
      </c>
      <c r="D75" s="37">
        <v>4562.1500000000005</v>
      </c>
      <c r="E75" s="37">
        <v>4516.3000000000011</v>
      </c>
      <c r="F75" s="37">
        <v>4457.2000000000007</v>
      </c>
      <c r="G75" s="37">
        <v>4411.3500000000013</v>
      </c>
      <c r="H75" s="37">
        <v>4621.2500000000009</v>
      </c>
      <c r="I75" s="37">
        <v>4667.1000000000013</v>
      </c>
      <c r="J75" s="37">
        <v>4726.2000000000007</v>
      </c>
      <c r="K75" s="28">
        <v>4608</v>
      </c>
      <c r="L75" s="28">
        <v>4503.05</v>
      </c>
      <c r="M75" s="28">
        <v>8.8476700000000008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2955.1</v>
      </c>
      <c r="D76" s="37">
        <v>2954.2666666666664</v>
      </c>
      <c r="E76" s="37">
        <v>2901.6833333333329</v>
      </c>
      <c r="F76" s="37">
        <v>2848.2666666666664</v>
      </c>
      <c r="G76" s="37">
        <v>2795.6833333333329</v>
      </c>
      <c r="H76" s="37">
        <v>3007.6833333333329</v>
      </c>
      <c r="I76" s="37">
        <v>3060.2666666666669</v>
      </c>
      <c r="J76" s="37">
        <v>3113.6833333333329</v>
      </c>
      <c r="K76" s="28">
        <v>3006.85</v>
      </c>
      <c r="L76" s="28">
        <v>2900.85</v>
      </c>
      <c r="M76" s="28">
        <v>9.0197599999999998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470.95</v>
      </c>
      <c r="D77" s="37">
        <v>469</v>
      </c>
      <c r="E77" s="37">
        <v>464.1</v>
      </c>
      <c r="F77" s="37">
        <v>457.25</v>
      </c>
      <c r="G77" s="37">
        <v>452.35</v>
      </c>
      <c r="H77" s="37">
        <v>475.85</v>
      </c>
      <c r="I77" s="37">
        <v>480.75</v>
      </c>
      <c r="J77" s="37">
        <v>487.6</v>
      </c>
      <c r="K77" s="28">
        <v>473.9</v>
      </c>
      <c r="L77" s="28">
        <v>462.15</v>
      </c>
      <c r="M77" s="28">
        <v>3.2399499999999999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1617.85</v>
      </c>
      <c r="D78" s="37">
        <v>1615.2833333333335</v>
      </c>
      <c r="E78" s="37">
        <v>1603.0666666666671</v>
      </c>
      <c r="F78" s="37">
        <v>1588.2833333333335</v>
      </c>
      <c r="G78" s="37">
        <v>1576.0666666666671</v>
      </c>
      <c r="H78" s="37">
        <v>1630.0666666666671</v>
      </c>
      <c r="I78" s="37">
        <v>1642.2833333333338</v>
      </c>
      <c r="J78" s="37">
        <v>1657.0666666666671</v>
      </c>
      <c r="K78" s="28">
        <v>1627.5</v>
      </c>
      <c r="L78" s="28">
        <v>1600.5</v>
      </c>
      <c r="M78" s="28">
        <v>3.6559699999999999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148.80000000000001</v>
      </c>
      <c r="D79" s="37">
        <v>149.08333333333334</v>
      </c>
      <c r="E79" s="37">
        <v>147.11666666666667</v>
      </c>
      <c r="F79" s="37">
        <v>145.43333333333334</v>
      </c>
      <c r="G79" s="37">
        <v>143.46666666666667</v>
      </c>
      <c r="H79" s="37">
        <v>150.76666666666668</v>
      </c>
      <c r="I79" s="37">
        <v>152.73333333333332</v>
      </c>
      <c r="J79" s="37">
        <v>154.41666666666669</v>
      </c>
      <c r="K79" s="28">
        <v>151.05000000000001</v>
      </c>
      <c r="L79" s="28">
        <v>147.4</v>
      </c>
      <c r="M79" s="28">
        <v>14.260009999999999</v>
      </c>
      <c r="N79" s="1"/>
      <c r="O79" s="1"/>
    </row>
    <row r="80" spans="1:15" ht="12.75" customHeight="1">
      <c r="A80" s="53">
        <v>71</v>
      </c>
      <c r="B80" s="28" t="s">
        <v>853</v>
      </c>
      <c r="C80" s="28">
        <v>1416.05</v>
      </c>
      <c r="D80" s="37">
        <v>1421.8500000000001</v>
      </c>
      <c r="E80" s="37">
        <v>1402.2000000000003</v>
      </c>
      <c r="F80" s="37">
        <v>1388.3500000000001</v>
      </c>
      <c r="G80" s="37">
        <v>1368.7000000000003</v>
      </c>
      <c r="H80" s="37">
        <v>1435.7000000000003</v>
      </c>
      <c r="I80" s="37">
        <v>1455.3500000000004</v>
      </c>
      <c r="J80" s="37">
        <v>1469.2000000000003</v>
      </c>
      <c r="K80" s="28">
        <v>1441.5</v>
      </c>
      <c r="L80" s="28">
        <v>1408</v>
      </c>
      <c r="M80" s="28">
        <v>1.5250999999999999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97.2</v>
      </c>
      <c r="D81" s="37">
        <v>97.466666666666654</v>
      </c>
      <c r="E81" s="37">
        <v>95.883333333333312</v>
      </c>
      <c r="F81" s="37">
        <v>94.566666666666663</v>
      </c>
      <c r="G81" s="37">
        <v>92.98333333333332</v>
      </c>
      <c r="H81" s="37">
        <v>98.783333333333303</v>
      </c>
      <c r="I81" s="37">
        <v>100.36666666666665</v>
      </c>
      <c r="J81" s="37">
        <v>101.68333333333329</v>
      </c>
      <c r="K81" s="28">
        <v>99.05</v>
      </c>
      <c r="L81" s="28">
        <v>96.15</v>
      </c>
      <c r="M81" s="28">
        <v>134.63788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259.10000000000002</v>
      </c>
      <c r="D82" s="37">
        <v>256.7</v>
      </c>
      <c r="E82" s="37">
        <v>253.39999999999998</v>
      </c>
      <c r="F82" s="37">
        <v>247.7</v>
      </c>
      <c r="G82" s="37">
        <v>244.39999999999998</v>
      </c>
      <c r="H82" s="37">
        <v>262.39999999999998</v>
      </c>
      <c r="I82" s="37">
        <v>265.70000000000005</v>
      </c>
      <c r="J82" s="37">
        <v>271.39999999999998</v>
      </c>
      <c r="K82" s="28">
        <v>260</v>
      </c>
      <c r="L82" s="28">
        <v>251</v>
      </c>
      <c r="M82" s="28">
        <v>9.7872800000000009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139.30000000000001</v>
      </c>
      <c r="D83" s="37">
        <v>138.88333333333333</v>
      </c>
      <c r="E83" s="37">
        <v>137.91666666666666</v>
      </c>
      <c r="F83" s="37">
        <v>136.53333333333333</v>
      </c>
      <c r="G83" s="37">
        <v>135.56666666666666</v>
      </c>
      <c r="H83" s="37">
        <v>140.26666666666665</v>
      </c>
      <c r="I83" s="37">
        <v>141.23333333333335</v>
      </c>
      <c r="J83" s="37">
        <v>142.61666666666665</v>
      </c>
      <c r="K83" s="28">
        <v>139.85</v>
      </c>
      <c r="L83" s="28">
        <v>137.5</v>
      </c>
      <c r="M83" s="28">
        <v>63.73845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2431.6</v>
      </c>
      <c r="D84" s="37">
        <v>2445.7000000000003</v>
      </c>
      <c r="E84" s="37">
        <v>2405.9000000000005</v>
      </c>
      <c r="F84" s="37">
        <v>2380.2000000000003</v>
      </c>
      <c r="G84" s="37">
        <v>2340.4000000000005</v>
      </c>
      <c r="H84" s="37">
        <v>2471.4000000000005</v>
      </c>
      <c r="I84" s="37">
        <v>2511.2000000000007</v>
      </c>
      <c r="J84" s="37">
        <v>2536.9000000000005</v>
      </c>
      <c r="K84" s="28">
        <v>2485.5</v>
      </c>
      <c r="L84" s="28">
        <v>2420</v>
      </c>
      <c r="M84" s="28">
        <v>1.1543600000000001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389.3</v>
      </c>
      <c r="D85" s="37">
        <v>390.91666666666669</v>
      </c>
      <c r="E85" s="37">
        <v>382.88333333333338</v>
      </c>
      <c r="F85" s="37">
        <v>376.4666666666667</v>
      </c>
      <c r="G85" s="37">
        <v>368.43333333333339</v>
      </c>
      <c r="H85" s="37">
        <v>397.33333333333337</v>
      </c>
      <c r="I85" s="37">
        <v>405.36666666666667</v>
      </c>
      <c r="J85" s="37">
        <v>411.78333333333336</v>
      </c>
      <c r="K85" s="28">
        <v>398.95</v>
      </c>
      <c r="L85" s="28">
        <v>384.5</v>
      </c>
      <c r="M85" s="28">
        <v>23.20355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875.35</v>
      </c>
      <c r="D86" s="37">
        <v>876.48333333333323</v>
      </c>
      <c r="E86" s="37">
        <v>867.06666666666649</v>
      </c>
      <c r="F86" s="37">
        <v>858.7833333333333</v>
      </c>
      <c r="G86" s="37">
        <v>849.36666666666656</v>
      </c>
      <c r="H86" s="37">
        <v>884.76666666666642</v>
      </c>
      <c r="I86" s="37">
        <v>894.18333333333317</v>
      </c>
      <c r="J86" s="37">
        <v>902.46666666666636</v>
      </c>
      <c r="K86" s="28">
        <v>885.9</v>
      </c>
      <c r="L86" s="28">
        <v>868.2</v>
      </c>
      <c r="M86" s="28">
        <v>9.5677000000000003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1317.45</v>
      </c>
      <c r="D87" s="37">
        <v>1320.2166666666665</v>
      </c>
      <c r="E87" s="37">
        <v>1301.4333333333329</v>
      </c>
      <c r="F87" s="37">
        <v>1285.4166666666665</v>
      </c>
      <c r="G87" s="37">
        <v>1266.633333333333</v>
      </c>
      <c r="H87" s="37">
        <v>1336.2333333333329</v>
      </c>
      <c r="I87" s="37">
        <v>1355.0166666666662</v>
      </c>
      <c r="J87" s="37">
        <v>1371.0333333333328</v>
      </c>
      <c r="K87" s="28">
        <v>1339</v>
      </c>
      <c r="L87" s="28">
        <v>1304.2</v>
      </c>
      <c r="M87" s="28">
        <v>3.90598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1391.8</v>
      </c>
      <c r="D88" s="37">
        <v>1393.4666666666665</v>
      </c>
      <c r="E88" s="37">
        <v>1378.9333333333329</v>
      </c>
      <c r="F88" s="37">
        <v>1366.0666666666664</v>
      </c>
      <c r="G88" s="37">
        <v>1351.5333333333328</v>
      </c>
      <c r="H88" s="37">
        <v>1406.333333333333</v>
      </c>
      <c r="I88" s="37">
        <v>1420.8666666666663</v>
      </c>
      <c r="J88" s="37">
        <v>1433.7333333333331</v>
      </c>
      <c r="K88" s="28">
        <v>1408</v>
      </c>
      <c r="L88" s="28">
        <v>1380.6</v>
      </c>
      <c r="M88" s="28">
        <v>3.7933599999999998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453.6</v>
      </c>
      <c r="D89" s="37">
        <v>453.51666666666665</v>
      </c>
      <c r="E89" s="37">
        <v>449.08333333333331</v>
      </c>
      <c r="F89" s="37">
        <v>444.56666666666666</v>
      </c>
      <c r="G89" s="37">
        <v>440.13333333333333</v>
      </c>
      <c r="H89" s="37">
        <v>458.0333333333333</v>
      </c>
      <c r="I89" s="37">
        <v>462.4666666666667</v>
      </c>
      <c r="J89" s="37">
        <v>466.98333333333329</v>
      </c>
      <c r="K89" s="28">
        <v>457.95</v>
      </c>
      <c r="L89" s="28">
        <v>449</v>
      </c>
      <c r="M89" s="28">
        <v>5.7492200000000002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231.85</v>
      </c>
      <c r="D90" s="37">
        <v>230.23333333333335</v>
      </c>
      <c r="E90" s="37">
        <v>226.7166666666667</v>
      </c>
      <c r="F90" s="37">
        <v>221.58333333333334</v>
      </c>
      <c r="G90" s="37">
        <v>218.06666666666669</v>
      </c>
      <c r="H90" s="37">
        <v>235.3666666666667</v>
      </c>
      <c r="I90" s="37">
        <v>238.88333333333335</v>
      </c>
      <c r="J90" s="37">
        <v>244.01666666666671</v>
      </c>
      <c r="K90" s="28">
        <v>233.75</v>
      </c>
      <c r="L90" s="28">
        <v>225.1</v>
      </c>
      <c r="M90" s="28">
        <v>5.4744799999999998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903</v>
      </c>
      <c r="D91" s="37">
        <v>907.61666666666667</v>
      </c>
      <c r="E91" s="37">
        <v>887.68333333333339</v>
      </c>
      <c r="F91" s="37">
        <v>872.36666666666667</v>
      </c>
      <c r="G91" s="37">
        <v>852.43333333333339</v>
      </c>
      <c r="H91" s="37">
        <v>922.93333333333339</v>
      </c>
      <c r="I91" s="37">
        <v>942.86666666666656</v>
      </c>
      <c r="J91" s="37">
        <v>958.18333333333339</v>
      </c>
      <c r="K91" s="28">
        <v>927.55</v>
      </c>
      <c r="L91" s="28">
        <v>892.3</v>
      </c>
      <c r="M91" s="28">
        <v>49.164969999999997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1897.7</v>
      </c>
      <c r="D92" s="37">
        <v>1906.8833333333332</v>
      </c>
      <c r="E92" s="37">
        <v>1880.7666666666664</v>
      </c>
      <c r="F92" s="37">
        <v>1863.8333333333333</v>
      </c>
      <c r="G92" s="37">
        <v>1837.7166666666665</v>
      </c>
      <c r="H92" s="37">
        <v>1923.8166666666664</v>
      </c>
      <c r="I92" s="37">
        <v>1949.9333333333332</v>
      </c>
      <c r="J92" s="37">
        <v>1966.8666666666663</v>
      </c>
      <c r="K92" s="28">
        <v>1933</v>
      </c>
      <c r="L92" s="28">
        <v>1889.95</v>
      </c>
      <c r="M92" s="28">
        <v>2.6588500000000002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1351.05</v>
      </c>
      <c r="D93" s="37">
        <v>1357.6499999999999</v>
      </c>
      <c r="E93" s="37">
        <v>1342.6499999999996</v>
      </c>
      <c r="F93" s="37">
        <v>1334.2499999999998</v>
      </c>
      <c r="G93" s="37">
        <v>1319.2499999999995</v>
      </c>
      <c r="H93" s="37">
        <v>1366.0499999999997</v>
      </c>
      <c r="I93" s="37">
        <v>1381.0500000000002</v>
      </c>
      <c r="J93" s="37">
        <v>1389.4499999999998</v>
      </c>
      <c r="K93" s="28">
        <v>1372.65</v>
      </c>
      <c r="L93" s="28">
        <v>1349.25</v>
      </c>
      <c r="M93" s="28">
        <v>51.862050000000004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537.15</v>
      </c>
      <c r="D94" s="37">
        <v>537.73333333333323</v>
      </c>
      <c r="E94" s="37">
        <v>532.01666666666642</v>
      </c>
      <c r="F94" s="37">
        <v>526.88333333333321</v>
      </c>
      <c r="G94" s="37">
        <v>521.1666666666664</v>
      </c>
      <c r="H94" s="37">
        <v>542.86666666666645</v>
      </c>
      <c r="I94" s="37">
        <v>548.58333333333337</v>
      </c>
      <c r="J94" s="37">
        <v>553.71666666666647</v>
      </c>
      <c r="K94" s="28">
        <v>543.45000000000005</v>
      </c>
      <c r="L94" s="28">
        <v>532.6</v>
      </c>
      <c r="M94" s="28">
        <v>17.706410000000002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1241.75</v>
      </c>
      <c r="D95" s="37">
        <v>1240.3833333333334</v>
      </c>
      <c r="E95" s="37">
        <v>1231.7666666666669</v>
      </c>
      <c r="F95" s="37">
        <v>1221.7833333333335</v>
      </c>
      <c r="G95" s="37">
        <v>1213.166666666667</v>
      </c>
      <c r="H95" s="37">
        <v>1250.3666666666668</v>
      </c>
      <c r="I95" s="37">
        <v>1258.9833333333331</v>
      </c>
      <c r="J95" s="37">
        <v>1268.9666666666667</v>
      </c>
      <c r="K95" s="28">
        <v>1249</v>
      </c>
      <c r="L95" s="28">
        <v>1230.4000000000001</v>
      </c>
      <c r="M95" s="28">
        <v>5.0129200000000003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2792.8</v>
      </c>
      <c r="D96" s="37">
        <v>2810.2833333333333</v>
      </c>
      <c r="E96" s="37">
        <v>2754.5666666666666</v>
      </c>
      <c r="F96" s="37">
        <v>2716.3333333333335</v>
      </c>
      <c r="G96" s="37">
        <v>2660.6166666666668</v>
      </c>
      <c r="H96" s="37">
        <v>2848.5166666666664</v>
      </c>
      <c r="I96" s="37">
        <v>2904.2333333333327</v>
      </c>
      <c r="J96" s="37">
        <v>2942.4666666666662</v>
      </c>
      <c r="K96" s="28">
        <v>2866</v>
      </c>
      <c r="L96" s="28">
        <v>2772.05</v>
      </c>
      <c r="M96" s="28">
        <v>6.2075699999999996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349.1</v>
      </c>
      <c r="D97" s="37">
        <v>350.0333333333333</v>
      </c>
      <c r="E97" s="37">
        <v>345.56666666666661</v>
      </c>
      <c r="F97" s="37">
        <v>342.0333333333333</v>
      </c>
      <c r="G97" s="37">
        <v>337.56666666666661</v>
      </c>
      <c r="H97" s="37">
        <v>353.56666666666661</v>
      </c>
      <c r="I97" s="37">
        <v>358.0333333333333</v>
      </c>
      <c r="J97" s="37">
        <v>361.56666666666661</v>
      </c>
      <c r="K97" s="28">
        <v>354.5</v>
      </c>
      <c r="L97" s="28">
        <v>346.5</v>
      </c>
      <c r="M97" s="28">
        <v>95.111660000000001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1730</v>
      </c>
      <c r="D98" s="37">
        <v>1737.0333333333335</v>
      </c>
      <c r="E98" s="37">
        <v>1717.0666666666671</v>
      </c>
      <c r="F98" s="37">
        <v>1704.1333333333334</v>
      </c>
      <c r="G98" s="37">
        <v>1684.166666666667</v>
      </c>
      <c r="H98" s="37">
        <v>1749.9666666666672</v>
      </c>
      <c r="I98" s="37">
        <v>1769.9333333333338</v>
      </c>
      <c r="J98" s="37">
        <v>1782.8666666666672</v>
      </c>
      <c r="K98" s="28">
        <v>1757</v>
      </c>
      <c r="L98" s="28">
        <v>1724.1</v>
      </c>
      <c r="M98" s="28">
        <v>6.2557200000000002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237.85</v>
      </c>
      <c r="D99" s="37">
        <v>236.2833333333333</v>
      </c>
      <c r="E99" s="37">
        <v>233.51666666666659</v>
      </c>
      <c r="F99" s="37">
        <v>229.18333333333328</v>
      </c>
      <c r="G99" s="37">
        <v>226.41666666666657</v>
      </c>
      <c r="H99" s="37">
        <v>240.61666666666662</v>
      </c>
      <c r="I99" s="37">
        <v>243.38333333333333</v>
      </c>
      <c r="J99" s="37">
        <v>247.71666666666664</v>
      </c>
      <c r="K99" s="28">
        <v>239.05</v>
      </c>
      <c r="L99" s="28">
        <v>231.95</v>
      </c>
      <c r="M99" s="28">
        <v>53.235460000000003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2497.8000000000002</v>
      </c>
      <c r="D100" s="37">
        <v>2496.3000000000002</v>
      </c>
      <c r="E100" s="37">
        <v>2469.7000000000003</v>
      </c>
      <c r="F100" s="37">
        <v>2441.6</v>
      </c>
      <c r="G100" s="37">
        <v>2415</v>
      </c>
      <c r="H100" s="37">
        <v>2524.4000000000005</v>
      </c>
      <c r="I100" s="37">
        <v>2551.0000000000009</v>
      </c>
      <c r="J100" s="37">
        <v>2579.1000000000008</v>
      </c>
      <c r="K100" s="28">
        <v>2522.9</v>
      </c>
      <c r="L100" s="28">
        <v>2468.1999999999998</v>
      </c>
      <c r="M100" s="28">
        <v>16.63307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283.7</v>
      </c>
      <c r="D101" s="37">
        <v>283.90000000000003</v>
      </c>
      <c r="E101" s="37">
        <v>279.80000000000007</v>
      </c>
      <c r="F101" s="37">
        <v>275.90000000000003</v>
      </c>
      <c r="G101" s="37">
        <v>271.80000000000007</v>
      </c>
      <c r="H101" s="37">
        <v>287.80000000000007</v>
      </c>
      <c r="I101" s="37">
        <v>291.90000000000009</v>
      </c>
      <c r="J101" s="37">
        <v>295.80000000000007</v>
      </c>
      <c r="K101" s="28">
        <v>288</v>
      </c>
      <c r="L101" s="28">
        <v>280</v>
      </c>
      <c r="M101" s="28">
        <v>64.667169999999999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35470.1</v>
      </c>
      <c r="D102" s="37">
        <v>35561.633333333331</v>
      </c>
      <c r="E102" s="37">
        <v>35302.46666666666</v>
      </c>
      <c r="F102" s="37">
        <v>35134.833333333328</v>
      </c>
      <c r="G102" s="37">
        <v>34875.666666666657</v>
      </c>
      <c r="H102" s="37">
        <v>35729.266666666663</v>
      </c>
      <c r="I102" s="37">
        <v>35988.433333333334</v>
      </c>
      <c r="J102" s="37">
        <v>36156.066666666666</v>
      </c>
      <c r="K102" s="28">
        <v>35820.800000000003</v>
      </c>
      <c r="L102" s="28">
        <v>35394</v>
      </c>
      <c r="M102" s="28">
        <v>2.1129999999999999E-2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2167.4</v>
      </c>
      <c r="D103" s="37">
        <v>2174.1</v>
      </c>
      <c r="E103" s="37">
        <v>2153.2999999999997</v>
      </c>
      <c r="F103" s="37">
        <v>2139.1999999999998</v>
      </c>
      <c r="G103" s="37">
        <v>2118.3999999999996</v>
      </c>
      <c r="H103" s="37">
        <v>2188.1999999999998</v>
      </c>
      <c r="I103" s="37">
        <v>2209</v>
      </c>
      <c r="J103" s="37">
        <v>2223.1</v>
      </c>
      <c r="K103" s="28">
        <v>2194.9</v>
      </c>
      <c r="L103" s="28">
        <v>2160</v>
      </c>
      <c r="M103" s="28">
        <v>27.402149999999999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752.4</v>
      </c>
      <c r="D104" s="37">
        <v>753.56666666666661</v>
      </c>
      <c r="E104" s="37">
        <v>747.63333333333321</v>
      </c>
      <c r="F104" s="37">
        <v>742.86666666666656</v>
      </c>
      <c r="G104" s="37">
        <v>736.93333333333317</v>
      </c>
      <c r="H104" s="37">
        <v>758.33333333333326</v>
      </c>
      <c r="I104" s="37">
        <v>764.26666666666665</v>
      </c>
      <c r="J104" s="37">
        <v>769.0333333333333</v>
      </c>
      <c r="K104" s="28">
        <v>759.5</v>
      </c>
      <c r="L104" s="28">
        <v>748.8</v>
      </c>
      <c r="M104" s="28">
        <v>70.445419999999999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1250.7</v>
      </c>
      <c r="D105" s="37">
        <v>1245.1166666666666</v>
      </c>
      <c r="E105" s="37">
        <v>1235.9833333333331</v>
      </c>
      <c r="F105" s="37">
        <v>1221.2666666666667</v>
      </c>
      <c r="G105" s="37">
        <v>1212.1333333333332</v>
      </c>
      <c r="H105" s="37">
        <v>1259.833333333333</v>
      </c>
      <c r="I105" s="37">
        <v>1268.9666666666667</v>
      </c>
      <c r="J105" s="37">
        <v>1283.6833333333329</v>
      </c>
      <c r="K105" s="28">
        <v>1254.25</v>
      </c>
      <c r="L105" s="28">
        <v>1230.4000000000001</v>
      </c>
      <c r="M105" s="28">
        <v>2.6698300000000001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513.35</v>
      </c>
      <c r="D106" s="37">
        <v>516.11666666666667</v>
      </c>
      <c r="E106" s="37">
        <v>504.2833333333333</v>
      </c>
      <c r="F106" s="37">
        <v>495.21666666666664</v>
      </c>
      <c r="G106" s="37">
        <v>483.38333333333327</v>
      </c>
      <c r="H106" s="37">
        <v>525.18333333333339</v>
      </c>
      <c r="I106" s="37">
        <v>537.01666666666665</v>
      </c>
      <c r="J106" s="37">
        <v>546.08333333333337</v>
      </c>
      <c r="K106" s="28">
        <v>527.95000000000005</v>
      </c>
      <c r="L106" s="28">
        <v>507.05</v>
      </c>
      <c r="M106" s="28">
        <v>14.899889999999999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444.35</v>
      </c>
      <c r="D107" s="37">
        <v>445.81666666666666</v>
      </c>
      <c r="E107" s="37">
        <v>439.5333333333333</v>
      </c>
      <c r="F107" s="37">
        <v>434.71666666666664</v>
      </c>
      <c r="G107" s="37">
        <v>428.43333333333328</v>
      </c>
      <c r="H107" s="37">
        <v>450.63333333333333</v>
      </c>
      <c r="I107" s="37">
        <v>456.91666666666674</v>
      </c>
      <c r="J107" s="37">
        <v>461.73333333333335</v>
      </c>
      <c r="K107" s="28">
        <v>452.1</v>
      </c>
      <c r="L107" s="28">
        <v>441</v>
      </c>
      <c r="M107" s="28">
        <v>2.4657200000000001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33.5</v>
      </c>
      <c r="D108" s="37">
        <v>33.783333333333331</v>
      </c>
      <c r="E108" s="37">
        <v>32.816666666666663</v>
      </c>
      <c r="F108" s="37">
        <v>32.133333333333333</v>
      </c>
      <c r="G108" s="37">
        <v>31.166666666666664</v>
      </c>
      <c r="H108" s="37">
        <v>34.466666666666661</v>
      </c>
      <c r="I108" s="37">
        <v>35.43333333333333</v>
      </c>
      <c r="J108" s="37">
        <v>36.11666666666666</v>
      </c>
      <c r="K108" s="28">
        <v>34.75</v>
      </c>
      <c r="L108" s="28">
        <v>33.1</v>
      </c>
      <c r="M108" s="28">
        <v>105.28876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33.799999999999997</v>
      </c>
      <c r="D109" s="37">
        <v>33.81666666666667</v>
      </c>
      <c r="E109" s="37">
        <v>33.433333333333337</v>
      </c>
      <c r="F109" s="37">
        <v>33.06666666666667</v>
      </c>
      <c r="G109" s="37">
        <v>32.683333333333337</v>
      </c>
      <c r="H109" s="37">
        <v>34.183333333333337</v>
      </c>
      <c r="I109" s="37">
        <v>34.566666666666677</v>
      </c>
      <c r="J109" s="37">
        <v>34.933333333333337</v>
      </c>
      <c r="K109" s="28">
        <v>34.200000000000003</v>
      </c>
      <c r="L109" s="28">
        <v>33.450000000000003</v>
      </c>
      <c r="M109" s="28">
        <v>132.43592000000001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290.85000000000002</v>
      </c>
      <c r="D110" s="37">
        <v>292.11666666666667</v>
      </c>
      <c r="E110" s="37">
        <v>287.88333333333333</v>
      </c>
      <c r="F110" s="37">
        <v>284.91666666666663</v>
      </c>
      <c r="G110" s="37">
        <v>280.68333333333328</v>
      </c>
      <c r="H110" s="37">
        <v>295.08333333333337</v>
      </c>
      <c r="I110" s="37">
        <v>299.31666666666672</v>
      </c>
      <c r="J110" s="37">
        <v>302.28333333333342</v>
      </c>
      <c r="K110" s="28">
        <v>296.35000000000002</v>
      </c>
      <c r="L110" s="28">
        <v>289.14999999999998</v>
      </c>
      <c r="M110" s="28">
        <v>134.14357000000001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3920.25</v>
      </c>
      <c r="D111" s="37">
        <v>3924.0666666666671</v>
      </c>
      <c r="E111" s="37">
        <v>3879.1333333333341</v>
      </c>
      <c r="F111" s="37">
        <v>3838.0166666666669</v>
      </c>
      <c r="G111" s="37">
        <v>3793.0833333333339</v>
      </c>
      <c r="H111" s="37">
        <v>3965.1833333333343</v>
      </c>
      <c r="I111" s="37">
        <v>4010.1166666666677</v>
      </c>
      <c r="J111" s="37">
        <v>4051.2333333333345</v>
      </c>
      <c r="K111" s="28">
        <v>3969</v>
      </c>
      <c r="L111" s="28">
        <v>3882.95</v>
      </c>
      <c r="M111" s="28">
        <v>1.0161199999999999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169.75</v>
      </c>
      <c r="D112" s="37">
        <v>170.66666666666666</v>
      </c>
      <c r="E112" s="37">
        <v>166.0333333333333</v>
      </c>
      <c r="F112" s="37">
        <v>162.31666666666663</v>
      </c>
      <c r="G112" s="37">
        <v>157.68333333333328</v>
      </c>
      <c r="H112" s="37">
        <v>174.38333333333333</v>
      </c>
      <c r="I112" s="37">
        <v>179.01666666666671</v>
      </c>
      <c r="J112" s="37">
        <v>182.73333333333335</v>
      </c>
      <c r="K112" s="28">
        <v>175.3</v>
      </c>
      <c r="L112" s="28">
        <v>166.95</v>
      </c>
      <c r="M112" s="28">
        <v>27.35782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162.15</v>
      </c>
      <c r="D113" s="37">
        <v>162.61666666666667</v>
      </c>
      <c r="E113" s="37">
        <v>160.33333333333334</v>
      </c>
      <c r="F113" s="37">
        <v>158.51666666666668</v>
      </c>
      <c r="G113" s="37">
        <v>156.23333333333335</v>
      </c>
      <c r="H113" s="37">
        <v>164.43333333333334</v>
      </c>
      <c r="I113" s="37">
        <v>166.71666666666664</v>
      </c>
      <c r="J113" s="37">
        <v>168.53333333333333</v>
      </c>
      <c r="K113" s="28">
        <v>164.9</v>
      </c>
      <c r="L113" s="28">
        <v>160.80000000000001</v>
      </c>
      <c r="M113" s="28">
        <v>28.208690000000001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244</v>
      </c>
      <c r="D114" s="37">
        <v>244.28333333333333</v>
      </c>
      <c r="E114" s="37">
        <v>241.06666666666666</v>
      </c>
      <c r="F114" s="37">
        <v>238.13333333333333</v>
      </c>
      <c r="G114" s="37">
        <v>234.91666666666666</v>
      </c>
      <c r="H114" s="37">
        <v>247.21666666666667</v>
      </c>
      <c r="I114" s="37">
        <v>250.43333333333331</v>
      </c>
      <c r="J114" s="37">
        <v>253.36666666666667</v>
      </c>
      <c r="K114" s="28">
        <v>247.5</v>
      </c>
      <c r="L114" s="28">
        <v>241.35</v>
      </c>
      <c r="M114" s="28">
        <v>19.78201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70.75</v>
      </c>
      <c r="D115" s="37">
        <v>70.649999999999991</v>
      </c>
      <c r="E115" s="37">
        <v>70.299999999999983</v>
      </c>
      <c r="F115" s="37">
        <v>69.849999999999994</v>
      </c>
      <c r="G115" s="37">
        <v>69.499999999999986</v>
      </c>
      <c r="H115" s="37">
        <v>71.09999999999998</v>
      </c>
      <c r="I115" s="37">
        <v>71.449999999999974</v>
      </c>
      <c r="J115" s="37">
        <v>71.899999999999977</v>
      </c>
      <c r="K115" s="28">
        <v>71</v>
      </c>
      <c r="L115" s="28">
        <v>70.2</v>
      </c>
      <c r="M115" s="28">
        <v>89.178970000000007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585.70000000000005</v>
      </c>
      <c r="D116" s="37">
        <v>588.18333333333339</v>
      </c>
      <c r="E116" s="37">
        <v>578.51666666666677</v>
      </c>
      <c r="F116" s="37">
        <v>571.33333333333337</v>
      </c>
      <c r="G116" s="37">
        <v>561.66666666666674</v>
      </c>
      <c r="H116" s="37">
        <v>595.36666666666679</v>
      </c>
      <c r="I116" s="37">
        <v>605.0333333333333</v>
      </c>
      <c r="J116" s="37">
        <v>612.21666666666681</v>
      </c>
      <c r="K116" s="28">
        <v>597.85</v>
      </c>
      <c r="L116" s="28">
        <v>581</v>
      </c>
      <c r="M116" s="28">
        <v>18.313859999999998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366.1</v>
      </c>
      <c r="D117" s="37">
        <v>365.45</v>
      </c>
      <c r="E117" s="37">
        <v>362.75</v>
      </c>
      <c r="F117" s="37">
        <v>359.40000000000003</v>
      </c>
      <c r="G117" s="37">
        <v>356.70000000000005</v>
      </c>
      <c r="H117" s="37">
        <v>368.79999999999995</v>
      </c>
      <c r="I117" s="37">
        <v>371.49999999999989</v>
      </c>
      <c r="J117" s="37">
        <v>374.84999999999991</v>
      </c>
      <c r="K117" s="28">
        <v>368.15</v>
      </c>
      <c r="L117" s="28">
        <v>362.1</v>
      </c>
      <c r="M117" s="28">
        <v>5.4106699999999996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225.55</v>
      </c>
      <c r="D118" s="37">
        <v>224.53333333333333</v>
      </c>
      <c r="E118" s="37">
        <v>222.66666666666666</v>
      </c>
      <c r="F118" s="37">
        <v>219.78333333333333</v>
      </c>
      <c r="G118" s="37">
        <v>217.91666666666666</v>
      </c>
      <c r="H118" s="37">
        <v>227.41666666666666</v>
      </c>
      <c r="I118" s="37">
        <v>229.28333333333333</v>
      </c>
      <c r="J118" s="37">
        <v>232.16666666666666</v>
      </c>
      <c r="K118" s="28">
        <v>226.4</v>
      </c>
      <c r="L118" s="28">
        <v>221.65</v>
      </c>
      <c r="M118" s="28">
        <v>37.900689999999997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820.9</v>
      </c>
      <c r="D119" s="37">
        <v>821.46666666666658</v>
      </c>
      <c r="E119" s="37">
        <v>813.13333333333321</v>
      </c>
      <c r="F119" s="37">
        <v>805.36666666666667</v>
      </c>
      <c r="G119" s="37">
        <v>797.0333333333333</v>
      </c>
      <c r="H119" s="37">
        <v>829.23333333333312</v>
      </c>
      <c r="I119" s="37">
        <v>837.56666666666638</v>
      </c>
      <c r="J119" s="37">
        <v>845.33333333333303</v>
      </c>
      <c r="K119" s="28">
        <v>829.8</v>
      </c>
      <c r="L119" s="28">
        <v>813.7</v>
      </c>
      <c r="M119" s="28">
        <v>24.63571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3840.05</v>
      </c>
      <c r="D120" s="37">
        <v>3853.0499999999997</v>
      </c>
      <c r="E120" s="37">
        <v>3798.0999999999995</v>
      </c>
      <c r="F120" s="37">
        <v>3756.1499999999996</v>
      </c>
      <c r="G120" s="37">
        <v>3701.1999999999994</v>
      </c>
      <c r="H120" s="37">
        <v>3894.9999999999995</v>
      </c>
      <c r="I120" s="37">
        <v>3949.9499999999994</v>
      </c>
      <c r="J120" s="37">
        <v>3991.8999999999996</v>
      </c>
      <c r="K120" s="28">
        <v>3908</v>
      </c>
      <c r="L120" s="28">
        <v>3811.1</v>
      </c>
      <c r="M120" s="28">
        <v>1.6489400000000001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1428.85</v>
      </c>
      <c r="D121" s="37">
        <v>1431.9333333333334</v>
      </c>
      <c r="E121" s="37">
        <v>1410.9166666666667</v>
      </c>
      <c r="F121" s="37">
        <v>1392.9833333333333</v>
      </c>
      <c r="G121" s="37">
        <v>1371.9666666666667</v>
      </c>
      <c r="H121" s="37">
        <v>1449.8666666666668</v>
      </c>
      <c r="I121" s="37">
        <v>1470.8833333333332</v>
      </c>
      <c r="J121" s="37">
        <v>1488.8166666666668</v>
      </c>
      <c r="K121" s="28">
        <v>1452.95</v>
      </c>
      <c r="L121" s="28">
        <v>1414</v>
      </c>
      <c r="M121" s="28">
        <v>61.576059999999998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1761</v>
      </c>
      <c r="D122" s="37">
        <v>1754.7166666666665</v>
      </c>
      <c r="E122" s="37">
        <v>1734.4333333333329</v>
      </c>
      <c r="F122" s="37">
        <v>1707.8666666666666</v>
      </c>
      <c r="G122" s="37">
        <v>1687.583333333333</v>
      </c>
      <c r="H122" s="37">
        <v>1781.2833333333328</v>
      </c>
      <c r="I122" s="37">
        <v>1801.5666666666662</v>
      </c>
      <c r="J122" s="37">
        <v>1828.1333333333328</v>
      </c>
      <c r="K122" s="28">
        <v>1775</v>
      </c>
      <c r="L122" s="28">
        <v>1728.15</v>
      </c>
      <c r="M122" s="28">
        <v>3.89255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990.5</v>
      </c>
      <c r="D123" s="37">
        <v>991.7833333333333</v>
      </c>
      <c r="E123" s="37">
        <v>973.56666666666661</v>
      </c>
      <c r="F123" s="37">
        <v>956.63333333333333</v>
      </c>
      <c r="G123" s="37">
        <v>938.41666666666663</v>
      </c>
      <c r="H123" s="37">
        <v>1008.7166666666666</v>
      </c>
      <c r="I123" s="37">
        <v>1026.9333333333334</v>
      </c>
      <c r="J123" s="37">
        <v>1043.8666666666666</v>
      </c>
      <c r="K123" s="28">
        <v>1010</v>
      </c>
      <c r="L123" s="28">
        <v>974.85</v>
      </c>
      <c r="M123" s="28">
        <v>4.5242699999999996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231.95</v>
      </c>
      <c r="D124" s="37">
        <v>231.61666666666665</v>
      </c>
      <c r="E124" s="37">
        <v>228.5333333333333</v>
      </c>
      <c r="F124" s="37">
        <v>225.11666666666665</v>
      </c>
      <c r="G124" s="37">
        <v>222.0333333333333</v>
      </c>
      <c r="H124" s="37">
        <v>235.0333333333333</v>
      </c>
      <c r="I124" s="37">
        <v>238.11666666666662</v>
      </c>
      <c r="J124" s="37">
        <v>241.5333333333333</v>
      </c>
      <c r="K124" s="28">
        <v>234.7</v>
      </c>
      <c r="L124" s="28">
        <v>228.2</v>
      </c>
      <c r="M124" s="28">
        <v>11.965210000000001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584</v>
      </c>
      <c r="D125" s="37">
        <v>583.23333333333335</v>
      </c>
      <c r="E125" s="37">
        <v>575.01666666666665</v>
      </c>
      <c r="F125" s="37">
        <v>566.0333333333333</v>
      </c>
      <c r="G125" s="37">
        <v>557.81666666666661</v>
      </c>
      <c r="H125" s="37">
        <v>592.2166666666667</v>
      </c>
      <c r="I125" s="37">
        <v>600.43333333333339</v>
      </c>
      <c r="J125" s="37">
        <v>609.41666666666674</v>
      </c>
      <c r="K125" s="28">
        <v>591.45000000000005</v>
      </c>
      <c r="L125" s="28">
        <v>574.25</v>
      </c>
      <c r="M125" s="28">
        <v>46.606560000000002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361.15</v>
      </c>
      <c r="D126" s="37">
        <v>360.08333333333331</v>
      </c>
      <c r="E126" s="37">
        <v>355.86666666666662</v>
      </c>
      <c r="F126" s="37">
        <v>350.58333333333331</v>
      </c>
      <c r="G126" s="37">
        <v>346.36666666666662</v>
      </c>
      <c r="H126" s="37">
        <v>365.36666666666662</v>
      </c>
      <c r="I126" s="37">
        <v>369.58333333333331</v>
      </c>
      <c r="J126" s="37">
        <v>374.86666666666662</v>
      </c>
      <c r="K126" s="28">
        <v>364.3</v>
      </c>
      <c r="L126" s="28">
        <v>354.8</v>
      </c>
      <c r="M126" s="28">
        <v>62.37397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559.65</v>
      </c>
      <c r="D127" s="37">
        <v>567.46666666666658</v>
      </c>
      <c r="E127" s="37">
        <v>546.48333333333312</v>
      </c>
      <c r="F127" s="37">
        <v>533.31666666666649</v>
      </c>
      <c r="G127" s="37">
        <v>512.33333333333303</v>
      </c>
      <c r="H127" s="37">
        <v>580.63333333333321</v>
      </c>
      <c r="I127" s="37">
        <v>601.61666666666656</v>
      </c>
      <c r="J127" s="37">
        <v>614.7833333333333</v>
      </c>
      <c r="K127" s="28">
        <v>588.45000000000005</v>
      </c>
      <c r="L127" s="28">
        <v>554.29999999999995</v>
      </c>
      <c r="M127" s="28">
        <v>31.112760000000002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1770.05</v>
      </c>
      <c r="D128" s="37">
        <v>1761.3666666666668</v>
      </c>
      <c r="E128" s="37">
        <v>1745.7333333333336</v>
      </c>
      <c r="F128" s="37">
        <v>1721.4166666666667</v>
      </c>
      <c r="G128" s="37">
        <v>1705.7833333333335</v>
      </c>
      <c r="H128" s="37">
        <v>1785.6833333333336</v>
      </c>
      <c r="I128" s="37">
        <v>1801.3166666666668</v>
      </c>
      <c r="J128" s="37">
        <v>1825.6333333333337</v>
      </c>
      <c r="K128" s="28">
        <v>1777</v>
      </c>
      <c r="L128" s="28">
        <v>1737.05</v>
      </c>
      <c r="M128" s="28">
        <v>65.709819999999993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70.900000000000006</v>
      </c>
      <c r="D129" s="37">
        <v>71.150000000000006</v>
      </c>
      <c r="E129" s="37">
        <v>69.850000000000009</v>
      </c>
      <c r="F129" s="37">
        <v>68.8</v>
      </c>
      <c r="G129" s="37">
        <v>67.5</v>
      </c>
      <c r="H129" s="37">
        <v>72.200000000000017</v>
      </c>
      <c r="I129" s="37">
        <v>73.500000000000028</v>
      </c>
      <c r="J129" s="37">
        <v>74.550000000000026</v>
      </c>
      <c r="K129" s="28">
        <v>72.45</v>
      </c>
      <c r="L129" s="28">
        <v>70.099999999999994</v>
      </c>
      <c r="M129" s="28">
        <v>39.129770000000001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3050.55</v>
      </c>
      <c r="D130" s="37">
        <v>3069.9</v>
      </c>
      <c r="E130" s="37">
        <v>3004.8</v>
      </c>
      <c r="F130" s="37">
        <v>2959.05</v>
      </c>
      <c r="G130" s="37">
        <v>2893.9500000000003</v>
      </c>
      <c r="H130" s="37">
        <v>3115.65</v>
      </c>
      <c r="I130" s="37">
        <v>3180.7499999999995</v>
      </c>
      <c r="J130" s="37">
        <v>3226.5</v>
      </c>
      <c r="K130" s="28">
        <v>3135</v>
      </c>
      <c r="L130" s="28">
        <v>3024.15</v>
      </c>
      <c r="M130" s="28">
        <v>3.8596300000000001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359.15</v>
      </c>
      <c r="D131" s="37">
        <v>358.66666666666669</v>
      </c>
      <c r="E131" s="37">
        <v>355.98333333333335</v>
      </c>
      <c r="F131" s="37">
        <v>352.81666666666666</v>
      </c>
      <c r="G131" s="37">
        <v>350.13333333333333</v>
      </c>
      <c r="H131" s="37">
        <v>361.83333333333337</v>
      </c>
      <c r="I131" s="37">
        <v>364.51666666666665</v>
      </c>
      <c r="J131" s="37">
        <v>367.68333333333339</v>
      </c>
      <c r="K131" s="28">
        <v>361.35</v>
      </c>
      <c r="L131" s="28">
        <v>355.5</v>
      </c>
      <c r="M131" s="28">
        <v>18.894169999999999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3873.6</v>
      </c>
      <c r="D132" s="37">
        <v>3931.8999999999996</v>
      </c>
      <c r="E132" s="37">
        <v>3774.8499999999995</v>
      </c>
      <c r="F132" s="37">
        <v>3676.1</v>
      </c>
      <c r="G132" s="37">
        <v>3519.0499999999997</v>
      </c>
      <c r="H132" s="37">
        <v>4030.6499999999992</v>
      </c>
      <c r="I132" s="37">
        <v>4187.6999999999989</v>
      </c>
      <c r="J132" s="37">
        <v>4286.4499999999989</v>
      </c>
      <c r="K132" s="28">
        <v>4088.95</v>
      </c>
      <c r="L132" s="28">
        <v>3833.15</v>
      </c>
      <c r="M132" s="28">
        <v>7.6347100000000001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1646.15</v>
      </c>
      <c r="D133" s="37">
        <v>1649.3666666666668</v>
      </c>
      <c r="E133" s="37">
        <v>1631.3833333333337</v>
      </c>
      <c r="F133" s="37">
        <v>1616.6166666666668</v>
      </c>
      <c r="G133" s="37">
        <v>1598.6333333333337</v>
      </c>
      <c r="H133" s="37">
        <v>1664.1333333333337</v>
      </c>
      <c r="I133" s="37">
        <v>1682.1166666666668</v>
      </c>
      <c r="J133" s="37">
        <v>1696.8833333333337</v>
      </c>
      <c r="K133" s="28">
        <v>1667.35</v>
      </c>
      <c r="L133" s="28">
        <v>1634.6</v>
      </c>
      <c r="M133" s="28">
        <v>11.70472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521.65</v>
      </c>
      <c r="D134" s="37">
        <v>522.2833333333333</v>
      </c>
      <c r="E134" s="37">
        <v>512.86666666666656</v>
      </c>
      <c r="F134" s="37">
        <v>504.08333333333326</v>
      </c>
      <c r="G134" s="37">
        <v>494.66666666666652</v>
      </c>
      <c r="H134" s="37">
        <v>531.06666666666661</v>
      </c>
      <c r="I134" s="37">
        <v>540.48333333333335</v>
      </c>
      <c r="J134" s="37">
        <v>549.26666666666665</v>
      </c>
      <c r="K134" s="28">
        <v>531.70000000000005</v>
      </c>
      <c r="L134" s="28">
        <v>513.5</v>
      </c>
      <c r="M134" s="28">
        <v>29.733360000000001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643.25</v>
      </c>
      <c r="D135" s="37">
        <v>644.71666666666658</v>
      </c>
      <c r="E135" s="37">
        <v>635.58333333333314</v>
      </c>
      <c r="F135" s="37">
        <v>627.91666666666652</v>
      </c>
      <c r="G135" s="37">
        <v>618.78333333333308</v>
      </c>
      <c r="H135" s="37">
        <v>652.38333333333321</v>
      </c>
      <c r="I135" s="37">
        <v>661.51666666666665</v>
      </c>
      <c r="J135" s="37">
        <v>669.18333333333328</v>
      </c>
      <c r="K135" s="28">
        <v>653.85</v>
      </c>
      <c r="L135" s="28">
        <v>637.04999999999995</v>
      </c>
      <c r="M135" s="28">
        <v>12.02079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77414.899999999994</v>
      </c>
      <c r="D136" s="37">
        <v>77270.21666666666</v>
      </c>
      <c r="E136" s="37">
        <v>76676.983333333323</v>
      </c>
      <c r="F136" s="37">
        <v>75939.066666666666</v>
      </c>
      <c r="G136" s="37">
        <v>75345.833333333328</v>
      </c>
      <c r="H136" s="37">
        <v>78008.133333333317</v>
      </c>
      <c r="I136" s="37">
        <v>78601.366666666654</v>
      </c>
      <c r="J136" s="37">
        <v>79339.283333333311</v>
      </c>
      <c r="K136" s="28">
        <v>77863.45</v>
      </c>
      <c r="L136" s="28">
        <v>76532.3</v>
      </c>
      <c r="M136" s="28">
        <v>6.6299999999999998E-2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196.3</v>
      </c>
      <c r="D137" s="37">
        <v>197.96666666666667</v>
      </c>
      <c r="E137" s="37">
        <v>192.98333333333335</v>
      </c>
      <c r="F137" s="37">
        <v>189.66666666666669</v>
      </c>
      <c r="G137" s="37">
        <v>184.68333333333337</v>
      </c>
      <c r="H137" s="37">
        <v>201.28333333333333</v>
      </c>
      <c r="I137" s="37">
        <v>206.26666666666662</v>
      </c>
      <c r="J137" s="37">
        <v>209.58333333333331</v>
      </c>
      <c r="K137" s="28">
        <v>202.95</v>
      </c>
      <c r="L137" s="28">
        <v>194.65</v>
      </c>
      <c r="M137" s="28">
        <v>53.585839999999997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1142.6500000000001</v>
      </c>
      <c r="D138" s="37">
        <v>1141.7333333333333</v>
      </c>
      <c r="E138" s="37">
        <v>1132.1166666666668</v>
      </c>
      <c r="F138" s="37">
        <v>1121.5833333333335</v>
      </c>
      <c r="G138" s="37">
        <v>1111.9666666666669</v>
      </c>
      <c r="H138" s="37">
        <v>1152.2666666666667</v>
      </c>
      <c r="I138" s="37">
        <v>1161.883333333333</v>
      </c>
      <c r="J138" s="37">
        <v>1172.4166666666665</v>
      </c>
      <c r="K138" s="28">
        <v>1151.3499999999999</v>
      </c>
      <c r="L138" s="28">
        <v>1131.2</v>
      </c>
      <c r="M138" s="28">
        <v>24.232030000000002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88.15</v>
      </c>
      <c r="D139" s="37">
        <v>88.883333333333326</v>
      </c>
      <c r="E139" s="37">
        <v>86.416666666666657</v>
      </c>
      <c r="F139" s="37">
        <v>84.683333333333337</v>
      </c>
      <c r="G139" s="37">
        <v>82.216666666666669</v>
      </c>
      <c r="H139" s="37">
        <v>90.616666666666646</v>
      </c>
      <c r="I139" s="37">
        <v>93.083333333333314</v>
      </c>
      <c r="J139" s="37">
        <v>94.816666666666634</v>
      </c>
      <c r="K139" s="28">
        <v>91.35</v>
      </c>
      <c r="L139" s="28">
        <v>87.15</v>
      </c>
      <c r="M139" s="28">
        <v>49.518419999999999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507.3</v>
      </c>
      <c r="D140" s="37">
        <v>506.59999999999997</v>
      </c>
      <c r="E140" s="37">
        <v>500.69999999999993</v>
      </c>
      <c r="F140" s="37">
        <v>494.09999999999997</v>
      </c>
      <c r="G140" s="37">
        <v>488.19999999999993</v>
      </c>
      <c r="H140" s="37">
        <v>513.19999999999993</v>
      </c>
      <c r="I140" s="37">
        <v>519.09999999999991</v>
      </c>
      <c r="J140" s="37">
        <v>525.69999999999993</v>
      </c>
      <c r="K140" s="28">
        <v>512.5</v>
      </c>
      <c r="L140" s="28">
        <v>500</v>
      </c>
      <c r="M140" s="28">
        <v>11.007059999999999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8567.75</v>
      </c>
      <c r="D141" s="37">
        <v>8535.0333333333328</v>
      </c>
      <c r="E141" s="37">
        <v>8482.7166666666653</v>
      </c>
      <c r="F141" s="37">
        <v>8397.6833333333325</v>
      </c>
      <c r="G141" s="37">
        <v>8345.366666666665</v>
      </c>
      <c r="H141" s="37">
        <v>8620.0666666666657</v>
      </c>
      <c r="I141" s="37">
        <v>8672.3833333333314</v>
      </c>
      <c r="J141" s="37">
        <v>8757.4166666666661</v>
      </c>
      <c r="K141" s="28">
        <v>8587.35</v>
      </c>
      <c r="L141" s="28">
        <v>8450</v>
      </c>
      <c r="M141" s="28">
        <v>6.0649600000000001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834.5</v>
      </c>
      <c r="D142" s="37">
        <v>831.66666666666663</v>
      </c>
      <c r="E142" s="37">
        <v>824.33333333333326</v>
      </c>
      <c r="F142" s="37">
        <v>814.16666666666663</v>
      </c>
      <c r="G142" s="37">
        <v>806.83333333333326</v>
      </c>
      <c r="H142" s="37">
        <v>841.83333333333326</v>
      </c>
      <c r="I142" s="37">
        <v>849.16666666666652</v>
      </c>
      <c r="J142" s="37">
        <v>859.33333333333326</v>
      </c>
      <c r="K142" s="28">
        <v>839</v>
      </c>
      <c r="L142" s="28">
        <v>821.5</v>
      </c>
      <c r="M142" s="28">
        <v>5.34633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373.6</v>
      </c>
      <c r="D143" s="37">
        <v>371.61666666666662</v>
      </c>
      <c r="E143" s="37">
        <v>368.48333333333323</v>
      </c>
      <c r="F143" s="37">
        <v>363.36666666666662</v>
      </c>
      <c r="G143" s="37">
        <v>360.23333333333323</v>
      </c>
      <c r="H143" s="37">
        <v>376.73333333333323</v>
      </c>
      <c r="I143" s="37">
        <v>379.86666666666656</v>
      </c>
      <c r="J143" s="37">
        <v>384.98333333333323</v>
      </c>
      <c r="K143" s="28">
        <v>374.75</v>
      </c>
      <c r="L143" s="28">
        <v>366.5</v>
      </c>
      <c r="M143" s="28">
        <v>11.15822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1442.2</v>
      </c>
      <c r="D144" s="37">
        <v>1440.0333333333335</v>
      </c>
      <c r="E144" s="37">
        <v>1418.866666666667</v>
      </c>
      <c r="F144" s="37">
        <v>1395.5333333333335</v>
      </c>
      <c r="G144" s="37">
        <v>1374.366666666667</v>
      </c>
      <c r="H144" s="37">
        <v>1463.366666666667</v>
      </c>
      <c r="I144" s="37">
        <v>1484.5333333333335</v>
      </c>
      <c r="J144" s="37">
        <v>1507.866666666667</v>
      </c>
      <c r="K144" s="28">
        <v>1461.2</v>
      </c>
      <c r="L144" s="28">
        <v>1416.7</v>
      </c>
      <c r="M144" s="28">
        <v>2.6175700000000002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2786.5</v>
      </c>
      <c r="D145" s="37">
        <v>2835.5333333333333</v>
      </c>
      <c r="E145" s="37">
        <v>2711.0666666666666</v>
      </c>
      <c r="F145" s="37">
        <v>2635.6333333333332</v>
      </c>
      <c r="G145" s="37">
        <v>2511.1666666666665</v>
      </c>
      <c r="H145" s="37">
        <v>2910.9666666666667</v>
      </c>
      <c r="I145" s="37">
        <v>3035.4333333333329</v>
      </c>
      <c r="J145" s="37">
        <v>3110.8666666666668</v>
      </c>
      <c r="K145" s="28">
        <v>2960</v>
      </c>
      <c r="L145" s="28">
        <v>2760.1</v>
      </c>
      <c r="M145" s="28">
        <v>30.12407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2111.1999999999998</v>
      </c>
      <c r="D146" s="37">
        <v>2124.4833333333331</v>
      </c>
      <c r="E146" s="37">
        <v>2076.7166666666662</v>
      </c>
      <c r="F146" s="37">
        <v>2042.2333333333331</v>
      </c>
      <c r="G146" s="37">
        <v>1994.4666666666662</v>
      </c>
      <c r="H146" s="37">
        <v>2158.9666666666662</v>
      </c>
      <c r="I146" s="37">
        <v>2206.7333333333336</v>
      </c>
      <c r="J146" s="37">
        <v>2241.2166666666662</v>
      </c>
      <c r="K146" s="28">
        <v>2172.25</v>
      </c>
      <c r="L146" s="28">
        <v>2090</v>
      </c>
      <c r="M146" s="28">
        <v>5.28566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993</v>
      </c>
      <c r="D147" s="37">
        <v>996.06666666666661</v>
      </c>
      <c r="E147" s="37">
        <v>983.93333333333317</v>
      </c>
      <c r="F147" s="37">
        <v>974.86666666666656</v>
      </c>
      <c r="G147" s="37">
        <v>962.73333333333312</v>
      </c>
      <c r="H147" s="37">
        <v>1005.1333333333332</v>
      </c>
      <c r="I147" s="37">
        <v>1017.2666666666667</v>
      </c>
      <c r="J147" s="37">
        <v>1026.3333333333333</v>
      </c>
      <c r="K147" s="28">
        <v>1008.2</v>
      </c>
      <c r="L147" s="28">
        <v>987</v>
      </c>
      <c r="M147" s="28">
        <v>9.8053000000000008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101.65</v>
      </c>
      <c r="D148" s="37">
        <v>102.83333333333333</v>
      </c>
      <c r="E148" s="37">
        <v>99.86666666666666</v>
      </c>
      <c r="F148" s="37">
        <v>98.083333333333329</v>
      </c>
      <c r="G148" s="37">
        <v>95.11666666666666</v>
      </c>
      <c r="H148" s="37">
        <v>104.61666666666666</v>
      </c>
      <c r="I148" s="37">
        <v>107.58333333333333</v>
      </c>
      <c r="J148" s="37">
        <v>109.36666666666666</v>
      </c>
      <c r="K148" s="28">
        <v>105.8</v>
      </c>
      <c r="L148" s="28">
        <v>101.05</v>
      </c>
      <c r="M148" s="28">
        <v>151.67164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148.30000000000001</v>
      </c>
      <c r="D149" s="37">
        <v>148.20000000000002</v>
      </c>
      <c r="E149" s="37">
        <v>147.10000000000002</v>
      </c>
      <c r="F149" s="37">
        <v>145.9</v>
      </c>
      <c r="G149" s="37">
        <v>144.80000000000001</v>
      </c>
      <c r="H149" s="37">
        <v>149.40000000000003</v>
      </c>
      <c r="I149" s="37">
        <v>150.5</v>
      </c>
      <c r="J149" s="37">
        <v>151.70000000000005</v>
      </c>
      <c r="K149" s="28">
        <v>149.30000000000001</v>
      </c>
      <c r="L149" s="28">
        <v>147</v>
      </c>
      <c r="M149" s="28">
        <v>97.758690000000001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70.599999999999994</v>
      </c>
      <c r="D150" s="37">
        <v>71.316666666666677</v>
      </c>
      <c r="E150" s="37">
        <v>69.433333333333351</v>
      </c>
      <c r="F150" s="37">
        <v>68.26666666666668</v>
      </c>
      <c r="G150" s="37">
        <v>66.383333333333354</v>
      </c>
      <c r="H150" s="37">
        <v>72.483333333333348</v>
      </c>
      <c r="I150" s="37">
        <v>74.366666666666674</v>
      </c>
      <c r="J150" s="37">
        <v>75.533333333333346</v>
      </c>
      <c r="K150" s="28">
        <v>73.2</v>
      </c>
      <c r="L150" s="28">
        <v>70.150000000000006</v>
      </c>
      <c r="M150" s="28">
        <v>164.89133000000001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3685.9</v>
      </c>
      <c r="D151" s="37">
        <v>3706.65</v>
      </c>
      <c r="E151" s="37">
        <v>3646.3</v>
      </c>
      <c r="F151" s="37">
        <v>3606.7000000000003</v>
      </c>
      <c r="G151" s="37">
        <v>3546.3500000000004</v>
      </c>
      <c r="H151" s="37">
        <v>3746.25</v>
      </c>
      <c r="I151" s="37">
        <v>3806.5999999999995</v>
      </c>
      <c r="J151" s="37">
        <v>3846.2</v>
      </c>
      <c r="K151" s="28">
        <v>3767</v>
      </c>
      <c r="L151" s="28">
        <v>3667.05</v>
      </c>
      <c r="M151" s="28">
        <v>0.70284000000000002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18363.3</v>
      </c>
      <c r="D152" s="37">
        <v>18312.316666666666</v>
      </c>
      <c r="E152" s="37">
        <v>18183.683333333331</v>
      </c>
      <c r="F152" s="37">
        <v>18004.066666666666</v>
      </c>
      <c r="G152" s="37">
        <v>17875.433333333331</v>
      </c>
      <c r="H152" s="37">
        <v>18491.933333333331</v>
      </c>
      <c r="I152" s="37">
        <v>18620.566666666662</v>
      </c>
      <c r="J152" s="37">
        <v>18800.183333333331</v>
      </c>
      <c r="K152" s="28">
        <v>18440.95</v>
      </c>
      <c r="L152" s="28">
        <v>18132.7</v>
      </c>
      <c r="M152" s="28">
        <v>0.52293999999999996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285.5</v>
      </c>
      <c r="D153" s="37">
        <v>285.91666666666669</v>
      </c>
      <c r="E153" s="37">
        <v>281.88333333333338</v>
      </c>
      <c r="F153" s="37">
        <v>278.26666666666671</v>
      </c>
      <c r="G153" s="37">
        <v>274.23333333333341</v>
      </c>
      <c r="H153" s="37">
        <v>289.53333333333336</v>
      </c>
      <c r="I153" s="37">
        <v>293.56666666666666</v>
      </c>
      <c r="J153" s="37">
        <v>297.18333333333334</v>
      </c>
      <c r="K153" s="28">
        <v>289.95</v>
      </c>
      <c r="L153" s="28">
        <v>282.3</v>
      </c>
      <c r="M153" s="28">
        <v>2.1720899999999999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834.05</v>
      </c>
      <c r="D154" s="37">
        <v>835.81666666666661</v>
      </c>
      <c r="E154" s="37">
        <v>823.88333333333321</v>
      </c>
      <c r="F154" s="37">
        <v>813.71666666666658</v>
      </c>
      <c r="G154" s="37">
        <v>801.78333333333319</v>
      </c>
      <c r="H154" s="37">
        <v>845.98333333333323</v>
      </c>
      <c r="I154" s="37">
        <v>857.91666666666663</v>
      </c>
      <c r="J154" s="37">
        <v>868.08333333333326</v>
      </c>
      <c r="K154" s="28">
        <v>847.75</v>
      </c>
      <c r="L154" s="28">
        <v>825.65</v>
      </c>
      <c r="M154" s="28">
        <v>3.7265899999999998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127.15</v>
      </c>
      <c r="D155" s="37">
        <v>127.85000000000001</v>
      </c>
      <c r="E155" s="37">
        <v>123.10000000000002</v>
      </c>
      <c r="F155" s="37">
        <v>119.05000000000001</v>
      </c>
      <c r="G155" s="37">
        <v>114.30000000000003</v>
      </c>
      <c r="H155" s="37">
        <v>131.90000000000003</v>
      </c>
      <c r="I155" s="37">
        <v>136.64999999999998</v>
      </c>
      <c r="J155" s="37">
        <v>140.70000000000002</v>
      </c>
      <c r="K155" s="28">
        <v>132.6</v>
      </c>
      <c r="L155" s="28">
        <v>123.8</v>
      </c>
      <c r="M155" s="28">
        <v>384.64080999999999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178</v>
      </c>
      <c r="D156" s="37">
        <v>182.20000000000002</v>
      </c>
      <c r="E156" s="37">
        <v>172.80000000000004</v>
      </c>
      <c r="F156" s="37">
        <v>167.60000000000002</v>
      </c>
      <c r="G156" s="37">
        <v>158.20000000000005</v>
      </c>
      <c r="H156" s="37">
        <v>187.40000000000003</v>
      </c>
      <c r="I156" s="37">
        <v>196.8</v>
      </c>
      <c r="J156" s="37">
        <v>202.00000000000003</v>
      </c>
      <c r="K156" s="28">
        <v>191.6</v>
      </c>
      <c r="L156" s="28">
        <v>177</v>
      </c>
      <c r="M156" s="28">
        <v>50.690579999999997</v>
      </c>
      <c r="N156" s="1"/>
      <c r="O156" s="1"/>
    </row>
    <row r="157" spans="1:15" ht="12.75" customHeight="1">
      <c r="A157" s="53">
        <v>148</v>
      </c>
      <c r="B157" s="28" t="s">
        <v>854</v>
      </c>
      <c r="C157" s="28">
        <v>718.35</v>
      </c>
      <c r="D157" s="37">
        <v>721.91666666666663</v>
      </c>
      <c r="E157" s="37">
        <v>704.68333333333328</v>
      </c>
      <c r="F157" s="37">
        <v>691.01666666666665</v>
      </c>
      <c r="G157" s="37">
        <v>673.7833333333333</v>
      </c>
      <c r="H157" s="37">
        <v>735.58333333333326</v>
      </c>
      <c r="I157" s="37">
        <v>752.81666666666661</v>
      </c>
      <c r="J157" s="37">
        <v>766.48333333333323</v>
      </c>
      <c r="K157" s="28">
        <v>739.15</v>
      </c>
      <c r="L157" s="28">
        <v>708.25</v>
      </c>
      <c r="M157" s="28">
        <v>69.045850000000002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3171.4</v>
      </c>
      <c r="D158" s="37">
        <v>3178.4666666666667</v>
      </c>
      <c r="E158" s="37">
        <v>3142.9333333333334</v>
      </c>
      <c r="F158" s="37">
        <v>3114.4666666666667</v>
      </c>
      <c r="G158" s="37">
        <v>3078.9333333333334</v>
      </c>
      <c r="H158" s="37">
        <v>3206.9333333333334</v>
      </c>
      <c r="I158" s="37">
        <v>3242.4666666666672</v>
      </c>
      <c r="J158" s="37">
        <v>3270.9333333333334</v>
      </c>
      <c r="K158" s="28">
        <v>3214</v>
      </c>
      <c r="L158" s="28">
        <v>3150</v>
      </c>
      <c r="M158" s="28">
        <v>0.42209999999999998</v>
      </c>
      <c r="N158" s="1"/>
      <c r="O158" s="1"/>
    </row>
    <row r="159" spans="1:15" ht="12.75" customHeight="1">
      <c r="A159" s="53">
        <v>150</v>
      </c>
      <c r="B159" s="28" t="s">
        <v>855</v>
      </c>
      <c r="C159" s="28">
        <v>544.9</v>
      </c>
      <c r="D159" s="37">
        <v>549.91666666666663</v>
      </c>
      <c r="E159" s="37">
        <v>537.23333333333323</v>
      </c>
      <c r="F159" s="37">
        <v>529.56666666666661</v>
      </c>
      <c r="G159" s="37">
        <v>516.88333333333321</v>
      </c>
      <c r="H159" s="37">
        <v>557.58333333333326</v>
      </c>
      <c r="I159" s="37">
        <v>570.26666666666665</v>
      </c>
      <c r="J159" s="37">
        <v>577.93333333333328</v>
      </c>
      <c r="K159" s="28">
        <v>562.6</v>
      </c>
      <c r="L159" s="28">
        <v>542.25</v>
      </c>
      <c r="M159" s="28">
        <v>2.9813000000000001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2871.3</v>
      </c>
      <c r="D160" s="37">
        <v>2894.6666666666665</v>
      </c>
      <c r="E160" s="37">
        <v>2834.333333333333</v>
      </c>
      <c r="F160" s="37">
        <v>2797.3666666666663</v>
      </c>
      <c r="G160" s="37">
        <v>2737.0333333333328</v>
      </c>
      <c r="H160" s="37">
        <v>2931.6333333333332</v>
      </c>
      <c r="I160" s="37">
        <v>2991.9666666666662</v>
      </c>
      <c r="J160" s="37">
        <v>3028.9333333333334</v>
      </c>
      <c r="K160" s="28">
        <v>2955</v>
      </c>
      <c r="L160" s="28">
        <v>2857.7</v>
      </c>
      <c r="M160" s="28">
        <v>2.5258799999999999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43684.35</v>
      </c>
      <c r="D161" s="37">
        <v>43617.666666666664</v>
      </c>
      <c r="E161" s="37">
        <v>43277.783333333326</v>
      </c>
      <c r="F161" s="37">
        <v>42871.21666666666</v>
      </c>
      <c r="G161" s="37">
        <v>42531.333333333321</v>
      </c>
      <c r="H161" s="37">
        <v>44024.23333333333</v>
      </c>
      <c r="I161" s="37">
        <v>44364.116666666676</v>
      </c>
      <c r="J161" s="37">
        <v>44770.683333333334</v>
      </c>
      <c r="K161" s="28">
        <v>43957.55</v>
      </c>
      <c r="L161" s="28">
        <v>43211.1</v>
      </c>
      <c r="M161" s="28">
        <v>6.148E-2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3172.2</v>
      </c>
      <c r="D162" s="37">
        <v>3223.4166666666665</v>
      </c>
      <c r="E162" s="37">
        <v>3066.833333333333</v>
      </c>
      <c r="F162" s="37">
        <v>2961.4666666666667</v>
      </c>
      <c r="G162" s="37">
        <v>2804.8833333333332</v>
      </c>
      <c r="H162" s="37">
        <v>3328.7833333333328</v>
      </c>
      <c r="I162" s="37">
        <v>3485.3666666666659</v>
      </c>
      <c r="J162" s="37">
        <v>3590.7333333333327</v>
      </c>
      <c r="K162" s="28">
        <v>3380</v>
      </c>
      <c r="L162" s="28">
        <v>3118.05</v>
      </c>
      <c r="M162" s="28">
        <v>3.9354800000000001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225.35</v>
      </c>
      <c r="D163" s="37">
        <v>222.86666666666665</v>
      </c>
      <c r="E163" s="37">
        <v>219.7833333333333</v>
      </c>
      <c r="F163" s="37">
        <v>214.21666666666667</v>
      </c>
      <c r="G163" s="37">
        <v>211.13333333333333</v>
      </c>
      <c r="H163" s="37">
        <v>228.43333333333328</v>
      </c>
      <c r="I163" s="37">
        <v>231.51666666666659</v>
      </c>
      <c r="J163" s="37">
        <v>237.08333333333326</v>
      </c>
      <c r="K163" s="28">
        <v>225.95</v>
      </c>
      <c r="L163" s="28">
        <v>217.3</v>
      </c>
      <c r="M163" s="28">
        <v>45.743270000000003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2289.8000000000002</v>
      </c>
      <c r="D164" s="37">
        <v>2284.9</v>
      </c>
      <c r="E164" s="37">
        <v>2267.9</v>
      </c>
      <c r="F164" s="37">
        <v>2246</v>
      </c>
      <c r="G164" s="37">
        <v>2229</v>
      </c>
      <c r="H164" s="37">
        <v>2306.8000000000002</v>
      </c>
      <c r="I164" s="37">
        <v>2323.8000000000002</v>
      </c>
      <c r="J164" s="37">
        <v>2345.7000000000003</v>
      </c>
      <c r="K164" s="28">
        <v>2301.9</v>
      </c>
      <c r="L164" s="28">
        <v>2263</v>
      </c>
      <c r="M164" s="28">
        <v>2.3390399999999998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1664.7</v>
      </c>
      <c r="D165" s="37">
        <v>1672.9166666666667</v>
      </c>
      <c r="E165" s="37">
        <v>1639.7833333333335</v>
      </c>
      <c r="F165" s="37">
        <v>1614.8666666666668</v>
      </c>
      <c r="G165" s="37">
        <v>1581.7333333333336</v>
      </c>
      <c r="H165" s="37">
        <v>1697.8333333333335</v>
      </c>
      <c r="I165" s="37">
        <v>1730.9666666666667</v>
      </c>
      <c r="J165" s="37">
        <v>1755.8833333333334</v>
      </c>
      <c r="K165" s="28">
        <v>1706.05</v>
      </c>
      <c r="L165" s="28">
        <v>1648</v>
      </c>
      <c r="M165" s="28">
        <v>4.4843099999999998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2145.1999999999998</v>
      </c>
      <c r="D166" s="37">
        <v>2170.8833333333332</v>
      </c>
      <c r="E166" s="37">
        <v>2107.7666666666664</v>
      </c>
      <c r="F166" s="37">
        <v>2070.333333333333</v>
      </c>
      <c r="G166" s="37">
        <v>2007.2166666666662</v>
      </c>
      <c r="H166" s="37">
        <v>2208.3166666666666</v>
      </c>
      <c r="I166" s="37">
        <v>2271.4333333333334</v>
      </c>
      <c r="J166" s="37">
        <v>2308.8666666666668</v>
      </c>
      <c r="K166" s="28">
        <v>2234</v>
      </c>
      <c r="L166" s="28">
        <v>2133.4499999999998</v>
      </c>
      <c r="M166" s="28">
        <v>2.4793699999999999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107.95</v>
      </c>
      <c r="D167" s="37">
        <v>108.13333333333334</v>
      </c>
      <c r="E167" s="37">
        <v>107.11666666666667</v>
      </c>
      <c r="F167" s="37">
        <v>106.28333333333333</v>
      </c>
      <c r="G167" s="37">
        <v>105.26666666666667</v>
      </c>
      <c r="H167" s="37">
        <v>108.96666666666668</v>
      </c>
      <c r="I167" s="37">
        <v>109.98333333333336</v>
      </c>
      <c r="J167" s="37">
        <v>110.81666666666669</v>
      </c>
      <c r="K167" s="28">
        <v>109.15</v>
      </c>
      <c r="L167" s="28">
        <v>107.3</v>
      </c>
      <c r="M167" s="28">
        <v>12.575100000000001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214.85</v>
      </c>
      <c r="D168" s="37">
        <v>215.65</v>
      </c>
      <c r="E168" s="37">
        <v>212.05</v>
      </c>
      <c r="F168" s="37">
        <v>209.25</v>
      </c>
      <c r="G168" s="37">
        <v>205.65</v>
      </c>
      <c r="H168" s="37">
        <v>218.45000000000002</v>
      </c>
      <c r="I168" s="37">
        <v>222.04999999999998</v>
      </c>
      <c r="J168" s="37">
        <v>224.85000000000002</v>
      </c>
      <c r="K168" s="28">
        <v>219.25</v>
      </c>
      <c r="L168" s="28">
        <v>212.85</v>
      </c>
      <c r="M168" s="28">
        <v>81.738029999999995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436.25</v>
      </c>
      <c r="D169" s="37">
        <v>435.45</v>
      </c>
      <c r="E169" s="37">
        <v>431.04999999999995</v>
      </c>
      <c r="F169" s="37">
        <v>425.84999999999997</v>
      </c>
      <c r="G169" s="37">
        <v>421.44999999999993</v>
      </c>
      <c r="H169" s="37">
        <v>440.65</v>
      </c>
      <c r="I169" s="37">
        <v>445.04999999999995</v>
      </c>
      <c r="J169" s="37">
        <v>450.25</v>
      </c>
      <c r="K169" s="28">
        <v>439.85</v>
      </c>
      <c r="L169" s="28">
        <v>430.25</v>
      </c>
      <c r="M169" s="28">
        <v>6.9750800000000002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13847.85</v>
      </c>
      <c r="D170" s="37">
        <v>13922.733333333332</v>
      </c>
      <c r="E170" s="37">
        <v>13685.116666666663</v>
      </c>
      <c r="F170" s="37">
        <v>13522.383333333331</v>
      </c>
      <c r="G170" s="37">
        <v>13284.766666666663</v>
      </c>
      <c r="H170" s="37">
        <v>14085.466666666664</v>
      </c>
      <c r="I170" s="37">
        <v>14323.083333333332</v>
      </c>
      <c r="J170" s="37">
        <v>14485.816666666664</v>
      </c>
      <c r="K170" s="28">
        <v>14160.35</v>
      </c>
      <c r="L170" s="28">
        <v>13760</v>
      </c>
      <c r="M170" s="28">
        <v>0.15823000000000001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30.4</v>
      </c>
      <c r="D171" s="37">
        <v>30.483333333333331</v>
      </c>
      <c r="E171" s="37">
        <v>30.016666666666662</v>
      </c>
      <c r="F171" s="37">
        <v>29.633333333333333</v>
      </c>
      <c r="G171" s="37">
        <v>29.166666666666664</v>
      </c>
      <c r="H171" s="37">
        <v>30.86666666666666</v>
      </c>
      <c r="I171" s="37">
        <v>31.333333333333329</v>
      </c>
      <c r="J171" s="37">
        <v>31.716666666666658</v>
      </c>
      <c r="K171" s="28">
        <v>30.95</v>
      </c>
      <c r="L171" s="28">
        <v>30.1</v>
      </c>
      <c r="M171" s="28">
        <v>160.34639999999999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121.3</v>
      </c>
      <c r="D172" s="37">
        <v>121.59999999999998</v>
      </c>
      <c r="E172" s="37">
        <v>120.29999999999995</v>
      </c>
      <c r="F172" s="37">
        <v>119.29999999999997</v>
      </c>
      <c r="G172" s="37">
        <v>117.99999999999994</v>
      </c>
      <c r="H172" s="37">
        <v>122.59999999999997</v>
      </c>
      <c r="I172" s="37">
        <v>123.9</v>
      </c>
      <c r="J172" s="37">
        <v>124.89999999999998</v>
      </c>
      <c r="K172" s="28">
        <v>122.9</v>
      </c>
      <c r="L172" s="28">
        <v>120.6</v>
      </c>
      <c r="M172" s="28">
        <v>32.129570000000001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2397.15</v>
      </c>
      <c r="D173" s="37">
        <v>2402.6833333333334</v>
      </c>
      <c r="E173" s="37">
        <v>2371.416666666667</v>
      </c>
      <c r="F173" s="37">
        <v>2345.6833333333334</v>
      </c>
      <c r="G173" s="37">
        <v>2314.416666666667</v>
      </c>
      <c r="H173" s="37">
        <v>2428.416666666667</v>
      </c>
      <c r="I173" s="37">
        <v>2459.6833333333334</v>
      </c>
      <c r="J173" s="37">
        <v>2485.416666666667</v>
      </c>
      <c r="K173" s="28">
        <v>2433.9499999999998</v>
      </c>
      <c r="L173" s="28">
        <v>2376.9499999999998</v>
      </c>
      <c r="M173" s="28">
        <v>78.317980000000006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845.7</v>
      </c>
      <c r="D174" s="37">
        <v>846.63333333333333</v>
      </c>
      <c r="E174" s="37">
        <v>834.06666666666661</v>
      </c>
      <c r="F174" s="37">
        <v>822.43333333333328</v>
      </c>
      <c r="G174" s="37">
        <v>809.86666666666656</v>
      </c>
      <c r="H174" s="37">
        <v>858.26666666666665</v>
      </c>
      <c r="I174" s="37">
        <v>870.83333333333348</v>
      </c>
      <c r="J174" s="37">
        <v>882.4666666666667</v>
      </c>
      <c r="K174" s="28">
        <v>859.2</v>
      </c>
      <c r="L174" s="28">
        <v>835</v>
      </c>
      <c r="M174" s="28">
        <v>5.8535000000000004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1138.95</v>
      </c>
      <c r="D175" s="37">
        <v>1138.6333333333334</v>
      </c>
      <c r="E175" s="37">
        <v>1130.3666666666668</v>
      </c>
      <c r="F175" s="37">
        <v>1121.7833333333333</v>
      </c>
      <c r="G175" s="37">
        <v>1113.5166666666667</v>
      </c>
      <c r="H175" s="37">
        <v>1147.2166666666669</v>
      </c>
      <c r="I175" s="37">
        <v>1155.4833333333338</v>
      </c>
      <c r="J175" s="37">
        <v>1164.0666666666671</v>
      </c>
      <c r="K175" s="28">
        <v>1146.9000000000001</v>
      </c>
      <c r="L175" s="28">
        <v>1130.05</v>
      </c>
      <c r="M175" s="28">
        <v>7.2870100000000004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2209.15</v>
      </c>
      <c r="D176" s="37">
        <v>2213.7166666666667</v>
      </c>
      <c r="E176" s="37">
        <v>2181.4333333333334</v>
      </c>
      <c r="F176" s="37">
        <v>2153.7166666666667</v>
      </c>
      <c r="G176" s="37">
        <v>2121.4333333333334</v>
      </c>
      <c r="H176" s="37">
        <v>2241.4333333333334</v>
      </c>
      <c r="I176" s="37">
        <v>2273.7166666666672</v>
      </c>
      <c r="J176" s="37">
        <v>2301.4333333333334</v>
      </c>
      <c r="K176" s="28">
        <v>2246</v>
      </c>
      <c r="L176" s="28">
        <v>2186</v>
      </c>
      <c r="M176" s="28">
        <v>3.94815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19562.7</v>
      </c>
      <c r="D177" s="37">
        <v>19627.883333333335</v>
      </c>
      <c r="E177" s="37">
        <v>19309.816666666669</v>
      </c>
      <c r="F177" s="37">
        <v>19056.933333333334</v>
      </c>
      <c r="G177" s="37">
        <v>18738.866666666669</v>
      </c>
      <c r="H177" s="37">
        <v>19880.76666666667</v>
      </c>
      <c r="I177" s="37">
        <v>20198.833333333336</v>
      </c>
      <c r="J177" s="37">
        <v>20451.716666666671</v>
      </c>
      <c r="K177" s="28">
        <v>19945.95</v>
      </c>
      <c r="L177" s="28">
        <v>19375</v>
      </c>
      <c r="M177" s="28">
        <v>0.21859999999999999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1294.95</v>
      </c>
      <c r="D178" s="37">
        <v>1288.1499999999999</v>
      </c>
      <c r="E178" s="37">
        <v>1276.8499999999997</v>
      </c>
      <c r="F178" s="37">
        <v>1258.7499999999998</v>
      </c>
      <c r="G178" s="37">
        <v>1247.4499999999996</v>
      </c>
      <c r="H178" s="37">
        <v>1306.2499999999998</v>
      </c>
      <c r="I178" s="37">
        <v>1317.55</v>
      </c>
      <c r="J178" s="37">
        <v>1335.6499999999999</v>
      </c>
      <c r="K178" s="28">
        <v>1299.45</v>
      </c>
      <c r="L178" s="28">
        <v>1270.05</v>
      </c>
      <c r="M178" s="28">
        <v>6.4065300000000001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2645.1</v>
      </c>
      <c r="D179" s="37">
        <v>2643.25</v>
      </c>
      <c r="E179" s="37">
        <v>2624.9</v>
      </c>
      <c r="F179" s="37">
        <v>2604.7000000000003</v>
      </c>
      <c r="G179" s="37">
        <v>2586.3500000000004</v>
      </c>
      <c r="H179" s="37">
        <v>2663.45</v>
      </c>
      <c r="I179" s="37">
        <v>2681.8</v>
      </c>
      <c r="J179" s="37">
        <v>2701.9999999999995</v>
      </c>
      <c r="K179" s="28">
        <v>2661.6</v>
      </c>
      <c r="L179" s="28">
        <v>2623.05</v>
      </c>
      <c r="M179" s="28">
        <v>1.60273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574.95000000000005</v>
      </c>
      <c r="D180" s="37">
        <v>576.2833333333333</v>
      </c>
      <c r="E180" s="37">
        <v>565.91666666666663</v>
      </c>
      <c r="F180" s="37">
        <v>556.88333333333333</v>
      </c>
      <c r="G180" s="37">
        <v>546.51666666666665</v>
      </c>
      <c r="H180" s="37">
        <v>585.31666666666661</v>
      </c>
      <c r="I180" s="37">
        <v>595.68333333333339</v>
      </c>
      <c r="J180" s="37">
        <v>604.71666666666658</v>
      </c>
      <c r="K180" s="28">
        <v>586.65</v>
      </c>
      <c r="L180" s="28">
        <v>567.25</v>
      </c>
      <c r="M180" s="28">
        <v>3.4030300000000002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479.35</v>
      </c>
      <c r="D181" s="37">
        <v>481.68333333333334</v>
      </c>
      <c r="E181" s="37">
        <v>474.4666666666667</v>
      </c>
      <c r="F181" s="37">
        <v>469.58333333333337</v>
      </c>
      <c r="G181" s="37">
        <v>462.36666666666673</v>
      </c>
      <c r="H181" s="37">
        <v>486.56666666666666</v>
      </c>
      <c r="I181" s="37">
        <v>493.78333333333325</v>
      </c>
      <c r="J181" s="37">
        <v>498.66666666666663</v>
      </c>
      <c r="K181" s="28">
        <v>488.9</v>
      </c>
      <c r="L181" s="28">
        <v>476.8</v>
      </c>
      <c r="M181" s="28">
        <v>93.856300000000005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70.099999999999994</v>
      </c>
      <c r="D182" s="37">
        <v>70.25</v>
      </c>
      <c r="E182" s="37">
        <v>69.400000000000006</v>
      </c>
      <c r="F182" s="37">
        <v>68.7</v>
      </c>
      <c r="G182" s="37">
        <v>67.850000000000009</v>
      </c>
      <c r="H182" s="37">
        <v>70.95</v>
      </c>
      <c r="I182" s="37">
        <v>71.8</v>
      </c>
      <c r="J182" s="37">
        <v>72.5</v>
      </c>
      <c r="K182" s="28">
        <v>71.099999999999994</v>
      </c>
      <c r="L182" s="28">
        <v>69.55</v>
      </c>
      <c r="M182" s="28">
        <v>215.98573999999999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879.9</v>
      </c>
      <c r="D183" s="37">
        <v>875.68333333333339</v>
      </c>
      <c r="E183" s="37">
        <v>868.41666666666674</v>
      </c>
      <c r="F183" s="37">
        <v>856.93333333333339</v>
      </c>
      <c r="G183" s="37">
        <v>849.66666666666674</v>
      </c>
      <c r="H183" s="37">
        <v>887.16666666666674</v>
      </c>
      <c r="I183" s="37">
        <v>894.43333333333339</v>
      </c>
      <c r="J183" s="37">
        <v>905.91666666666674</v>
      </c>
      <c r="K183" s="28">
        <v>882.95</v>
      </c>
      <c r="L183" s="28">
        <v>864.2</v>
      </c>
      <c r="M183" s="28">
        <v>49.341560000000001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417.8</v>
      </c>
      <c r="D184" s="37">
        <v>419.75</v>
      </c>
      <c r="E184" s="37">
        <v>413.05</v>
      </c>
      <c r="F184" s="37">
        <v>408.3</v>
      </c>
      <c r="G184" s="37">
        <v>401.6</v>
      </c>
      <c r="H184" s="37">
        <v>424.5</v>
      </c>
      <c r="I184" s="37">
        <v>431.20000000000005</v>
      </c>
      <c r="J184" s="37">
        <v>435.95</v>
      </c>
      <c r="K184" s="28">
        <v>426.45</v>
      </c>
      <c r="L184" s="28">
        <v>415</v>
      </c>
      <c r="M184" s="28">
        <v>5.4294599999999997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587.5</v>
      </c>
      <c r="D185" s="37">
        <v>589.38333333333333</v>
      </c>
      <c r="E185" s="37">
        <v>576.76666666666665</v>
      </c>
      <c r="F185" s="37">
        <v>566.0333333333333</v>
      </c>
      <c r="G185" s="37">
        <v>553.41666666666663</v>
      </c>
      <c r="H185" s="37">
        <v>600.11666666666667</v>
      </c>
      <c r="I185" s="37">
        <v>612.73333333333323</v>
      </c>
      <c r="J185" s="37">
        <v>623.4666666666667</v>
      </c>
      <c r="K185" s="28">
        <v>602</v>
      </c>
      <c r="L185" s="28">
        <v>578.65</v>
      </c>
      <c r="M185" s="28">
        <v>6.1632699999999998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836.45</v>
      </c>
      <c r="D186" s="37">
        <v>843.85</v>
      </c>
      <c r="E186" s="37">
        <v>825.15000000000009</v>
      </c>
      <c r="F186" s="37">
        <v>813.85</v>
      </c>
      <c r="G186" s="37">
        <v>795.15000000000009</v>
      </c>
      <c r="H186" s="37">
        <v>855.15000000000009</v>
      </c>
      <c r="I186" s="37">
        <v>873.85000000000014</v>
      </c>
      <c r="J186" s="37">
        <v>885.15000000000009</v>
      </c>
      <c r="K186" s="28">
        <v>862.55</v>
      </c>
      <c r="L186" s="28">
        <v>832.55</v>
      </c>
      <c r="M186" s="28">
        <v>9.2311800000000002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841.15</v>
      </c>
      <c r="D187" s="37">
        <v>841.38333333333333</v>
      </c>
      <c r="E187" s="37">
        <v>834.76666666666665</v>
      </c>
      <c r="F187" s="37">
        <v>828.38333333333333</v>
      </c>
      <c r="G187" s="37">
        <v>821.76666666666665</v>
      </c>
      <c r="H187" s="37">
        <v>847.76666666666665</v>
      </c>
      <c r="I187" s="37">
        <v>854.38333333333321</v>
      </c>
      <c r="J187" s="37">
        <v>860.76666666666665</v>
      </c>
      <c r="K187" s="28">
        <v>848</v>
      </c>
      <c r="L187" s="28">
        <v>835</v>
      </c>
      <c r="M187" s="28">
        <v>9.5030099999999997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965.15</v>
      </c>
      <c r="D188" s="37">
        <v>974.98333333333323</v>
      </c>
      <c r="E188" s="37">
        <v>950.36666666666645</v>
      </c>
      <c r="F188" s="37">
        <v>935.58333333333326</v>
      </c>
      <c r="G188" s="37">
        <v>910.96666666666647</v>
      </c>
      <c r="H188" s="37">
        <v>989.76666666666642</v>
      </c>
      <c r="I188" s="37">
        <v>1014.3833333333332</v>
      </c>
      <c r="J188" s="37">
        <v>1029.1666666666665</v>
      </c>
      <c r="K188" s="28">
        <v>999.6</v>
      </c>
      <c r="L188" s="28">
        <v>960.2</v>
      </c>
      <c r="M188" s="28">
        <v>3.8648199999999999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2998.75</v>
      </c>
      <c r="D189" s="37">
        <v>3007.5833333333335</v>
      </c>
      <c r="E189" s="37">
        <v>2958.166666666667</v>
      </c>
      <c r="F189" s="37">
        <v>2917.5833333333335</v>
      </c>
      <c r="G189" s="37">
        <v>2868.166666666667</v>
      </c>
      <c r="H189" s="37">
        <v>3048.166666666667</v>
      </c>
      <c r="I189" s="37">
        <v>3097.5833333333339</v>
      </c>
      <c r="J189" s="37">
        <v>3138.166666666667</v>
      </c>
      <c r="K189" s="28">
        <v>3057</v>
      </c>
      <c r="L189" s="28">
        <v>2967</v>
      </c>
      <c r="M189" s="28">
        <v>47.649079999999998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765.85</v>
      </c>
      <c r="D190" s="37">
        <v>767.98333333333323</v>
      </c>
      <c r="E190" s="37">
        <v>757.16666666666652</v>
      </c>
      <c r="F190" s="37">
        <v>748.48333333333323</v>
      </c>
      <c r="G190" s="37">
        <v>737.66666666666652</v>
      </c>
      <c r="H190" s="37">
        <v>776.66666666666652</v>
      </c>
      <c r="I190" s="37">
        <v>787.48333333333335</v>
      </c>
      <c r="J190" s="37">
        <v>796.16666666666652</v>
      </c>
      <c r="K190" s="28">
        <v>778.8</v>
      </c>
      <c r="L190" s="28">
        <v>759.3</v>
      </c>
      <c r="M190" s="28">
        <v>16.976109999999998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7799.55</v>
      </c>
      <c r="D191" s="37">
        <v>7760.166666666667</v>
      </c>
      <c r="E191" s="37">
        <v>7675.3833333333341</v>
      </c>
      <c r="F191" s="37">
        <v>7551.2166666666672</v>
      </c>
      <c r="G191" s="37">
        <v>7466.4333333333343</v>
      </c>
      <c r="H191" s="37">
        <v>7884.3333333333339</v>
      </c>
      <c r="I191" s="37">
        <v>7969.1166666666668</v>
      </c>
      <c r="J191" s="37">
        <v>8093.2833333333338</v>
      </c>
      <c r="K191" s="28">
        <v>7844.95</v>
      </c>
      <c r="L191" s="28">
        <v>7636</v>
      </c>
      <c r="M191" s="28">
        <v>3.5250300000000001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428.05</v>
      </c>
      <c r="D192" s="37">
        <v>427.5333333333333</v>
      </c>
      <c r="E192" s="37">
        <v>423.81666666666661</v>
      </c>
      <c r="F192" s="37">
        <v>419.58333333333331</v>
      </c>
      <c r="G192" s="37">
        <v>415.86666666666662</v>
      </c>
      <c r="H192" s="37">
        <v>431.76666666666659</v>
      </c>
      <c r="I192" s="37">
        <v>435.48333333333329</v>
      </c>
      <c r="J192" s="37">
        <v>439.71666666666658</v>
      </c>
      <c r="K192" s="28">
        <v>431.25</v>
      </c>
      <c r="L192" s="28">
        <v>423.3</v>
      </c>
      <c r="M192" s="28">
        <v>107.44547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221.35</v>
      </c>
      <c r="D193" s="37">
        <v>221.25</v>
      </c>
      <c r="E193" s="37">
        <v>219.25</v>
      </c>
      <c r="F193" s="37">
        <v>217.15</v>
      </c>
      <c r="G193" s="37">
        <v>215.15</v>
      </c>
      <c r="H193" s="37">
        <v>223.35</v>
      </c>
      <c r="I193" s="37">
        <v>225.35</v>
      </c>
      <c r="J193" s="37">
        <v>227.45</v>
      </c>
      <c r="K193" s="28">
        <v>223.25</v>
      </c>
      <c r="L193" s="28">
        <v>219.15</v>
      </c>
      <c r="M193" s="28">
        <v>110.27964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908</v>
      </c>
      <c r="D194" s="37">
        <v>904.66666666666663</v>
      </c>
      <c r="E194" s="37">
        <v>898.33333333333326</v>
      </c>
      <c r="F194" s="37">
        <v>888.66666666666663</v>
      </c>
      <c r="G194" s="37">
        <v>882.33333333333326</v>
      </c>
      <c r="H194" s="37">
        <v>914.33333333333326</v>
      </c>
      <c r="I194" s="37">
        <v>920.66666666666652</v>
      </c>
      <c r="J194" s="37">
        <v>930.33333333333326</v>
      </c>
      <c r="K194" s="28">
        <v>911</v>
      </c>
      <c r="L194" s="28">
        <v>895</v>
      </c>
      <c r="M194" s="28">
        <v>74.498580000000004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975.8</v>
      </c>
      <c r="D195" s="37">
        <v>981.06666666666661</v>
      </c>
      <c r="E195" s="37">
        <v>963.53333333333319</v>
      </c>
      <c r="F195" s="37">
        <v>951.26666666666654</v>
      </c>
      <c r="G195" s="37">
        <v>933.73333333333312</v>
      </c>
      <c r="H195" s="37">
        <v>993.33333333333326</v>
      </c>
      <c r="I195" s="37">
        <v>1010.8666666666666</v>
      </c>
      <c r="J195" s="37">
        <v>1023.1333333333333</v>
      </c>
      <c r="K195" s="28">
        <v>998.6</v>
      </c>
      <c r="L195" s="28">
        <v>968.8</v>
      </c>
      <c r="M195" s="28">
        <v>22.12219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650.70000000000005</v>
      </c>
      <c r="D196" s="37">
        <v>652.86666666666667</v>
      </c>
      <c r="E196" s="37">
        <v>639.98333333333335</v>
      </c>
      <c r="F196" s="37">
        <v>629.26666666666665</v>
      </c>
      <c r="G196" s="37">
        <v>616.38333333333333</v>
      </c>
      <c r="H196" s="37">
        <v>663.58333333333337</v>
      </c>
      <c r="I196" s="37">
        <v>676.46666666666681</v>
      </c>
      <c r="J196" s="37">
        <v>687.18333333333339</v>
      </c>
      <c r="K196" s="28">
        <v>665.75</v>
      </c>
      <c r="L196" s="28">
        <v>642.15</v>
      </c>
      <c r="M196" s="28">
        <v>2.3510800000000001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2127.4499999999998</v>
      </c>
      <c r="D197" s="37">
        <v>2126.8166666666666</v>
      </c>
      <c r="E197" s="37">
        <v>2113.6333333333332</v>
      </c>
      <c r="F197" s="37">
        <v>2099.8166666666666</v>
      </c>
      <c r="G197" s="37">
        <v>2086.6333333333332</v>
      </c>
      <c r="H197" s="37">
        <v>2140.6333333333332</v>
      </c>
      <c r="I197" s="37">
        <v>2153.8166666666666</v>
      </c>
      <c r="J197" s="37">
        <v>2167.6333333333332</v>
      </c>
      <c r="K197" s="28">
        <v>2140</v>
      </c>
      <c r="L197" s="28">
        <v>2113</v>
      </c>
      <c r="M197" s="28">
        <v>7.6722099999999998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1499.85</v>
      </c>
      <c r="D198" s="37">
        <v>1506.05</v>
      </c>
      <c r="E198" s="37">
        <v>1480.5</v>
      </c>
      <c r="F198" s="37">
        <v>1461.15</v>
      </c>
      <c r="G198" s="37">
        <v>1435.6000000000001</v>
      </c>
      <c r="H198" s="37">
        <v>1525.3999999999999</v>
      </c>
      <c r="I198" s="37">
        <v>1550.9499999999996</v>
      </c>
      <c r="J198" s="37">
        <v>1570.2999999999997</v>
      </c>
      <c r="K198" s="28">
        <v>1531.6</v>
      </c>
      <c r="L198" s="28">
        <v>1486.7</v>
      </c>
      <c r="M198" s="28">
        <v>4.5339299999999998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489.9</v>
      </c>
      <c r="D199" s="37">
        <v>487.8</v>
      </c>
      <c r="E199" s="37">
        <v>484.6</v>
      </c>
      <c r="F199" s="37">
        <v>479.3</v>
      </c>
      <c r="G199" s="37">
        <v>476.1</v>
      </c>
      <c r="H199" s="37">
        <v>493.1</v>
      </c>
      <c r="I199" s="37">
        <v>496.29999999999995</v>
      </c>
      <c r="J199" s="37">
        <v>501.6</v>
      </c>
      <c r="K199" s="28">
        <v>491</v>
      </c>
      <c r="L199" s="28">
        <v>482.5</v>
      </c>
      <c r="M199" s="28">
        <v>4.1359700000000004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1179.3</v>
      </c>
      <c r="D200" s="37">
        <v>1188.7666666666667</v>
      </c>
      <c r="E200" s="37">
        <v>1160.6333333333332</v>
      </c>
      <c r="F200" s="37">
        <v>1141.9666666666665</v>
      </c>
      <c r="G200" s="37">
        <v>1113.833333333333</v>
      </c>
      <c r="H200" s="37">
        <v>1207.4333333333334</v>
      </c>
      <c r="I200" s="37">
        <v>1235.5666666666671</v>
      </c>
      <c r="J200" s="37">
        <v>1254.2333333333336</v>
      </c>
      <c r="K200" s="28">
        <v>1216.9000000000001</v>
      </c>
      <c r="L200" s="28">
        <v>1170.0999999999999</v>
      </c>
      <c r="M200" s="28">
        <v>4.5353399999999997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36.1</v>
      </c>
      <c r="D201" s="37">
        <v>36.333333333333336</v>
      </c>
      <c r="E201" s="37">
        <v>35.516666666666673</v>
      </c>
      <c r="F201" s="37">
        <v>34.933333333333337</v>
      </c>
      <c r="G201" s="37">
        <v>34.116666666666674</v>
      </c>
      <c r="H201" s="37">
        <v>36.916666666666671</v>
      </c>
      <c r="I201" s="37">
        <v>37.733333333333334</v>
      </c>
      <c r="J201" s="37">
        <v>38.31666666666667</v>
      </c>
      <c r="K201" s="28">
        <v>37.15</v>
      </c>
      <c r="L201" s="28">
        <v>35.75</v>
      </c>
      <c r="M201" s="28">
        <v>51.505969999999998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670.15</v>
      </c>
      <c r="D202" s="37">
        <v>673.91666666666663</v>
      </c>
      <c r="E202" s="37">
        <v>662.83333333333326</v>
      </c>
      <c r="F202" s="37">
        <v>655.51666666666665</v>
      </c>
      <c r="G202" s="37">
        <v>644.43333333333328</v>
      </c>
      <c r="H202" s="37">
        <v>681.23333333333323</v>
      </c>
      <c r="I202" s="37">
        <v>692.31666666666649</v>
      </c>
      <c r="J202" s="37">
        <v>699.63333333333321</v>
      </c>
      <c r="K202" s="28">
        <v>685</v>
      </c>
      <c r="L202" s="28">
        <v>666.6</v>
      </c>
      <c r="M202" s="28">
        <v>14.606769999999999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5735.05</v>
      </c>
      <c r="D203" s="37">
        <v>5756.416666666667</v>
      </c>
      <c r="E203" s="37">
        <v>5660.8833333333341</v>
      </c>
      <c r="F203" s="37">
        <v>5586.7166666666672</v>
      </c>
      <c r="G203" s="37">
        <v>5491.1833333333343</v>
      </c>
      <c r="H203" s="37">
        <v>5830.5833333333339</v>
      </c>
      <c r="I203" s="37">
        <v>5926.1166666666668</v>
      </c>
      <c r="J203" s="37">
        <v>6000.2833333333338</v>
      </c>
      <c r="K203" s="28">
        <v>5851.95</v>
      </c>
      <c r="L203" s="28">
        <v>5682.25</v>
      </c>
      <c r="M203" s="28">
        <v>2.8568600000000002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36.549999999999997</v>
      </c>
      <c r="D204" s="37">
        <v>36.733333333333327</v>
      </c>
      <c r="E204" s="37">
        <v>36.066666666666656</v>
      </c>
      <c r="F204" s="37">
        <v>35.583333333333329</v>
      </c>
      <c r="G204" s="37">
        <v>34.916666666666657</v>
      </c>
      <c r="H204" s="37">
        <v>37.216666666666654</v>
      </c>
      <c r="I204" s="37">
        <v>37.883333333333326</v>
      </c>
      <c r="J204" s="37">
        <v>38.366666666666653</v>
      </c>
      <c r="K204" s="28">
        <v>37.4</v>
      </c>
      <c r="L204" s="28">
        <v>36.25</v>
      </c>
      <c r="M204" s="28">
        <v>38.891509999999997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1649.05</v>
      </c>
      <c r="D205" s="37">
        <v>1638.9333333333334</v>
      </c>
      <c r="E205" s="37">
        <v>1625.1666666666667</v>
      </c>
      <c r="F205" s="37">
        <v>1601.2833333333333</v>
      </c>
      <c r="G205" s="37">
        <v>1587.5166666666667</v>
      </c>
      <c r="H205" s="37">
        <v>1662.8166666666668</v>
      </c>
      <c r="I205" s="37">
        <v>1676.5833333333333</v>
      </c>
      <c r="J205" s="37">
        <v>1700.4666666666669</v>
      </c>
      <c r="K205" s="28">
        <v>1652.7</v>
      </c>
      <c r="L205" s="28">
        <v>1615.05</v>
      </c>
      <c r="M205" s="28">
        <v>3.1973799999999999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824.9</v>
      </c>
      <c r="D206" s="37">
        <v>821.55000000000007</v>
      </c>
      <c r="E206" s="37">
        <v>811.20000000000016</v>
      </c>
      <c r="F206" s="37">
        <v>797.50000000000011</v>
      </c>
      <c r="G206" s="37">
        <v>787.1500000000002</v>
      </c>
      <c r="H206" s="37">
        <v>835.25000000000011</v>
      </c>
      <c r="I206" s="37">
        <v>845.6</v>
      </c>
      <c r="J206" s="37">
        <v>859.30000000000007</v>
      </c>
      <c r="K206" s="28">
        <v>831.9</v>
      </c>
      <c r="L206" s="28">
        <v>807.85</v>
      </c>
      <c r="M206" s="28">
        <v>17.234210000000001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834.8</v>
      </c>
      <c r="D207" s="37">
        <v>847.46666666666658</v>
      </c>
      <c r="E207" s="37">
        <v>811.53333333333319</v>
      </c>
      <c r="F207" s="37">
        <v>788.26666666666665</v>
      </c>
      <c r="G207" s="37">
        <v>752.33333333333326</v>
      </c>
      <c r="H207" s="37">
        <v>870.73333333333312</v>
      </c>
      <c r="I207" s="37">
        <v>906.66666666666652</v>
      </c>
      <c r="J207" s="37">
        <v>929.93333333333305</v>
      </c>
      <c r="K207" s="28">
        <v>883.4</v>
      </c>
      <c r="L207" s="28">
        <v>824.2</v>
      </c>
      <c r="M207" s="28">
        <v>12.69007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227.9</v>
      </c>
      <c r="D208" s="37">
        <v>230.11666666666667</v>
      </c>
      <c r="E208" s="37">
        <v>224.28333333333336</v>
      </c>
      <c r="F208" s="37">
        <v>220.66666666666669</v>
      </c>
      <c r="G208" s="37">
        <v>214.83333333333337</v>
      </c>
      <c r="H208" s="37">
        <v>233.73333333333335</v>
      </c>
      <c r="I208" s="37">
        <v>239.56666666666666</v>
      </c>
      <c r="J208" s="37">
        <v>243.18333333333334</v>
      </c>
      <c r="K208" s="28">
        <v>235.95</v>
      </c>
      <c r="L208" s="28">
        <v>226.5</v>
      </c>
      <c r="M208" s="28">
        <v>151.26858999999999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8.65</v>
      </c>
      <c r="D209" s="37">
        <v>8.6833333333333336</v>
      </c>
      <c r="E209" s="37">
        <v>8.5166666666666675</v>
      </c>
      <c r="F209" s="37">
        <v>8.3833333333333346</v>
      </c>
      <c r="G209" s="37">
        <v>8.2166666666666686</v>
      </c>
      <c r="H209" s="37">
        <v>8.8166666666666664</v>
      </c>
      <c r="I209" s="37">
        <v>8.9833333333333307</v>
      </c>
      <c r="J209" s="37">
        <v>9.1166666666666654</v>
      </c>
      <c r="K209" s="28">
        <v>8.85</v>
      </c>
      <c r="L209" s="28">
        <v>8.5500000000000007</v>
      </c>
      <c r="M209" s="28">
        <v>649.50157999999999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986.45</v>
      </c>
      <c r="D210" s="37">
        <v>986.5333333333333</v>
      </c>
      <c r="E210" s="37">
        <v>977.66666666666663</v>
      </c>
      <c r="F210" s="37">
        <v>968.88333333333333</v>
      </c>
      <c r="G210" s="37">
        <v>960.01666666666665</v>
      </c>
      <c r="H210" s="37">
        <v>995.31666666666661</v>
      </c>
      <c r="I210" s="37">
        <v>1004.1833333333334</v>
      </c>
      <c r="J210" s="37">
        <v>1012.9666666666666</v>
      </c>
      <c r="K210" s="28">
        <v>995.4</v>
      </c>
      <c r="L210" s="28">
        <v>977.75</v>
      </c>
      <c r="M210" s="28">
        <v>10.93056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1671.05</v>
      </c>
      <c r="D211" s="37">
        <v>1661.5833333333333</v>
      </c>
      <c r="E211" s="37">
        <v>1649.4666666666665</v>
      </c>
      <c r="F211" s="37">
        <v>1627.8833333333332</v>
      </c>
      <c r="G211" s="37">
        <v>1615.7666666666664</v>
      </c>
      <c r="H211" s="37">
        <v>1683.1666666666665</v>
      </c>
      <c r="I211" s="37">
        <v>1695.2833333333333</v>
      </c>
      <c r="J211" s="37">
        <v>1716.8666666666666</v>
      </c>
      <c r="K211" s="28">
        <v>1673.7</v>
      </c>
      <c r="L211" s="28">
        <v>1640</v>
      </c>
      <c r="M211" s="28">
        <v>0.75827999999999995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401.45</v>
      </c>
      <c r="D212" s="37">
        <v>404.18333333333334</v>
      </c>
      <c r="E212" s="37">
        <v>397.76666666666665</v>
      </c>
      <c r="F212" s="37">
        <v>394.08333333333331</v>
      </c>
      <c r="G212" s="37">
        <v>387.66666666666663</v>
      </c>
      <c r="H212" s="37">
        <v>407.86666666666667</v>
      </c>
      <c r="I212" s="37">
        <v>414.2833333333333</v>
      </c>
      <c r="J212" s="37">
        <v>417.9666666666667</v>
      </c>
      <c r="K212" s="28">
        <v>410.6</v>
      </c>
      <c r="L212" s="28">
        <v>400.5</v>
      </c>
      <c r="M212" s="28">
        <v>65.806209999999993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13.3</v>
      </c>
      <c r="D213" s="37">
        <v>13.299999999999999</v>
      </c>
      <c r="E213" s="37">
        <v>13.099999999999998</v>
      </c>
      <c r="F213" s="37">
        <v>12.899999999999999</v>
      </c>
      <c r="G213" s="37">
        <v>12.699999999999998</v>
      </c>
      <c r="H213" s="37">
        <v>13.499999999999998</v>
      </c>
      <c r="I213" s="37">
        <v>13.699999999999998</v>
      </c>
      <c r="J213" s="37">
        <v>13.899999999999999</v>
      </c>
      <c r="K213" s="28">
        <v>13.5</v>
      </c>
      <c r="L213" s="28">
        <v>13.1</v>
      </c>
      <c r="M213" s="28">
        <v>409.34757999999999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224.4</v>
      </c>
      <c r="D214" s="37">
        <v>224.58333333333334</v>
      </c>
      <c r="E214" s="37">
        <v>221.9666666666667</v>
      </c>
      <c r="F214" s="37">
        <v>219.53333333333336</v>
      </c>
      <c r="G214" s="37">
        <v>216.91666666666671</v>
      </c>
      <c r="H214" s="37">
        <v>227.01666666666668</v>
      </c>
      <c r="I214" s="37">
        <v>229.6333333333333</v>
      </c>
      <c r="J214" s="37">
        <v>232.06666666666666</v>
      </c>
      <c r="K214" s="37">
        <v>227.2</v>
      </c>
      <c r="L214" s="37">
        <v>222.15</v>
      </c>
      <c r="M214" s="37">
        <v>47.116660000000003</v>
      </c>
      <c r="N214" s="1"/>
      <c r="O214" s="1"/>
    </row>
    <row r="215" spans="1:15" ht="12.75" customHeight="1">
      <c r="A215" s="53">
        <v>206</v>
      </c>
      <c r="B215" s="28" t="s">
        <v>856</v>
      </c>
      <c r="C215" s="37">
        <v>55.65</v>
      </c>
      <c r="D215" s="37">
        <v>56.65</v>
      </c>
      <c r="E215" s="37">
        <v>54.3</v>
      </c>
      <c r="F215" s="37">
        <v>52.949999999999996</v>
      </c>
      <c r="G215" s="37">
        <v>50.599999999999994</v>
      </c>
      <c r="H215" s="37">
        <v>58</v>
      </c>
      <c r="I215" s="37">
        <v>60.350000000000009</v>
      </c>
      <c r="J215" s="37">
        <v>61.7</v>
      </c>
      <c r="K215" s="37">
        <v>59</v>
      </c>
      <c r="L215" s="37">
        <v>55.3</v>
      </c>
      <c r="M215" s="37">
        <v>430.24088999999998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369.85</v>
      </c>
      <c r="D216" s="37">
        <v>371.41666666666669</v>
      </c>
      <c r="E216" s="37">
        <v>362.53333333333336</v>
      </c>
      <c r="F216" s="37">
        <v>355.2166666666667</v>
      </c>
      <c r="G216" s="37">
        <v>346.33333333333337</v>
      </c>
      <c r="H216" s="37">
        <v>378.73333333333335</v>
      </c>
      <c r="I216" s="37">
        <v>387.61666666666667</v>
      </c>
      <c r="J216" s="37">
        <v>394.93333333333334</v>
      </c>
      <c r="K216" s="37">
        <v>380.3</v>
      </c>
      <c r="L216" s="37">
        <v>364.1</v>
      </c>
      <c r="M216" s="37">
        <v>26.20703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3"/>
      <c r="B1" s="48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6" t="s">
        <v>16</v>
      </c>
      <c r="B9" s="478" t="s">
        <v>18</v>
      </c>
      <c r="C9" s="482" t="s">
        <v>20</v>
      </c>
      <c r="D9" s="482" t="s">
        <v>21</v>
      </c>
      <c r="E9" s="473" t="s">
        <v>22</v>
      </c>
      <c r="F9" s="474"/>
      <c r="G9" s="475"/>
      <c r="H9" s="473" t="s">
        <v>23</v>
      </c>
      <c r="I9" s="474"/>
      <c r="J9" s="475"/>
      <c r="K9" s="23"/>
      <c r="L9" s="24"/>
      <c r="M9" s="50"/>
      <c r="N9" s="1"/>
      <c r="O9" s="1"/>
    </row>
    <row r="10" spans="1:15" ht="42.75" customHeight="1">
      <c r="A10" s="480"/>
      <c r="B10" s="481"/>
      <c r="C10" s="481"/>
      <c r="D10" s="4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22700.25</v>
      </c>
      <c r="D11" s="299">
        <v>22755.05</v>
      </c>
      <c r="E11" s="299">
        <v>22510.1</v>
      </c>
      <c r="F11" s="299">
        <v>22319.95</v>
      </c>
      <c r="G11" s="299">
        <v>22075</v>
      </c>
      <c r="H11" s="299">
        <v>22945.199999999997</v>
      </c>
      <c r="I11" s="299">
        <v>23190.15</v>
      </c>
      <c r="J11" s="299">
        <v>23380.299999999996</v>
      </c>
      <c r="K11" s="298">
        <v>23000</v>
      </c>
      <c r="L11" s="298">
        <v>22564.9</v>
      </c>
      <c r="M11" s="298">
        <v>1.9449999999999999E-2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2548.35</v>
      </c>
      <c r="D12" s="299">
        <v>2540.6833333333334</v>
      </c>
      <c r="E12" s="299">
        <v>2510.3666666666668</v>
      </c>
      <c r="F12" s="299">
        <v>2472.3833333333332</v>
      </c>
      <c r="G12" s="299">
        <v>2442.0666666666666</v>
      </c>
      <c r="H12" s="299">
        <v>2578.666666666667</v>
      </c>
      <c r="I12" s="299">
        <v>2608.9833333333336</v>
      </c>
      <c r="J12" s="299">
        <v>2646.9666666666672</v>
      </c>
      <c r="K12" s="298">
        <v>2571</v>
      </c>
      <c r="L12" s="298">
        <v>2502.6999999999998</v>
      </c>
      <c r="M12" s="298">
        <v>2.0425200000000001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2160.3000000000002</v>
      </c>
      <c r="D13" s="299">
        <v>2166.4833333333336</v>
      </c>
      <c r="E13" s="299">
        <v>2141.8166666666671</v>
      </c>
      <c r="F13" s="299">
        <v>2123.3333333333335</v>
      </c>
      <c r="G13" s="299">
        <v>2098.666666666667</v>
      </c>
      <c r="H13" s="299">
        <v>2184.9666666666672</v>
      </c>
      <c r="I13" s="299">
        <v>2209.6333333333332</v>
      </c>
      <c r="J13" s="299">
        <v>2228.1166666666672</v>
      </c>
      <c r="K13" s="298">
        <v>2191.15</v>
      </c>
      <c r="L13" s="298">
        <v>2148</v>
      </c>
      <c r="M13" s="298">
        <v>2.4580700000000002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2316.75</v>
      </c>
      <c r="D14" s="299">
        <v>2296.25</v>
      </c>
      <c r="E14" s="299">
        <v>2263.75</v>
      </c>
      <c r="F14" s="299">
        <v>2210.75</v>
      </c>
      <c r="G14" s="299">
        <v>2178.25</v>
      </c>
      <c r="H14" s="299">
        <v>2349.25</v>
      </c>
      <c r="I14" s="299">
        <v>2381.75</v>
      </c>
      <c r="J14" s="299">
        <v>2434.75</v>
      </c>
      <c r="K14" s="298">
        <v>2328.75</v>
      </c>
      <c r="L14" s="298">
        <v>2243.25</v>
      </c>
      <c r="M14" s="298">
        <v>1.41751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861.1</v>
      </c>
      <c r="D15" s="299">
        <v>863.71666666666658</v>
      </c>
      <c r="E15" s="299">
        <v>847.43333333333317</v>
      </c>
      <c r="F15" s="299">
        <v>833.76666666666654</v>
      </c>
      <c r="G15" s="299">
        <v>817.48333333333312</v>
      </c>
      <c r="H15" s="299">
        <v>877.38333333333321</v>
      </c>
      <c r="I15" s="299">
        <v>893.66666666666674</v>
      </c>
      <c r="J15" s="299">
        <v>907.33333333333326</v>
      </c>
      <c r="K15" s="298">
        <v>880</v>
      </c>
      <c r="L15" s="298">
        <v>850.05</v>
      </c>
      <c r="M15" s="298">
        <v>1.46211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554.5</v>
      </c>
      <c r="D16" s="299">
        <v>558.66666666666663</v>
      </c>
      <c r="E16" s="299">
        <v>546.18333333333328</v>
      </c>
      <c r="F16" s="299">
        <v>537.86666666666667</v>
      </c>
      <c r="G16" s="299">
        <v>525.38333333333333</v>
      </c>
      <c r="H16" s="299">
        <v>566.98333333333323</v>
      </c>
      <c r="I16" s="299">
        <v>579.46666666666658</v>
      </c>
      <c r="J16" s="299">
        <v>587.78333333333319</v>
      </c>
      <c r="K16" s="298">
        <v>571.15</v>
      </c>
      <c r="L16" s="298">
        <v>550.35</v>
      </c>
      <c r="M16" s="298">
        <v>25.73264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434.15</v>
      </c>
      <c r="D17" s="299">
        <v>433.15000000000003</v>
      </c>
      <c r="E17" s="299">
        <v>420.70000000000005</v>
      </c>
      <c r="F17" s="299">
        <v>407.25</v>
      </c>
      <c r="G17" s="299">
        <v>394.8</v>
      </c>
      <c r="H17" s="299">
        <v>446.60000000000008</v>
      </c>
      <c r="I17" s="299">
        <v>459.05</v>
      </c>
      <c r="J17" s="299">
        <v>472.50000000000011</v>
      </c>
      <c r="K17" s="298">
        <v>445.6</v>
      </c>
      <c r="L17" s="298">
        <v>419.7</v>
      </c>
      <c r="M17" s="298">
        <v>1.16557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1959.8</v>
      </c>
      <c r="D18" s="299">
        <v>1973.8999999999999</v>
      </c>
      <c r="E18" s="299">
        <v>1926.8999999999996</v>
      </c>
      <c r="F18" s="299">
        <v>1893.9999999999998</v>
      </c>
      <c r="G18" s="299">
        <v>1846.9999999999995</v>
      </c>
      <c r="H18" s="299">
        <v>2006.7999999999997</v>
      </c>
      <c r="I18" s="299">
        <v>2053.8000000000002</v>
      </c>
      <c r="J18" s="299">
        <v>2086.6999999999998</v>
      </c>
      <c r="K18" s="298">
        <v>2020.9</v>
      </c>
      <c r="L18" s="298">
        <v>1941</v>
      </c>
      <c r="M18" s="298">
        <v>0.79012000000000004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19478.2</v>
      </c>
      <c r="D19" s="299">
        <v>19531.066666666666</v>
      </c>
      <c r="E19" s="299">
        <v>19202.133333333331</v>
      </c>
      <c r="F19" s="299">
        <v>18926.066666666666</v>
      </c>
      <c r="G19" s="299">
        <v>18597.133333333331</v>
      </c>
      <c r="H19" s="299">
        <v>19807.133333333331</v>
      </c>
      <c r="I19" s="299">
        <v>20136.066666666666</v>
      </c>
      <c r="J19" s="299">
        <v>20412.133333333331</v>
      </c>
      <c r="K19" s="298">
        <v>19860</v>
      </c>
      <c r="L19" s="298">
        <v>19255</v>
      </c>
      <c r="M19" s="298">
        <v>0.10607999999999999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2383.1</v>
      </c>
      <c r="D20" s="299">
        <v>2374.5333333333333</v>
      </c>
      <c r="E20" s="299">
        <v>2345.0666666666666</v>
      </c>
      <c r="F20" s="299">
        <v>2307.0333333333333</v>
      </c>
      <c r="G20" s="299">
        <v>2277.5666666666666</v>
      </c>
      <c r="H20" s="299">
        <v>2412.5666666666666</v>
      </c>
      <c r="I20" s="299">
        <v>2442.0333333333328</v>
      </c>
      <c r="J20" s="299">
        <v>2480.0666666666666</v>
      </c>
      <c r="K20" s="298">
        <v>2404</v>
      </c>
      <c r="L20" s="298">
        <v>2336.5</v>
      </c>
      <c r="M20" s="298">
        <v>9.3355399999999999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2087</v>
      </c>
      <c r="D21" s="299">
        <v>2068.6666666666665</v>
      </c>
      <c r="E21" s="299">
        <v>1949.333333333333</v>
      </c>
      <c r="F21" s="299">
        <v>1811.6666666666665</v>
      </c>
      <c r="G21" s="299">
        <v>1692.333333333333</v>
      </c>
      <c r="H21" s="299">
        <v>2206.333333333333</v>
      </c>
      <c r="I21" s="299">
        <v>2325.6666666666661</v>
      </c>
      <c r="J21" s="299">
        <v>2463.333333333333</v>
      </c>
      <c r="K21" s="298">
        <v>2188</v>
      </c>
      <c r="L21" s="298">
        <v>1931</v>
      </c>
      <c r="M21" s="298">
        <v>89.535489999999996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724.45</v>
      </c>
      <c r="D22" s="299">
        <v>723.93333333333339</v>
      </c>
      <c r="E22" s="299">
        <v>717.06666666666683</v>
      </c>
      <c r="F22" s="299">
        <v>709.68333333333339</v>
      </c>
      <c r="G22" s="299">
        <v>702.81666666666683</v>
      </c>
      <c r="H22" s="299">
        <v>731.31666666666683</v>
      </c>
      <c r="I22" s="299">
        <v>738.18333333333339</v>
      </c>
      <c r="J22" s="299">
        <v>745.56666666666683</v>
      </c>
      <c r="K22" s="298">
        <v>730.8</v>
      </c>
      <c r="L22" s="298">
        <v>716.55</v>
      </c>
      <c r="M22" s="298">
        <v>28.598690000000001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2764.85</v>
      </c>
      <c r="D23" s="299">
        <v>2732.6166666666668</v>
      </c>
      <c r="E23" s="299">
        <v>2633.2333333333336</v>
      </c>
      <c r="F23" s="299">
        <v>2501.6166666666668</v>
      </c>
      <c r="G23" s="299">
        <v>2402.2333333333336</v>
      </c>
      <c r="H23" s="299">
        <v>2864.2333333333336</v>
      </c>
      <c r="I23" s="299">
        <v>2963.6166666666668</v>
      </c>
      <c r="J23" s="299">
        <v>3095.2333333333336</v>
      </c>
      <c r="K23" s="298">
        <v>2832</v>
      </c>
      <c r="L23" s="298">
        <v>2601</v>
      </c>
      <c r="M23" s="298">
        <v>5.9226900000000002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2889.15</v>
      </c>
      <c r="D24" s="299">
        <v>2855.1166666666663</v>
      </c>
      <c r="E24" s="299">
        <v>2745.2333333333327</v>
      </c>
      <c r="F24" s="299">
        <v>2601.3166666666662</v>
      </c>
      <c r="G24" s="299">
        <v>2491.4333333333325</v>
      </c>
      <c r="H24" s="299">
        <v>2999.0333333333328</v>
      </c>
      <c r="I24" s="299">
        <v>3108.916666666667</v>
      </c>
      <c r="J24" s="299">
        <v>3252.833333333333</v>
      </c>
      <c r="K24" s="298">
        <v>2965</v>
      </c>
      <c r="L24" s="298">
        <v>2711.2</v>
      </c>
      <c r="M24" s="298">
        <v>6.8570399999999996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91.35</v>
      </c>
      <c r="D25" s="299">
        <v>91.616666666666674</v>
      </c>
      <c r="E25" s="299">
        <v>89.983333333333348</v>
      </c>
      <c r="F25" s="299">
        <v>88.616666666666674</v>
      </c>
      <c r="G25" s="299">
        <v>86.983333333333348</v>
      </c>
      <c r="H25" s="299">
        <v>92.983333333333348</v>
      </c>
      <c r="I25" s="299">
        <v>94.616666666666674</v>
      </c>
      <c r="J25" s="299">
        <v>95.983333333333348</v>
      </c>
      <c r="K25" s="298">
        <v>93.25</v>
      </c>
      <c r="L25" s="298">
        <v>90.25</v>
      </c>
      <c r="M25" s="298">
        <v>14.492190000000001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255.35</v>
      </c>
      <c r="D26" s="299">
        <v>256.08333333333331</v>
      </c>
      <c r="E26" s="299">
        <v>251.86666666666662</v>
      </c>
      <c r="F26" s="299">
        <v>248.3833333333333</v>
      </c>
      <c r="G26" s="299">
        <v>244.1666666666666</v>
      </c>
      <c r="H26" s="299">
        <v>259.56666666666661</v>
      </c>
      <c r="I26" s="299">
        <v>263.7833333333333</v>
      </c>
      <c r="J26" s="299">
        <v>267.26666666666665</v>
      </c>
      <c r="K26" s="298">
        <v>260.3</v>
      </c>
      <c r="L26" s="298">
        <v>252.6</v>
      </c>
      <c r="M26" s="298">
        <v>13.03037</v>
      </c>
      <c r="N26" s="1"/>
      <c r="O26" s="1"/>
    </row>
    <row r="27" spans="1:15" ht="12.75" customHeight="1">
      <c r="A27" s="30">
        <v>17</v>
      </c>
      <c r="B27" s="308" t="s">
        <v>857</v>
      </c>
      <c r="C27" s="298">
        <v>412.2</v>
      </c>
      <c r="D27" s="299">
        <v>412.81666666666666</v>
      </c>
      <c r="E27" s="299">
        <v>410.63333333333333</v>
      </c>
      <c r="F27" s="299">
        <v>409.06666666666666</v>
      </c>
      <c r="G27" s="299">
        <v>406.88333333333333</v>
      </c>
      <c r="H27" s="299">
        <v>414.38333333333333</v>
      </c>
      <c r="I27" s="299">
        <v>416.56666666666661</v>
      </c>
      <c r="J27" s="299">
        <v>418.13333333333333</v>
      </c>
      <c r="K27" s="298">
        <v>415</v>
      </c>
      <c r="L27" s="298">
        <v>411.25</v>
      </c>
      <c r="M27" s="298">
        <v>0.24904999999999999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271.05</v>
      </c>
      <c r="D28" s="299">
        <v>273.5</v>
      </c>
      <c r="E28" s="299">
        <v>267.45</v>
      </c>
      <c r="F28" s="299">
        <v>263.84999999999997</v>
      </c>
      <c r="G28" s="299">
        <v>257.79999999999995</v>
      </c>
      <c r="H28" s="299">
        <v>277.10000000000002</v>
      </c>
      <c r="I28" s="299">
        <v>283.14999999999998</v>
      </c>
      <c r="J28" s="299">
        <v>286.75000000000006</v>
      </c>
      <c r="K28" s="298">
        <v>279.55</v>
      </c>
      <c r="L28" s="298">
        <v>269.89999999999998</v>
      </c>
      <c r="M28" s="298">
        <v>0.38503999999999999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207</v>
      </c>
      <c r="D29" s="299">
        <v>207.66666666666666</v>
      </c>
      <c r="E29" s="299">
        <v>204.5333333333333</v>
      </c>
      <c r="F29" s="299">
        <v>202.06666666666663</v>
      </c>
      <c r="G29" s="299">
        <v>198.93333333333328</v>
      </c>
      <c r="H29" s="299">
        <v>210.13333333333333</v>
      </c>
      <c r="I29" s="299">
        <v>213.26666666666671</v>
      </c>
      <c r="J29" s="299">
        <v>215.73333333333335</v>
      </c>
      <c r="K29" s="298">
        <v>210.8</v>
      </c>
      <c r="L29" s="298">
        <v>205.2</v>
      </c>
      <c r="M29" s="298">
        <v>3.3301799999999999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1035.6500000000001</v>
      </c>
      <c r="D30" s="299">
        <v>1028.9666666666667</v>
      </c>
      <c r="E30" s="299">
        <v>1017.5333333333333</v>
      </c>
      <c r="F30" s="299">
        <v>999.41666666666663</v>
      </c>
      <c r="G30" s="299">
        <v>987.98333333333323</v>
      </c>
      <c r="H30" s="299">
        <v>1047.0833333333335</v>
      </c>
      <c r="I30" s="299">
        <v>1058.5166666666669</v>
      </c>
      <c r="J30" s="299">
        <v>1076.6333333333334</v>
      </c>
      <c r="K30" s="298">
        <v>1040.4000000000001</v>
      </c>
      <c r="L30" s="298">
        <v>1010.85</v>
      </c>
      <c r="M30" s="298">
        <v>1.8891899999999999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1190.75</v>
      </c>
      <c r="D31" s="299">
        <v>1190.0166666666667</v>
      </c>
      <c r="E31" s="299">
        <v>1181.5833333333333</v>
      </c>
      <c r="F31" s="299">
        <v>1172.4166666666665</v>
      </c>
      <c r="G31" s="299">
        <v>1163.9833333333331</v>
      </c>
      <c r="H31" s="299">
        <v>1199.1833333333334</v>
      </c>
      <c r="I31" s="299">
        <v>1207.6166666666668</v>
      </c>
      <c r="J31" s="299">
        <v>1216.7833333333335</v>
      </c>
      <c r="K31" s="298">
        <v>1198.45</v>
      </c>
      <c r="L31" s="298">
        <v>1180.8499999999999</v>
      </c>
      <c r="M31" s="298">
        <v>1.0575600000000001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710.55</v>
      </c>
      <c r="D32" s="299">
        <v>714.71666666666658</v>
      </c>
      <c r="E32" s="299">
        <v>704.38333333333321</v>
      </c>
      <c r="F32" s="299">
        <v>698.21666666666658</v>
      </c>
      <c r="G32" s="299">
        <v>687.88333333333321</v>
      </c>
      <c r="H32" s="299">
        <v>720.88333333333321</v>
      </c>
      <c r="I32" s="299">
        <v>731.21666666666647</v>
      </c>
      <c r="J32" s="299">
        <v>737.38333333333321</v>
      </c>
      <c r="K32" s="298">
        <v>725.05</v>
      </c>
      <c r="L32" s="298">
        <v>708.55</v>
      </c>
      <c r="M32" s="298">
        <v>0.60023000000000004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3188.65</v>
      </c>
      <c r="D33" s="299">
        <v>3175.5499999999997</v>
      </c>
      <c r="E33" s="299">
        <v>3151.0999999999995</v>
      </c>
      <c r="F33" s="299">
        <v>3113.5499999999997</v>
      </c>
      <c r="G33" s="299">
        <v>3089.0999999999995</v>
      </c>
      <c r="H33" s="299">
        <v>3213.0999999999995</v>
      </c>
      <c r="I33" s="299">
        <v>3237.5499999999993</v>
      </c>
      <c r="J33" s="299">
        <v>3275.0999999999995</v>
      </c>
      <c r="K33" s="298">
        <v>3200</v>
      </c>
      <c r="L33" s="298">
        <v>3138</v>
      </c>
      <c r="M33" s="298">
        <v>1.02359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2652.6</v>
      </c>
      <c r="D34" s="299">
        <v>2643.5333333333333</v>
      </c>
      <c r="E34" s="299">
        <v>2624.5666666666666</v>
      </c>
      <c r="F34" s="299">
        <v>2596.5333333333333</v>
      </c>
      <c r="G34" s="299">
        <v>2577.5666666666666</v>
      </c>
      <c r="H34" s="299">
        <v>2671.5666666666666</v>
      </c>
      <c r="I34" s="299">
        <v>2690.5333333333328</v>
      </c>
      <c r="J34" s="299">
        <v>2718.5666666666666</v>
      </c>
      <c r="K34" s="298">
        <v>2662.5</v>
      </c>
      <c r="L34" s="298">
        <v>2615.5</v>
      </c>
      <c r="M34" s="298">
        <v>0.20102999999999999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278.8</v>
      </c>
      <c r="D35" s="299">
        <v>280.3</v>
      </c>
      <c r="E35" s="299">
        <v>276.45000000000005</v>
      </c>
      <c r="F35" s="299">
        <v>274.10000000000002</v>
      </c>
      <c r="G35" s="299">
        <v>270.25000000000006</v>
      </c>
      <c r="H35" s="299">
        <v>282.65000000000003</v>
      </c>
      <c r="I35" s="299">
        <v>286.50000000000006</v>
      </c>
      <c r="J35" s="299">
        <v>288.85000000000002</v>
      </c>
      <c r="K35" s="298">
        <v>284.14999999999998</v>
      </c>
      <c r="L35" s="298">
        <v>277.95</v>
      </c>
      <c r="M35" s="298">
        <v>2.5922299999999998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21.1</v>
      </c>
      <c r="D36" s="299">
        <v>21.183333333333334</v>
      </c>
      <c r="E36" s="299">
        <v>20.866666666666667</v>
      </c>
      <c r="F36" s="299">
        <v>20.633333333333333</v>
      </c>
      <c r="G36" s="299">
        <v>20.316666666666666</v>
      </c>
      <c r="H36" s="299">
        <v>21.416666666666668</v>
      </c>
      <c r="I36" s="299">
        <v>21.733333333333338</v>
      </c>
      <c r="J36" s="299">
        <v>21.966666666666669</v>
      </c>
      <c r="K36" s="298">
        <v>21.5</v>
      </c>
      <c r="L36" s="298">
        <v>20.95</v>
      </c>
      <c r="M36" s="298">
        <v>10.48058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465.75</v>
      </c>
      <c r="D37" s="299">
        <v>467.0333333333333</v>
      </c>
      <c r="E37" s="299">
        <v>461.36666666666662</v>
      </c>
      <c r="F37" s="299">
        <v>456.98333333333329</v>
      </c>
      <c r="G37" s="299">
        <v>451.31666666666661</v>
      </c>
      <c r="H37" s="299">
        <v>471.41666666666663</v>
      </c>
      <c r="I37" s="299">
        <v>477.08333333333337</v>
      </c>
      <c r="J37" s="299">
        <v>481.46666666666664</v>
      </c>
      <c r="K37" s="298">
        <v>472.7</v>
      </c>
      <c r="L37" s="298">
        <v>462.65</v>
      </c>
      <c r="M37" s="298">
        <v>3.5165600000000001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2353</v>
      </c>
      <c r="D38" s="299">
        <v>2374.2666666666664</v>
      </c>
      <c r="E38" s="299">
        <v>2309.833333333333</v>
      </c>
      <c r="F38" s="299">
        <v>2266.6666666666665</v>
      </c>
      <c r="G38" s="299">
        <v>2202.2333333333331</v>
      </c>
      <c r="H38" s="299">
        <v>2417.4333333333329</v>
      </c>
      <c r="I38" s="299">
        <v>2481.8666666666663</v>
      </c>
      <c r="J38" s="299">
        <v>2525.0333333333328</v>
      </c>
      <c r="K38" s="298">
        <v>2438.6999999999998</v>
      </c>
      <c r="L38" s="298">
        <v>2331.1</v>
      </c>
      <c r="M38" s="298">
        <v>0.29482999999999998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369.9</v>
      </c>
      <c r="D39" s="299">
        <v>370.40000000000003</v>
      </c>
      <c r="E39" s="299">
        <v>368.00000000000006</v>
      </c>
      <c r="F39" s="299">
        <v>366.1</v>
      </c>
      <c r="G39" s="299">
        <v>363.70000000000005</v>
      </c>
      <c r="H39" s="299">
        <v>372.30000000000007</v>
      </c>
      <c r="I39" s="299">
        <v>374.70000000000005</v>
      </c>
      <c r="J39" s="299">
        <v>376.60000000000008</v>
      </c>
      <c r="K39" s="298">
        <v>372.8</v>
      </c>
      <c r="L39" s="298">
        <v>368.5</v>
      </c>
      <c r="M39" s="298">
        <v>27.7242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1312.15</v>
      </c>
      <c r="D40" s="299">
        <v>1317.3833333333334</v>
      </c>
      <c r="E40" s="299">
        <v>1296.7666666666669</v>
      </c>
      <c r="F40" s="299">
        <v>1281.3833333333334</v>
      </c>
      <c r="G40" s="299">
        <v>1260.7666666666669</v>
      </c>
      <c r="H40" s="299">
        <v>1332.7666666666669</v>
      </c>
      <c r="I40" s="299">
        <v>1353.3833333333332</v>
      </c>
      <c r="J40" s="299">
        <v>1368.7666666666669</v>
      </c>
      <c r="K40" s="298">
        <v>1338</v>
      </c>
      <c r="L40" s="298">
        <v>1302</v>
      </c>
      <c r="M40" s="298">
        <v>5.0639399999999997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741.2</v>
      </c>
      <c r="D41" s="299">
        <v>732.41666666666663</v>
      </c>
      <c r="E41" s="299">
        <v>714.88333333333321</v>
      </c>
      <c r="F41" s="299">
        <v>688.56666666666661</v>
      </c>
      <c r="G41" s="299">
        <v>671.03333333333319</v>
      </c>
      <c r="H41" s="299">
        <v>758.73333333333323</v>
      </c>
      <c r="I41" s="299">
        <v>776.26666666666677</v>
      </c>
      <c r="J41" s="299">
        <v>802.58333333333326</v>
      </c>
      <c r="K41" s="298">
        <v>749.95</v>
      </c>
      <c r="L41" s="298">
        <v>706.1</v>
      </c>
      <c r="M41" s="298">
        <v>4.86348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3898.05</v>
      </c>
      <c r="D42" s="299">
        <v>3919.1333333333337</v>
      </c>
      <c r="E42" s="299">
        <v>3858.9666666666672</v>
      </c>
      <c r="F42" s="299">
        <v>3819.8833333333337</v>
      </c>
      <c r="G42" s="299">
        <v>3759.7166666666672</v>
      </c>
      <c r="H42" s="299">
        <v>3958.2166666666672</v>
      </c>
      <c r="I42" s="299">
        <v>4018.3833333333341</v>
      </c>
      <c r="J42" s="299">
        <v>4057.4666666666672</v>
      </c>
      <c r="K42" s="298">
        <v>3979.3</v>
      </c>
      <c r="L42" s="298">
        <v>3880.05</v>
      </c>
      <c r="M42" s="298">
        <v>6.56393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206.65</v>
      </c>
      <c r="D43" s="299">
        <v>206.78333333333333</v>
      </c>
      <c r="E43" s="299">
        <v>204.36666666666667</v>
      </c>
      <c r="F43" s="299">
        <v>202.08333333333334</v>
      </c>
      <c r="G43" s="299">
        <v>199.66666666666669</v>
      </c>
      <c r="H43" s="299">
        <v>209.06666666666666</v>
      </c>
      <c r="I43" s="299">
        <v>211.48333333333335</v>
      </c>
      <c r="J43" s="299">
        <v>213.76666666666665</v>
      </c>
      <c r="K43" s="298">
        <v>209.2</v>
      </c>
      <c r="L43" s="298">
        <v>204.5</v>
      </c>
      <c r="M43" s="298">
        <v>12.00408</v>
      </c>
      <c r="N43" s="1"/>
      <c r="O43" s="1"/>
    </row>
    <row r="44" spans="1:15" ht="12.75" customHeight="1">
      <c r="A44" s="30">
        <v>34</v>
      </c>
      <c r="B44" s="308" t="s">
        <v>858</v>
      </c>
      <c r="C44" s="298">
        <v>280.60000000000002</v>
      </c>
      <c r="D44" s="299">
        <v>279.33333333333331</v>
      </c>
      <c r="E44" s="299">
        <v>276.16666666666663</v>
      </c>
      <c r="F44" s="299">
        <v>271.73333333333329</v>
      </c>
      <c r="G44" s="299">
        <v>268.56666666666661</v>
      </c>
      <c r="H44" s="299">
        <v>283.76666666666665</v>
      </c>
      <c r="I44" s="299">
        <v>286.93333333333328</v>
      </c>
      <c r="J44" s="299">
        <v>291.36666666666667</v>
      </c>
      <c r="K44" s="298">
        <v>282.5</v>
      </c>
      <c r="L44" s="298">
        <v>274.89999999999998</v>
      </c>
      <c r="M44" s="298">
        <v>4.6492599999999999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550.75</v>
      </c>
      <c r="D45" s="299">
        <v>557.88333333333333</v>
      </c>
      <c r="E45" s="299">
        <v>539.36666666666667</v>
      </c>
      <c r="F45" s="299">
        <v>527.98333333333335</v>
      </c>
      <c r="G45" s="299">
        <v>509.4666666666667</v>
      </c>
      <c r="H45" s="299">
        <v>569.26666666666665</v>
      </c>
      <c r="I45" s="299">
        <v>587.7833333333333</v>
      </c>
      <c r="J45" s="299">
        <v>599.16666666666663</v>
      </c>
      <c r="K45" s="298">
        <v>576.4</v>
      </c>
      <c r="L45" s="298">
        <v>546.5</v>
      </c>
      <c r="M45" s="298">
        <v>1.94434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141.69999999999999</v>
      </c>
      <c r="D46" s="299">
        <v>142.01666666666668</v>
      </c>
      <c r="E46" s="299">
        <v>140.23333333333335</v>
      </c>
      <c r="F46" s="299">
        <v>138.76666666666668</v>
      </c>
      <c r="G46" s="299">
        <v>136.98333333333335</v>
      </c>
      <c r="H46" s="299">
        <v>143.48333333333335</v>
      </c>
      <c r="I46" s="299">
        <v>145.26666666666671</v>
      </c>
      <c r="J46" s="299">
        <v>146.73333333333335</v>
      </c>
      <c r="K46" s="298">
        <v>143.80000000000001</v>
      </c>
      <c r="L46" s="298">
        <v>140.55000000000001</v>
      </c>
      <c r="M46" s="298">
        <v>55.828800000000001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2939.15</v>
      </c>
      <c r="D47" s="299">
        <v>2935.4666666666667</v>
      </c>
      <c r="E47" s="299">
        <v>2916.0833333333335</v>
      </c>
      <c r="F47" s="299">
        <v>2893.0166666666669</v>
      </c>
      <c r="G47" s="299">
        <v>2873.6333333333337</v>
      </c>
      <c r="H47" s="299">
        <v>2958.5333333333333</v>
      </c>
      <c r="I47" s="299">
        <v>2977.9166666666665</v>
      </c>
      <c r="J47" s="299">
        <v>3000.9833333333331</v>
      </c>
      <c r="K47" s="298">
        <v>2954.85</v>
      </c>
      <c r="L47" s="298">
        <v>2912.4</v>
      </c>
      <c r="M47" s="298">
        <v>8.8247900000000001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198.85</v>
      </c>
      <c r="D48" s="299">
        <v>197.41666666666666</v>
      </c>
      <c r="E48" s="299">
        <v>194.83333333333331</v>
      </c>
      <c r="F48" s="299">
        <v>190.81666666666666</v>
      </c>
      <c r="G48" s="299">
        <v>188.23333333333332</v>
      </c>
      <c r="H48" s="299">
        <v>201.43333333333331</v>
      </c>
      <c r="I48" s="299">
        <v>204.01666666666662</v>
      </c>
      <c r="J48" s="299">
        <v>208.0333333333333</v>
      </c>
      <c r="K48" s="298">
        <v>200</v>
      </c>
      <c r="L48" s="298">
        <v>193.4</v>
      </c>
      <c r="M48" s="298">
        <v>6.1913799999999997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2982.6</v>
      </c>
      <c r="D49" s="299">
        <v>2998.1333333333332</v>
      </c>
      <c r="E49" s="299">
        <v>2954.4666666666662</v>
      </c>
      <c r="F49" s="299">
        <v>2926.333333333333</v>
      </c>
      <c r="G49" s="299">
        <v>2882.6666666666661</v>
      </c>
      <c r="H49" s="299">
        <v>3026.2666666666664</v>
      </c>
      <c r="I49" s="299">
        <v>3069.9333333333334</v>
      </c>
      <c r="J49" s="299">
        <v>3098.0666666666666</v>
      </c>
      <c r="K49" s="298">
        <v>3041.8</v>
      </c>
      <c r="L49" s="298">
        <v>2970</v>
      </c>
      <c r="M49" s="298">
        <v>4.6339999999999999E-2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1764.3</v>
      </c>
      <c r="D50" s="299">
        <v>1765.4333333333334</v>
      </c>
      <c r="E50" s="299">
        <v>1748.8666666666668</v>
      </c>
      <c r="F50" s="299">
        <v>1733.4333333333334</v>
      </c>
      <c r="G50" s="299">
        <v>1716.8666666666668</v>
      </c>
      <c r="H50" s="299">
        <v>1780.8666666666668</v>
      </c>
      <c r="I50" s="299">
        <v>1797.4333333333334</v>
      </c>
      <c r="J50" s="299">
        <v>1812.8666666666668</v>
      </c>
      <c r="K50" s="298">
        <v>1782</v>
      </c>
      <c r="L50" s="298">
        <v>1750</v>
      </c>
      <c r="M50" s="298">
        <v>1.75319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8249.35</v>
      </c>
      <c r="D51" s="299">
        <v>8305.7999999999993</v>
      </c>
      <c r="E51" s="299">
        <v>8146.5999999999985</v>
      </c>
      <c r="F51" s="299">
        <v>8043.8499999999985</v>
      </c>
      <c r="G51" s="299">
        <v>7884.6499999999978</v>
      </c>
      <c r="H51" s="299">
        <v>8408.5499999999993</v>
      </c>
      <c r="I51" s="299">
        <v>8567.75</v>
      </c>
      <c r="J51" s="299">
        <v>8670.5</v>
      </c>
      <c r="K51" s="298">
        <v>8465</v>
      </c>
      <c r="L51" s="298">
        <v>8203.0499999999993</v>
      </c>
      <c r="M51" s="298">
        <v>0.21235000000000001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552.70000000000005</v>
      </c>
      <c r="D52" s="299">
        <v>554.15</v>
      </c>
      <c r="E52" s="299">
        <v>544.54999999999995</v>
      </c>
      <c r="F52" s="299">
        <v>536.4</v>
      </c>
      <c r="G52" s="299">
        <v>526.79999999999995</v>
      </c>
      <c r="H52" s="299">
        <v>562.29999999999995</v>
      </c>
      <c r="I52" s="299">
        <v>571.90000000000009</v>
      </c>
      <c r="J52" s="299">
        <v>580.04999999999995</v>
      </c>
      <c r="K52" s="298">
        <v>563.75</v>
      </c>
      <c r="L52" s="298">
        <v>546</v>
      </c>
      <c r="M52" s="298">
        <v>14.494960000000001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449.5</v>
      </c>
      <c r="D53" s="299">
        <v>450.35000000000008</v>
      </c>
      <c r="E53" s="299">
        <v>443.25000000000017</v>
      </c>
      <c r="F53" s="299">
        <v>437.00000000000011</v>
      </c>
      <c r="G53" s="299">
        <v>429.9000000000002</v>
      </c>
      <c r="H53" s="299">
        <v>456.60000000000014</v>
      </c>
      <c r="I53" s="299">
        <v>463.70000000000005</v>
      </c>
      <c r="J53" s="299">
        <v>469.9500000000001</v>
      </c>
      <c r="K53" s="298">
        <v>457.45</v>
      </c>
      <c r="L53" s="298">
        <v>444.1</v>
      </c>
      <c r="M53" s="298">
        <v>1.0744199999999999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3924.85</v>
      </c>
      <c r="D54" s="299">
        <v>3917.6166666666668</v>
      </c>
      <c r="E54" s="299">
        <v>3891.2333333333336</v>
      </c>
      <c r="F54" s="299">
        <v>3857.6166666666668</v>
      </c>
      <c r="G54" s="299">
        <v>3831.2333333333336</v>
      </c>
      <c r="H54" s="299">
        <v>3951.2333333333336</v>
      </c>
      <c r="I54" s="299">
        <v>3977.6166666666668</v>
      </c>
      <c r="J54" s="299">
        <v>4011.2333333333336</v>
      </c>
      <c r="K54" s="298">
        <v>3944</v>
      </c>
      <c r="L54" s="298">
        <v>3884</v>
      </c>
      <c r="M54" s="298">
        <v>3.72526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668.25</v>
      </c>
      <c r="D55" s="299">
        <v>671.43333333333339</v>
      </c>
      <c r="E55" s="299">
        <v>662.41666666666674</v>
      </c>
      <c r="F55" s="299">
        <v>656.58333333333337</v>
      </c>
      <c r="G55" s="299">
        <v>647.56666666666672</v>
      </c>
      <c r="H55" s="299">
        <v>677.26666666666677</v>
      </c>
      <c r="I55" s="299">
        <v>686.28333333333342</v>
      </c>
      <c r="J55" s="299">
        <v>692.11666666666679</v>
      </c>
      <c r="K55" s="298">
        <v>680.45</v>
      </c>
      <c r="L55" s="298">
        <v>665.6</v>
      </c>
      <c r="M55" s="298">
        <v>80.263109999999998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2744.35</v>
      </c>
      <c r="D56" s="299">
        <v>2756.7000000000003</v>
      </c>
      <c r="E56" s="299">
        <v>2709.4000000000005</v>
      </c>
      <c r="F56" s="299">
        <v>2674.4500000000003</v>
      </c>
      <c r="G56" s="299">
        <v>2627.1500000000005</v>
      </c>
      <c r="H56" s="299">
        <v>2791.6500000000005</v>
      </c>
      <c r="I56" s="299">
        <v>2838.9500000000007</v>
      </c>
      <c r="J56" s="299">
        <v>2873.9000000000005</v>
      </c>
      <c r="K56" s="298">
        <v>2804</v>
      </c>
      <c r="L56" s="298">
        <v>2721.75</v>
      </c>
      <c r="M56" s="298">
        <v>0.20191999999999999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658.7</v>
      </c>
      <c r="D57" s="299">
        <v>661.63333333333333</v>
      </c>
      <c r="E57" s="299">
        <v>647.56666666666661</v>
      </c>
      <c r="F57" s="299">
        <v>636.43333333333328</v>
      </c>
      <c r="G57" s="299">
        <v>622.36666666666656</v>
      </c>
      <c r="H57" s="299">
        <v>672.76666666666665</v>
      </c>
      <c r="I57" s="299">
        <v>686.83333333333348</v>
      </c>
      <c r="J57" s="299">
        <v>697.9666666666667</v>
      </c>
      <c r="K57" s="298">
        <v>675.7</v>
      </c>
      <c r="L57" s="298">
        <v>650.5</v>
      </c>
      <c r="M57" s="298">
        <v>10.953239999999999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3863.2</v>
      </c>
      <c r="D58" s="299">
        <v>3863.3833333333332</v>
      </c>
      <c r="E58" s="299">
        <v>3840.8166666666666</v>
      </c>
      <c r="F58" s="299">
        <v>3818.4333333333334</v>
      </c>
      <c r="G58" s="299">
        <v>3795.8666666666668</v>
      </c>
      <c r="H58" s="299">
        <v>3885.7666666666664</v>
      </c>
      <c r="I58" s="299">
        <v>3908.333333333333</v>
      </c>
      <c r="J58" s="299">
        <v>3930.7166666666662</v>
      </c>
      <c r="K58" s="298">
        <v>3885.95</v>
      </c>
      <c r="L58" s="298">
        <v>3841</v>
      </c>
      <c r="M58" s="298">
        <v>3.7768799999999998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1138.8499999999999</v>
      </c>
      <c r="D59" s="299">
        <v>1127.9333333333334</v>
      </c>
      <c r="E59" s="299">
        <v>1113.8666666666668</v>
      </c>
      <c r="F59" s="299">
        <v>1088.8833333333334</v>
      </c>
      <c r="G59" s="299">
        <v>1074.8166666666668</v>
      </c>
      <c r="H59" s="299">
        <v>1152.9166666666667</v>
      </c>
      <c r="I59" s="299">
        <v>1166.9833333333333</v>
      </c>
      <c r="J59" s="299">
        <v>1191.9666666666667</v>
      </c>
      <c r="K59" s="298">
        <v>1142</v>
      </c>
      <c r="L59" s="298">
        <v>1102.95</v>
      </c>
      <c r="M59" s="298">
        <v>1.55759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5830.85</v>
      </c>
      <c r="D60" s="299">
        <v>5850.833333333333</v>
      </c>
      <c r="E60" s="299">
        <v>5774.7166666666662</v>
      </c>
      <c r="F60" s="299">
        <v>5718.583333333333</v>
      </c>
      <c r="G60" s="299">
        <v>5642.4666666666662</v>
      </c>
      <c r="H60" s="299">
        <v>5906.9666666666662</v>
      </c>
      <c r="I60" s="299">
        <v>5983.083333333333</v>
      </c>
      <c r="J60" s="299">
        <v>6039.2166666666662</v>
      </c>
      <c r="K60" s="298">
        <v>5926.95</v>
      </c>
      <c r="L60" s="298">
        <v>5794.7</v>
      </c>
      <c r="M60" s="298">
        <v>6.9291999999999998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11726.25</v>
      </c>
      <c r="D61" s="299">
        <v>11771.916666666666</v>
      </c>
      <c r="E61" s="299">
        <v>11587.033333333333</v>
      </c>
      <c r="F61" s="299">
        <v>11447.816666666668</v>
      </c>
      <c r="G61" s="299">
        <v>11262.933333333334</v>
      </c>
      <c r="H61" s="299">
        <v>11911.133333333331</v>
      </c>
      <c r="I61" s="299">
        <v>12096.016666666666</v>
      </c>
      <c r="J61" s="299">
        <v>12235.23333333333</v>
      </c>
      <c r="K61" s="298">
        <v>11956.8</v>
      </c>
      <c r="L61" s="298">
        <v>11632.7</v>
      </c>
      <c r="M61" s="298">
        <v>2.40544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4746.3</v>
      </c>
      <c r="D62" s="299">
        <v>4766.3666666666659</v>
      </c>
      <c r="E62" s="299">
        <v>4702.4833333333318</v>
      </c>
      <c r="F62" s="299">
        <v>4658.6666666666661</v>
      </c>
      <c r="G62" s="299">
        <v>4594.7833333333319</v>
      </c>
      <c r="H62" s="299">
        <v>4810.1833333333316</v>
      </c>
      <c r="I62" s="299">
        <v>4874.0666666666648</v>
      </c>
      <c r="J62" s="299">
        <v>4917.8833333333314</v>
      </c>
      <c r="K62" s="298">
        <v>4830.25</v>
      </c>
      <c r="L62" s="298">
        <v>4722.55</v>
      </c>
      <c r="M62" s="298">
        <v>0.53742000000000001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3050.75</v>
      </c>
      <c r="D63" s="299">
        <v>3053.8833333333332</v>
      </c>
      <c r="E63" s="299">
        <v>3009.0666666666666</v>
      </c>
      <c r="F63" s="299">
        <v>2967.3833333333332</v>
      </c>
      <c r="G63" s="299">
        <v>2922.5666666666666</v>
      </c>
      <c r="H63" s="299">
        <v>3095.5666666666666</v>
      </c>
      <c r="I63" s="299">
        <v>3140.3833333333332</v>
      </c>
      <c r="J63" s="299">
        <v>3182.0666666666666</v>
      </c>
      <c r="K63" s="298">
        <v>3098.7</v>
      </c>
      <c r="L63" s="298">
        <v>3012.2</v>
      </c>
      <c r="M63" s="298">
        <v>0.6129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2284.35</v>
      </c>
      <c r="D64" s="299">
        <v>2292.2999999999997</v>
      </c>
      <c r="E64" s="299">
        <v>2262.0499999999993</v>
      </c>
      <c r="F64" s="299">
        <v>2239.7499999999995</v>
      </c>
      <c r="G64" s="299">
        <v>2209.4999999999991</v>
      </c>
      <c r="H64" s="299">
        <v>2314.5999999999995</v>
      </c>
      <c r="I64" s="299">
        <v>2344.8500000000004</v>
      </c>
      <c r="J64" s="299">
        <v>2367.1499999999996</v>
      </c>
      <c r="K64" s="298">
        <v>2322.5500000000002</v>
      </c>
      <c r="L64" s="298">
        <v>2270</v>
      </c>
      <c r="M64" s="298">
        <v>1.3949800000000001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360.3</v>
      </c>
      <c r="D65" s="299">
        <v>359.83333333333331</v>
      </c>
      <c r="E65" s="299">
        <v>355.16666666666663</v>
      </c>
      <c r="F65" s="299">
        <v>350.0333333333333</v>
      </c>
      <c r="G65" s="299">
        <v>345.36666666666662</v>
      </c>
      <c r="H65" s="299">
        <v>364.96666666666664</v>
      </c>
      <c r="I65" s="299">
        <v>369.63333333333327</v>
      </c>
      <c r="J65" s="299">
        <v>374.76666666666665</v>
      </c>
      <c r="K65" s="298">
        <v>364.5</v>
      </c>
      <c r="L65" s="298">
        <v>354.7</v>
      </c>
      <c r="M65" s="298">
        <v>11.479469999999999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275.35000000000002</v>
      </c>
      <c r="D66" s="299">
        <v>276.53333333333336</v>
      </c>
      <c r="E66" s="299">
        <v>272.01666666666671</v>
      </c>
      <c r="F66" s="299">
        <v>268.68333333333334</v>
      </c>
      <c r="G66" s="299">
        <v>264.16666666666669</v>
      </c>
      <c r="H66" s="299">
        <v>279.86666666666673</v>
      </c>
      <c r="I66" s="299">
        <v>284.38333333333338</v>
      </c>
      <c r="J66" s="299">
        <v>287.71666666666675</v>
      </c>
      <c r="K66" s="298">
        <v>281.05</v>
      </c>
      <c r="L66" s="298">
        <v>273.2</v>
      </c>
      <c r="M66" s="298">
        <v>37.694960000000002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105.2</v>
      </c>
      <c r="D67" s="299">
        <v>105.63333333333333</v>
      </c>
      <c r="E67" s="299">
        <v>103.26666666666665</v>
      </c>
      <c r="F67" s="299">
        <v>101.33333333333333</v>
      </c>
      <c r="G67" s="299">
        <v>98.966666666666654</v>
      </c>
      <c r="H67" s="299">
        <v>107.56666666666665</v>
      </c>
      <c r="I67" s="299">
        <v>109.93333333333332</v>
      </c>
      <c r="J67" s="299">
        <v>111.86666666666665</v>
      </c>
      <c r="K67" s="298">
        <v>108</v>
      </c>
      <c r="L67" s="298">
        <v>103.7</v>
      </c>
      <c r="M67" s="298">
        <v>335.37635999999998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45.75</v>
      </c>
      <c r="D68" s="299">
        <v>45.933333333333337</v>
      </c>
      <c r="E68" s="299">
        <v>45.116666666666674</v>
      </c>
      <c r="F68" s="299">
        <v>44.483333333333334</v>
      </c>
      <c r="G68" s="299">
        <v>43.666666666666671</v>
      </c>
      <c r="H68" s="299">
        <v>46.566666666666677</v>
      </c>
      <c r="I68" s="299">
        <v>47.38333333333334</v>
      </c>
      <c r="J68" s="299">
        <v>48.01666666666668</v>
      </c>
      <c r="K68" s="298">
        <v>46.75</v>
      </c>
      <c r="L68" s="298">
        <v>45.3</v>
      </c>
      <c r="M68" s="298">
        <v>12.08839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15.9</v>
      </c>
      <c r="D69" s="299">
        <v>16.033333333333331</v>
      </c>
      <c r="E69" s="299">
        <v>15.666666666666664</v>
      </c>
      <c r="F69" s="299">
        <v>15.433333333333334</v>
      </c>
      <c r="G69" s="299">
        <v>15.066666666666666</v>
      </c>
      <c r="H69" s="299">
        <v>16.266666666666662</v>
      </c>
      <c r="I69" s="299">
        <v>16.633333333333329</v>
      </c>
      <c r="J69" s="299">
        <v>16.86666666666666</v>
      </c>
      <c r="K69" s="298">
        <v>16.399999999999999</v>
      </c>
      <c r="L69" s="298">
        <v>15.8</v>
      </c>
      <c r="M69" s="298">
        <v>17.122309999999999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1785.05</v>
      </c>
      <c r="D70" s="299">
        <v>1788.9833333333333</v>
      </c>
      <c r="E70" s="299">
        <v>1768.0666666666666</v>
      </c>
      <c r="F70" s="299">
        <v>1751.0833333333333</v>
      </c>
      <c r="G70" s="299">
        <v>1730.1666666666665</v>
      </c>
      <c r="H70" s="299">
        <v>1805.9666666666667</v>
      </c>
      <c r="I70" s="299">
        <v>1826.8833333333332</v>
      </c>
      <c r="J70" s="299">
        <v>1843.8666666666668</v>
      </c>
      <c r="K70" s="298">
        <v>1809.9</v>
      </c>
      <c r="L70" s="298">
        <v>1772</v>
      </c>
      <c r="M70" s="298">
        <v>1.5661400000000001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5278.1</v>
      </c>
      <c r="D71" s="299">
        <v>5295.8666666666677</v>
      </c>
      <c r="E71" s="299">
        <v>5220.4333333333352</v>
      </c>
      <c r="F71" s="299">
        <v>5162.7666666666673</v>
      </c>
      <c r="G71" s="299">
        <v>5087.3333333333348</v>
      </c>
      <c r="H71" s="299">
        <v>5353.5333333333356</v>
      </c>
      <c r="I71" s="299">
        <v>5428.9666666666681</v>
      </c>
      <c r="J71" s="299">
        <v>5486.6333333333359</v>
      </c>
      <c r="K71" s="298">
        <v>5371.3</v>
      </c>
      <c r="L71" s="298">
        <v>5238.2</v>
      </c>
      <c r="M71" s="298">
        <v>4.4470000000000003E-2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579.95000000000005</v>
      </c>
      <c r="D72" s="299">
        <v>581.58333333333337</v>
      </c>
      <c r="E72" s="299">
        <v>574.66666666666674</v>
      </c>
      <c r="F72" s="299">
        <v>569.38333333333333</v>
      </c>
      <c r="G72" s="299">
        <v>562.4666666666667</v>
      </c>
      <c r="H72" s="299">
        <v>586.86666666666679</v>
      </c>
      <c r="I72" s="299">
        <v>593.78333333333353</v>
      </c>
      <c r="J72" s="299">
        <v>599.06666666666683</v>
      </c>
      <c r="K72" s="298">
        <v>588.5</v>
      </c>
      <c r="L72" s="298">
        <v>576.29999999999995</v>
      </c>
      <c r="M72" s="298">
        <v>6.10093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693.8</v>
      </c>
      <c r="D73" s="299">
        <v>690.93333333333339</v>
      </c>
      <c r="E73" s="299">
        <v>684.91666666666674</v>
      </c>
      <c r="F73" s="299">
        <v>676.0333333333333</v>
      </c>
      <c r="G73" s="299">
        <v>670.01666666666665</v>
      </c>
      <c r="H73" s="299">
        <v>699.81666666666683</v>
      </c>
      <c r="I73" s="299">
        <v>705.83333333333348</v>
      </c>
      <c r="J73" s="299">
        <v>714.71666666666692</v>
      </c>
      <c r="K73" s="298">
        <v>696.95</v>
      </c>
      <c r="L73" s="298">
        <v>682.05</v>
      </c>
      <c r="M73" s="298">
        <v>6.1300400000000002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237.4</v>
      </c>
      <c r="D74" s="299">
        <v>236.33333333333334</v>
      </c>
      <c r="E74" s="299">
        <v>234.7166666666667</v>
      </c>
      <c r="F74" s="299">
        <v>232.03333333333336</v>
      </c>
      <c r="G74" s="299">
        <v>230.41666666666671</v>
      </c>
      <c r="H74" s="299">
        <v>239.01666666666668</v>
      </c>
      <c r="I74" s="299">
        <v>240.6333333333333</v>
      </c>
      <c r="J74" s="299">
        <v>243.31666666666666</v>
      </c>
      <c r="K74" s="298">
        <v>237.95</v>
      </c>
      <c r="L74" s="298">
        <v>233.65</v>
      </c>
      <c r="M74" s="298">
        <v>56.26408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659.3</v>
      </c>
      <c r="D75" s="299">
        <v>652.26666666666665</v>
      </c>
      <c r="E75" s="299">
        <v>640.0333333333333</v>
      </c>
      <c r="F75" s="299">
        <v>620.76666666666665</v>
      </c>
      <c r="G75" s="299">
        <v>608.5333333333333</v>
      </c>
      <c r="H75" s="299">
        <v>671.5333333333333</v>
      </c>
      <c r="I75" s="299">
        <v>683.76666666666665</v>
      </c>
      <c r="J75" s="299">
        <v>703.0333333333333</v>
      </c>
      <c r="K75" s="298">
        <v>664.5</v>
      </c>
      <c r="L75" s="298">
        <v>633</v>
      </c>
      <c r="M75" s="298">
        <v>24.754290000000001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49.25</v>
      </c>
      <c r="D76" s="299">
        <v>48.983333333333327</v>
      </c>
      <c r="E76" s="299">
        <v>48.466666666666654</v>
      </c>
      <c r="F76" s="299">
        <v>47.68333333333333</v>
      </c>
      <c r="G76" s="299">
        <v>47.166666666666657</v>
      </c>
      <c r="H76" s="299">
        <v>49.766666666666652</v>
      </c>
      <c r="I76" s="299">
        <v>50.283333333333317</v>
      </c>
      <c r="J76" s="299">
        <v>51.066666666666649</v>
      </c>
      <c r="K76" s="298">
        <v>49.5</v>
      </c>
      <c r="L76" s="298">
        <v>48.2</v>
      </c>
      <c r="M76" s="298">
        <v>171.90244000000001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306.14999999999998</v>
      </c>
      <c r="D77" s="299">
        <v>307.66666666666663</v>
      </c>
      <c r="E77" s="299">
        <v>302.63333333333327</v>
      </c>
      <c r="F77" s="299">
        <v>299.11666666666662</v>
      </c>
      <c r="G77" s="299">
        <v>294.08333333333326</v>
      </c>
      <c r="H77" s="299">
        <v>311.18333333333328</v>
      </c>
      <c r="I77" s="299">
        <v>316.21666666666658</v>
      </c>
      <c r="J77" s="299">
        <v>319.73333333333329</v>
      </c>
      <c r="K77" s="298">
        <v>312.7</v>
      </c>
      <c r="L77" s="298">
        <v>304.14999999999998</v>
      </c>
      <c r="M77" s="298">
        <v>59.176909999999999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641.65</v>
      </c>
      <c r="D78" s="299">
        <v>640.86666666666667</v>
      </c>
      <c r="E78" s="299">
        <v>629.5333333333333</v>
      </c>
      <c r="F78" s="299">
        <v>617.41666666666663</v>
      </c>
      <c r="G78" s="299">
        <v>606.08333333333326</v>
      </c>
      <c r="H78" s="299">
        <v>652.98333333333335</v>
      </c>
      <c r="I78" s="299">
        <v>664.31666666666661</v>
      </c>
      <c r="J78" s="299">
        <v>676.43333333333339</v>
      </c>
      <c r="K78" s="298">
        <v>652.20000000000005</v>
      </c>
      <c r="L78" s="298">
        <v>628.75</v>
      </c>
      <c r="M78" s="298">
        <v>113.79989999999999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331.9</v>
      </c>
      <c r="D79" s="299">
        <v>331.76666666666665</v>
      </c>
      <c r="E79" s="299">
        <v>327.93333333333328</v>
      </c>
      <c r="F79" s="299">
        <v>323.96666666666664</v>
      </c>
      <c r="G79" s="299">
        <v>320.13333333333327</v>
      </c>
      <c r="H79" s="299">
        <v>335.73333333333329</v>
      </c>
      <c r="I79" s="299">
        <v>339.56666666666666</v>
      </c>
      <c r="J79" s="299">
        <v>343.5333333333333</v>
      </c>
      <c r="K79" s="298">
        <v>335.6</v>
      </c>
      <c r="L79" s="298">
        <v>327.8</v>
      </c>
      <c r="M79" s="298">
        <v>18.313639999999999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908.4</v>
      </c>
      <c r="D80" s="299">
        <v>922.11666666666667</v>
      </c>
      <c r="E80" s="299">
        <v>887.2833333333333</v>
      </c>
      <c r="F80" s="299">
        <v>866.16666666666663</v>
      </c>
      <c r="G80" s="299">
        <v>831.33333333333326</v>
      </c>
      <c r="H80" s="299">
        <v>943.23333333333335</v>
      </c>
      <c r="I80" s="299">
        <v>978.06666666666661</v>
      </c>
      <c r="J80" s="299">
        <v>999.18333333333339</v>
      </c>
      <c r="K80" s="298">
        <v>956.95</v>
      </c>
      <c r="L80" s="298">
        <v>901</v>
      </c>
      <c r="M80" s="298">
        <v>1.1170800000000001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317.55</v>
      </c>
      <c r="D81" s="299">
        <v>325.06666666666666</v>
      </c>
      <c r="E81" s="299">
        <v>308.2833333333333</v>
      </c>
      <c r="F81" s="299">
        <v>299.01666666666665</v>
      </c>
      <c r="G81" s="299">
        <v>282.23333333333329</v>
      </c>
      <c r="H81" s="299">
        <v>334.33333333333331</v>
      </c>
      <c r="I81" s="299">
        <v>351.11666666666673</v>
      </c>
      <c r="J81" s="299">
        <v>360.38333333333333</v>
      </c>
      <c r="K81" s="298">
        <v>341.85</v>
      </c>
      <c r="L81" s="298">
        <v>315.8</v>
      </c>
      <c r="M81" s="298">
        <v>67.406639999999996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8133.9</v>
      </c>
      <c r="D82" s="299">
        <v>8091.0166666666664</v>
      </c>
      <c r="E82" s="299">
        <v>8022.0333333333328</v>
      </c>
      <c r="F82" s="299">
        <v>7910.1666666666661</v>
      </c>
      <c r="G82" s="299">
        <v>7841.1833333333325</v>
      </c>
      <c r="H82" s="299">
        <v>8202.8833333333332</v>
      </c>
      <c r="I82" s="299">
        <v>8271.8666666666668</v>
      </c>
      <c r="J82" s="299">
        <v>8383.7333333333336</v>
      </c>
      <c r="K82" s="298">
        <v>8160</v>
      </c>
      <c r="L82" s="298">
        <v>7979.15</v>
      </c>
      <c r="M82" s="298">
        <v>0.13744999999999999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975.45</v>
      </c>
      <c r="D83" s="299">
        <v>965</v>
      </c>
      <c r="E83" s="299">
        <v>946</v>
      </c>
      <c r="F83" s="299">
        <v>916.55</v>
      </c>
      <c r="G83" s="299">
        <v>897.55</v>
      </c>
      <c r="H83" s="299">
        <v>994.45</v>
      </c>
      <c r="I83" s="299">
        <v>1013.45</v>
      </c>
      <c r="J83" s="299">
        <v>1042.9000000000001</v>
      </c>
      <c r="K83" s="298">
        <v>984</v>
      </c>
      <c r="L83" s="298">
        <v>935.55</v>
      </c>
      <c r="M83" s="298">
        <v>0.60424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930.2</v>
      </c>
      <c r="D84" s="299">
        <v>934.06666666666661</v>
      </c>
      <c r="E84" s="299">
        <v>923.13333333333321</v>
      </c>
      <c r="F84" s="299">
        <v>916.06666666666661</v>
      </c>
      <c r="G84" s="299">
        <v>905.13333333333321</v>
      </c>
      <c r="H84" s="299">
        <v>941.13333333333321</v>
      </c>
      <c r="I84" s="299">
        <v>952.06666666666661</v>
      </c>
      <c r="J84" s="299">
        <v>959.13333333333321</v>
      </c>
      <c r="K84" s="298">
        <v>945</v>
      </c>
      <c r="L84" s="298">
        <v>927</v>
      </c>
      <c r="M84" s="298">
        <v>0.19003</v>
      </c>
      <c r="N84" s="1"/>
      <c r="O84" s="1"/>
    </row>
    <row r="85" spans="1:15" ht="12.75" customHeight="1">
      <c r="A85" s="30">
        <v>75</v>
      </c>
      <c r="B85" s="308" t="s">
        <v>859</v>
      </c>
      <c r="C85" s="298">
        <v>617.5</v>
      </c>
      <c r="D85" s="299">
        <v>621.31666666666672</v>
      </c>
      <c r="E85" s="299">
        <v>610.73333333333346</v>
      </c>
      <c r="F85" s="299">
        <v>603.9666666666667</v>
      </c>
      <c r="G85" s="299">
        <v>593.38333333333344</v>
      </c>
      <c r="H85" s="299">
        <v>628.08333333333348</v>
      </c>
      <c r="I85" s="299">
        <v>638.66666666666674</v>
      </c>
      <c r="J85" s="299">
        <v>645.43333333333351</v>
      </c>
      <c r="K85" s="298">
        <v>631.9</v>
      </c>
      <c r="L85" s="298">
        <v>614.54999999999995</v>
      </c>
      <c r="M85" s="298">
        <v>1.9288700000000001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16009.2</v>
      </c>
      <c r="D86" s="299">
        <v>16107.533333333333</v>
      </c>
      <c r="E86" s="299">
        <v>15783.066666666666</v>
      </c>
      <c r="F86" s="299">
        <v>15556.933333333332</v>
      </c>
      <c r="G86" s="299">
        <v>15232.466666666665</v>
      </c>
      <c r="H86" s="299">
        <v>16333.666666666666</v>
      </c>
      <c r="I86" s="299">
        <v>16658.133333333331</v>
      </c>
      <c r="J86" s="299">
        <v>16884.266666666666</v>
      </c>
      <c r="K86" s="298">
        <v>16432</v>
      </c>
      <c r="L86" s="298">
        <v>15881.4</v>
      </c>
      <c r="M86" s="298">
        <v>0.23633000000000001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451.2</v>
      </c>
      <c r="D87" s="299">
        <v>454.2</v>
      </c>
      <c r="E87" s="299">
        <v>445.25</v>
      </c>
      <c r="F87" s="299">
        <v>439.3</v>
      </c>
      <c r="G87" s="299">
        <v>430.35</v>
      </c>
      <c r="H87" s="299">
        <v>460.15</v>
      </c>
      <c r="I87" s="299">
        <v>469.09999999999991</v>
      </c>
      <c r="J87" s="299">
        <v>475.04999999999995</v>
      </c>
      <c r="K87" s="298">
        <v>463.15</v>
      </c>
      <c r="L87" s="298">
        <v>448.25</v>
      </c>
      <c r="M87" s="298">
        <v>1.15246</v>
      </c>
      <c r="N87" s="1"/>
      <c r="O87" s="1"/>
    </row>
    <row r="88" spans="1:15" ht="12.75" customHeight="1">
      <c r="A88" s="30">
        <v>78</v>
      </c>
      <c r="B88" s="308" t="s">
        <v>860</v>
      </c>
      <c r="C88" s="298">
        <v>45.95</v>
      </c>
      <c r="D88" s="299">
        <v>47.533333333333339</v>
      </c>
      <c r="E88" s="299">
        <v>44.366666666666674</v>
      </c>
      <c r="F88" s="299">
        <v>42.783333333333339</v>
      </c>
      <c r="G88" s="299">
        <v>39.616666666666674</v>
      </c>
      <c r="H88" s="299">
        <v>49.116666666666674</v>
      </c>
      <c r="I88" s="299">
        <v>52.283333333333346</v>
      </c>
      <c r="J88" s="299">
        <v>53.866666666666674</v>
      </c>
      <c r="K88" s="298">
        <v>50.7</v>
      </c>
      <c r="L88" s="298">
        <v>45.95</v>
      </c>
      <c r="M88" s="298">
        <v>100.21084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3774.15</v>
      </c>
      <c r="D89" s="299">
        <v>3758.7333333333336</v>
      </c>
      <c r="E89" s="299">
        <v>3728.4666666666672</v>
      </c>
      <c r="F89" s="299">
        <v>3682.7833333333338</v>
      </c>
      <c r="G89" s="299">
        <v>3652.5166666666673</v>
      </c>
      <c r="H89" s="299">
        <v>3804.416666666667</v>
      </c>
      <c r="I89" s="299">
        <v>3834.6833333333334</v>
      </c>
      <c r="J89" s="299">
        <v>3880.3666666666668</v>
      </c>
      <c r="K89" s="298">
        <v>3789</v>
      </c>
      <c r="L89" s="298">
        <v>3713.05</v>
      </c>
      <c r="M89" s="298">
        <v>2.6573199999999999</v>
      </c>
      <c r="N89" s="1"/>
      <c r="O89" s="1"/>
    </row>
    <row r="90" spans="1:15" ht="12.75" customHeight="1">
      <c r="A90" s="30">
        <v>80</v>
      </c>
      <c r="B90" s="308" t="s">
        <v>861</v>
      </c>
      <c r="C90" s="298">
        <v>1445.4</v>
      </c>
      <c r="D90" s="299">
        <v>1455.45</v>
      </c>
      <c r="E90" s="299">
        <v>1424.9</v>
      </c>
      <c r="F90" s="299">
        <v>1404.4</v>
      </c>
      <c r="G90" s="299">
        <v>1373.8500000000001</v>
      </c>
      <c r="H90" s="299">
        <v>1475.95</v>
      </c>
      <c r="I90" s="299">
        <v>1506.4999999999998</v>
      </c>
      <c r="J90" s="299">
        <v>1527</v>
      </c>
      <c r="K90" s="298">
        <v>1486</v>
      </c>
      <c r="L90" s="298">
        <v>1434.95</v>
      </c>
      <c r="M90" s="298">
        <v>0.48908000000000001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409.3</v>
      </c>
      <c r="D91" s="299">
        <v>409.7833333333333</v>
      </c>
      <c r="E91" s="299">
        <v>402.56666666666661</v>
      </c>
      <c r="F91" s="299">
        <v>395.83333333333331</v>
      </c>
      <c r="G91" s="299">
        <v>388.61666666666662</v>
      </c>
      <c r="H91" s="299">
        <v>416.51666666666659</v>
      </c>
      <c r="I91" s="299">
        <v>423.73333333333329</v>
      </c>
      <c r="J91" s="299">
        <v>430.46666666666658</v>
      </c>
      <c r="K91" s="298">
        <v>417</v>
      </c>
      <c r="L91" s="298">
        <v>403.05</v>
      </c>
      <c r="M91" s="298">
        <v>5.2096499999999999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74.7</v>
      </c>
      <c r="D92" s="299">
        <v>74.11666666666666</v>
      </c>
      <c r="E92" s="299">
        <v>73.23333333333332</v>
      </c>
      <c r="F92" s="299">
        <v>71.766666666666666</v>
      </c>
      <c r="G92" s="299">
        <v>70.883333333333326</v>
      </c>
      <c r="H92" s="299">
        <v>75.583333333333314</v>
      </c>
      <c r="I92" s="299">
        <v>76.466666666666669</v>
      </c>
      <c r="J92" s="299">
        <v>77.933333333333309</v>
      </c>
      <c r="K92" s="298">
        <v>75</v>
      </c>
      <c r="L92" s="298">
        <v>72.650000000000006</v>
      </c>
      <c r="M92" s="298">
        <v>14.59639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202.25</v>
      </c>
      <c r="D93" s="299">
        <v>201.4</v>
      </c>
      <c r="E93" s="299">
        <v>197.85000000000002</v>
      </c>
      <c r="F93" s="299">
        <v>193.45000000000002</v>
      </c>
      <c r="G93" s="299">
        <v>189.90000000000003</v>
      </c>
      <c r="H93" s="299">
        <v>205.8</v>
      </c>
      <c r="I93" s="299">
        <v>209.35000000000002</v>
      </c>
      <c r="J93" s="299">
        <v>213.75</v>
      </c>
      <c r="K93" s="298">
        <v>204.95</v>
      </c>
      <c r="L93" s="298">
        <v>197</v>
      </c>
      <c r="M93" s="298">
        <v>9.6984399999999997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3306.8</v>
      </c>
      <c r="D94" s="299">
        <v>3293.5</v>
      </c>
      <c r="E94" s="299">
        <v>3262</v>
      </c>
      <c r="F94" s="299">
        <v>3217.2</v>
      </c>
      <c r="G94" s="299">
        <v>3185.7</v>
      </c>
      <c r="H94" s="299">
        <v>3338.3</v>
      </c>
      <c r="I94" s="299">
        <v>3369.8</v>
      </c>
      <c r="J94" s="299">
        <v>3414.6000000000004</v>
      </c>
      <c r="K94" s="298">
        <v>3325</v>
      </c>
      <c r="L94" s="298">
        <v>3248.7</v>
      </c>
      <c r="M94" s="298">
        <v>0.15467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200.4</v>
      </c>
      <c r="D95" s="299">
        <v>199.13333333333333</v>
      </c>
      <c r="E95" s="299">
        <v>195.26666666666665</v>
      </c>
      <c r="F95" s="299">
        <v>190.13333333333333</v>
      </c>
      <c r="G95" s="299">
        <v>186.26666666666665</v>
      </c>
      <c r="H95" s="299">
        <v>204.26666666666665</v>
      </c>
      <c r="I95" s="299">
        <v>208.13333333333333</v>
      </c>
      <c r="J95" s="299">
        <v>213.26666666666665</v>
      </c>
      <c r="K95" s="298">
        <v>203</v>
      </c>
      <c r="L95" s="298">
        <v>194</v>
      </c>
      <c r="M95" s="298">
        <v>1.3487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471.55</v>
      </c>
      <c r="D96" s="299">
        <v>474.98333333333335</v>
      </c>
      <c r="E96" s="299">
        <v>465.06666666666672</v>
      </c>
      <c r="F96" s="299">
        <v>458.58333333333337</v>
      </c>
      <c r="G96" s="299">
        <v>448.66666666666674</v>
      </c>
      <c r="H96" s="299">
        <v>481.4666666666667</v>
      </c>
      <c r="I96" s="299">
        <v>491.38333333333333</v>
      </c>
      <c r="J96" s="299">
        <v>497.86666666666667</v>
      </c>
      <c r="K96" s="298">
        <v>484.9</v>
      </c>
      <c r="L96" s="298">
        <v>468.5</v>
      </c>
      <c r="M96" s="298">
        <v>3.5745399999999998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209.55</v>
      </c>
      <c r="D97" s="299">
        <v>211.20000000000002</v>
      </c>
      <c r="E97" s="299">
        <v>204.70000000000005</v>
      </c>
      <c r="F97" s="299">
        <v>199.85000000000002</v>
      </c>
      <c r="G97" s="299">
        <v>193.35000000000005</v>
      </c>
      <c r="H97" s="299">
        <v>216.05000000000004</v>
      </c>
      <c r="I97" s="299">
        <v>222.54999999999998</v>
      </c>
      <c r="J97" s="299">
        <v>227.40000000000003</v>
      </c>
      <c r="K97" s="298">
        <v>217.7</v>
      </c>
      <c r="L97" s="298">
        <v>206.35</v>
      </c>
      <c r="M97" s="298">
        <v>132.13818000000001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732.5</v>
      </c>
      <c r="D98" s="299">
        <v>733.30000000000007</v>
      </c>
      <c r="E98" s="299">
        <v>727.20000000000016</v>
      </c>
      <c r="F98" s="299">
        <v>721.90000000000009</v>
      </c>
      <c r="G98" s="299">
        <v>715.80000000000018</v>
      </c>
      <c r="H98" s="299">
        <v>738.60000000000014</v>
      </c>
      <c r="I98" s="299">
        <v>744.7</v>
      </c>
      <c r="J98" s="299">
        <v>750.00000000000011</v>
      </c>
      <c r="K98" s="298">
        <v>739.4</v>
      </c>
      <c r="L98" s="298">
        <v>728</v>
      </c>
      <c r="M98" s="298">
        <v>0.19536999999999999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693.7</v>
      </c>
      <c r="D99" s="299">
        <v>697.61666666666667</v>
      </c>
      <c r="E99" s="299">
        <v>685.33333333333337</v>
      </c>
      <c r="F99" s="299">
        <v>676.9666666666667</v>
      </c>
      <c r="G99" s="299">
        <v>664.68333333333339</v>
      </c>
      <c r="H99" s="299">
        <v>705.98333333333335</v>
      </c>
      <c r="I99" s="299">
        <v>718.26666666666665</v>
      </c>
      <c r="J99" s="299">
        <v>726.63333333333333</v>
      </c>
      <c r="K99" s="298">
        <v>709.9</v>
      </c>
      <c r="L99" s="298">
        <v>689.25</v>
      </c>
      <c r="M99" s="298">
        <v>0.12265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765.7</v>
      </c>
      <c r="D100" s="299">
        <v>759.36666666666667</v>
      </c>
      <c r="E100" s="299">
        <v>734.73333333333335</v>
      </c>
      <c r="F100" s="299">
        <v>703.76666666666665</v>
      </c>
      <c r="G100" s="299">
        <v>679.13333333333333</v>
      </c>
      <c r="H100" s="299">
        <v>790.33333333333337</v>
      </c>
      <c r="I100" s="299">
        <v>814.96666666666681</v>
      </c>
      <c r="J100" s="299">
        <v>845.93333333333339</v>
      </c>
      <c r="K100" s="298">
        <v>784</v>
      </c>
      <c r="L100" s="298">
        <v>728.4</v>
      </c>
      <c r="M100" s="298">
        <v>6.0055500000000004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112.45</v>
      </c>
      <c r="D101" s="299">
        <v>112.60000000000001</v>
      </c>
      <c r="E101" s="299">
        <v>110.85000000000002</v>
      </c>
      <c r="F101" s="299">
        <v>109.25000000000001</v>
      </c>
      <c r="G101" s="299">
        <v>107.50000000000003</v>
      </c>
      <c r="H101" s="299">
        <v>114.20000000000002</v>
      </c>
      <c r="I101" s="299">
        <v>115.94999999999999</v>
      </c>
      <c r="J101" s="299">
        <v>117.55000000000001</v>
      </c>
      <c r="K101" s="298">
        <v>114.35</v>
      </c>
      <c r="L101" s="298">
        <v>111</v>
      </c>
      <c r="M101" s="298">
        <v>7.77562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1225.8499999999999</v>
      </c>
      <c r="D102" s="299">
        <v>1191.4833333333333</v>
      </c>
      <c r="E102" s="299">
        <v>1150.4166666666667</v>
      </c>
      <c r="F102" s="299">
        <v>1074.9833333333333</v>
      </c>
      <c r="G102" s="299">
        <v>1033.9166666666667</v>
      </c>
      <c r="H102" s="299">
        <v>1266.9166666666667</v>
      </c>
      <c r="I102" s="299">
        <v>1307.9833333333333</v>
      </c>
      <c r="J102" s="299">
        <v>1383.4166666666667</v>
      </c>
      <c r="K102" s="298">
        <v>1232.55</v>
      </c>
      <c r="L102" s="298">
        <v>1116.05</v>
      </c>
      <c r="M102" s="298">
        <v>3.39594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18.05</v>
      </c>
      <c r="D103" s="299">
        <v>18.116666666666671</v>
      </c>
      <c r="E103" s="299">
        <v>17.88333333333334</v>
      </c>
      <c r="F103" s="299">
        <v>17.716666666666669</v>
      </c>
      <c r="G103" s="299">
        <v>17.483333333333338</v>
      </c>
      <c r="H103" s="299">
        <v>18.283333333333342</v>
      </c>
      <c r="I103" s="299">
        <v>18.516666666666669</v>
      </c>
      <c r="J103" s="299">
        <v>18.683333333333344</v>
      </c>
      <c r="K103" s="298">
        <v>18.350000000000001</v>
      </c>
      <c r="L103" s="298">
        <v>17.95</v>
      </c>
      <c r="M103" s="298">
        <v>7.41214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1097.45</v>
      </c>
      <c r="D104" s="299">
        <v>1103.8</v>
      </c>
      <c r="E104" s="299">
        <v>1089.6499999999999</v>
      </c>
      <c r="F104" s="299">
        <v>1081.8499999999999</v>
      </c>
      <c r="G104" s="299">
        <v>1067.6999999999998</v>
      </c>
      <c r="H104" s="299">
        <v>1111.5999999999999</v>
      </c>
      <c r="I104" s="299">
        <v>1125.75</v>
      </c>
      <c r="J104" s="299">
        <v>1133.55</v>
      </c>
      <c r="K104" s="298">
        <v>1117.95</v>
      </c>
      <c r="L104" s="298">
        <v>1096</v>
      </c>
      <c r="M104" s="298">
        <v>2.3825099999999999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527.6</v>
      </c>
      <c r="D105" s="299">
        <v>526.23333333333323</v>
      </c>
      <c r="E105" s="299">
        <v>519.21666666666647</v>
      </c>
      <c r="F105" s="299">
        <v>510.83333333333326</v>
      </c>
      <c r="G105" s="299">
        <v>503.81666666666649</v>
      </c>
      <c r="H105" s="299">
        <v>534.61666666666645</v>
      </c>
      <c r="I105" s="299">
        <v>541.6333333333331</v>
      </c>
      <c r="J105" s="299">
        <v>550.01666666666642</v>
      </c>
      <c r="K105" s="298">
        <v>533.25</v>
      </c>
      <c r="L105" s="298">
        <v>517.85</v>
      </c>
      <c r="M105" s="298">
        <v>1.35006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798.65</v>
      </c>
      <c r="D106" s="299">
        <v>800.56666666666661</v>
      </c>
      <c r="E106" s="299">
        <v>787.68333333333317</v>
      </c>
      <c r="F106" s="299">
        <v>776.71666666666658</v>
      </c>
      <c r="G106" s="299">
        <v>763.83333333333314</v>
      </c>
      <c r="H106" s="299">
        <v>811.53333333333319</v>
      </c>
      <c r="I106" s="299">
        <v>824.41666666666663</v>
      </c>
      <c r="J106" s="299">
        <v>835.38333333333321</v>
      </c>
      <c r="K106" s="298">
        <v>813.45</v>
      </c>
      <c r="L106" s="298">
        <v>789.6</v>
      </c>
      <c r="M106" s="298">
        <v>0.98319999999999996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4098.1000000000004</v>
      </c>
      <c r="D107" s="299">
        <v>4119.3499999999995</v>
      </c>
      <c r="E107" s="299">
        <v>4044.7499999999991</v>
      </c>
      <c r="F107" s="299">
        <v>3991.3999999999996</v>
      </c>
      <c r="G107" s="299">
        <v>3916.7999999999993</v>
      </c>
      <c r="H107" s="299">
        <v>4172.6999999999989</v>
      </c>
      <c r="I107" s="299">
        <v>4247.2999999999993</v>
      </c>
      <c r="J107" s="299">
        <v>4300.6499999999987</v>
      </c>
      <c r="K107" s="298">
        <v>4193.95</v>
      </c>
      <c r="L107" s="298">
        <v>4066</v>
      </c>
      <c r="M107" s="298">
        <v>8.6370000000000002E-2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318.60000000000002</v>
      </c>
      <c r="D108" s="299">
        <v>315.59999999999997</v>
      </c>
      <c r="E108" s="299">
        <v>309.69999999999993</v>
      </c>
      <c r="F108" s="299">
        <v>300.79999999999995</v>
      </c>
      <c r="G108" s="299">
        <v>294.89999999999992</v>
      </c>
      <c r="H108" s="299">
        <v>324.49999999999994</v>
      </c>
      <c r="I108" s="299">
        <v>330.39999999999992</v>
      </c>
      <c r="J108" s="299">
        <v>339.29999999999995</v>
      </c>
      <c r="K108" s="298">
        <v>321.5</v>
      </c>
      <c r="L108" s="298">
        <v>306.7</v>
      </c>
      <c r="M108" s="298">
        <v>2.1063700000000001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299.05</v>
      </c>
      <c r="D109" s="299">
        <v>297.91666666666669</v>
      </c>
      <c r="E109" s="299">
        <v>295.93333333333339</v>
      </c>
      <c r="F109" s="299">
        <v>292.81666666666672</v>
      </c>
      <c r="G109" s="299">
        <v>290.83333333333343</v>
      </c>
      <c r="H109" s="299">
        <v>301.03333333333336</v>
      </c>
      <c r="I109" s="299">
        <v>303.01666666666659</v>
      </c>
      <c r="J109" s="299">
        <v>306.13333333333333</v>
      </c>
      <c r="K109" s="298">
        <v>299.89999999999998</v>
      </c>
      <c r="L109" s="298">
        <v>294.8</v>
      </c>
      <c r="M109" s="298">
        <v>14.559089999999999</v>
      </c>
      <c r="N109" s="1"/>
      <c r="O109" s="1"/>
    </row>
    <row r="110" spans="1:15" ht="12.75" customHeight="1">
      <c r="A110" s="30">
        <v>100</v>
      </c>
      <c r="B110" s="308" t="s">
        <v>862</v>
      </c>
      <c r="C110" s="298">
        <v>463.7</v>
      </c>
      <c r="D110" s="299">
        <v>464.11666666666662</v>
      </c>
      <c r="E110" s="299">
        <v>459.93333333333322</v>
      </c>
      <c r="F110" s="299">
        <v>456.16666666666663</v>
      </c>
      <c r="G110" s="299">
        <v>451.98333333333323</v>
      </c>
      <c r="H110" s="299">
        <v>467.88333333333321</v>
      </c>
      <c r="I110" s="299">
        <v>472.06666666666661</v>
      </c>
      <c r="J110" s="299">
        <v>475.8333333333332</v>
      </c>
      <c r="K110" s="298">
        <v>468.3</v>
      </c>
      <c r="L110" s="298">
        <v>460.35</v>
      </c>
      <c r="M110" s="298">
        <v>0.32477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639.04999999999995</v>
      </c>
      <c r="D111" s="299">
        <v>639.5</v>
      </c>
      <c r="E111" s="299">
        <v>625.20000000000005</v>
      </c>
      <c r="F111" s="299">
        <v>611.35</v>
      </c>
      <c r="G111" s="299">
        <v>597.05000000000007</v>
      </c>
      <c r="H111" s="299">
        <v>653.35</v>
      </c>
      <c r="I111" s="299">
        <v>667.65</v>
      </c>
      <c r="J111" s="299">
        <v>681.5</v>
      </c>
      <c r="K111" s="298">
        <v>653.79999999999995</v>
      </c>
      <c r="L111" s="298">
        <v>625.65</v>
      </c>
      <c r="M111" s="298">
        <v>0.18046000000000001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616.45000000000005</v>
      </c>
      <c r="D112" s="299">
        <v>620.18333333333339</v>
      </c>
      <c r="E112" s="299">
        <v>608.36666666666679</v>
      </c>
      <c r="F112" s="299">
        <v>600.28333333333342</v>
      </c>
      <c r="G112" s="299">
        <v>588.46666666666681</v>
      </c>
      <c r="H112" s="299">
        <v>628.26666666666677</v>
      </c>
      <c r="I112" s="299">
        <v>640.08333333333337</v>
      </c>
      <c r="J112" s="299">
        <v>648.16666666666674</v>
      </c>
      <c r="K112" s="298">
        <v>632</v>
      </c>
      <c r="L112" s="298">
        <v>612.1</v>
      </c>
      <c r="M112" s="298">
        <v>15.853120000000001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951.15</v>
      </c>
      <c r="D113" s="299">
        <v>954.98333333333323</v>
      </c>
      <c r="E113" s="299">
        <v>941.31666666666649</v>
      </c>
      <c r="F113" s="299">
        <v>931.48333333333323</v>
      </c>
      <c r="G113" s="299">
        <v>917.81666666666649</v>
      </c>
      <c r="H113" s="299">
        <v>964.81666666666649</v>
      </c>
      <c r="I113" s="299">
        <v>978.48333333333323</v>
      </c>
      <c r="J113" s="299">
        <v>988.31666666666649</v>
      </c>
      <c r="K113" s="298">
        <v>968.65</v>
      </c>
      <c r="L113" s="298">
        <v>945.15</v>
      </c>
      <c r="M113" s="298">
        <v>17.13101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150.25</v>
      </c>
      <c r="D114" s="299">
        <v>149.85</v>
      </c>
      <c r="E114" s="299">
        <v>148</v>
      </c>
      <c r="F114" s="299">
        <v>145.75</v>
      </c>
      <c r="G114" s="299">
        <v>143.9</v>
      </c>
      <c r="H114" s="299">
        <v>152.1</v>
      </c>
      <c r="I114" s="299">
        <v>153.94999999999996</v>
      </c>
      <c r="J114" s="299">
        <v>156.19999999999999</v>
      </c>
      <c r="K114" s="298">
        <v>151.69999999999999</v>
      </c>
      <c r="L114" s="298">
        <v>147.6</v>
      </c>
      <c r="M114" s="298">
        <v>32.95411</v>
      </c>
      <c r="N114" s="1"/>
      <c r="O114" s="1"/>
    </row>
    <row r="115" spans="1:15" ht="12.75" customHeight="1">
      <c r="A115" s="30">
        <v>105</v>
      </c>
      <c r="B115" s="308" t="s">
        <v>852</v>
      </c>
      <c r="C115" s="298">
        <v>1570.55</v>
      </c>
      <c r="D115" s="299">
        <v>1583.1833333333334</v>
      </c>
      <c r="E115" s="299">
        <v>1542.3666666666668</v>
      </c>
      <c r="F115" s="299">
        <v>1514.1833333333334</v>
      </c>
      <c r="G115" s="299">
        <v>1473.3666666666668</v>
      </c>
      <c r="H115" s="299">
        <v>1611.3666666666668</v>
      </c>
      <c r="I115" s="299">
        <v>1652.1833333333334</v>
      </c>
      <c r="J115" s="299">
        <v>1680.3666666666668</v>
      </c>
      <c r="K115" s="298">
        <v>1624</v>
      </c>
      <c r="L115" s="298">
        <v>1555</v>
      </c>
      <c r="M115" s="298">
        <v>1.67991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192</v>
      </c>
      <c r="D116" s="299">
        <v>192.58333333333334</v>
      </c>
      <c r="E116" s="299">
        <v>189.7166666666667</v>
      </c>
      <c r="F116" s="299">
        <v>187.43333333333337</v>
      </c>
      <c r="G116" s="299">
        <v>184.56666666666672</v>
      </c>
      <c r="H116" s="299">
        <v>194.86666666666667</v>
      </c>
      <c r="I116" s="299">
        <v>197.73333333333329</v>
      </c>
      <c r="J116" s="299">
        <v>200.01666666666665</v>
      </c>
      <c r="K116" s="298">
        <v>195.45</v>
      </c>
      <c r="L116" s="298">
        <v>190.3</v>
      </c>
      <c r="M116" s="298">
        <v>67.951409999999996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321.14999999999998</v>
      </c>
      <c r="D117" s="299">
        <v>319.83333333333331</v>
      </c>
      <c r="E117" s="299">
        <v>316.76666666666665</v>
      </c>
      <c r="F117" s="299">
        <v>312.38333333333333</v>
      </c>
      <c r="G117" s="299">
        <v>309.31666666666666</v>
      </c>
      <c r="H117" s="299">
        <v>324.21666666666664</v>
      </c>
      <c r="I117" s="299">
        <v>327.28333333333336</v>
      </c>
      <c r="J117" s="299">
        <v>331.66666666666663</v>
      </c>
      <c r="K117" s="298">
        <v>322.89999999999998</v>
      </c>
      <c r="L117" s="298">
        <v>315.45</v>
      </c>
      <c r="M117" s="298">
        <v>1.3919900000000001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3417.25</v>
      </c>
      <c r="D118" s="299">
        <v>3435.0666666666671</v>
      </c>
      <c r="E118" s="299">
        <v>3331.1833333333343</v>
      </c>
      <c r="F118" s="299">
        <v>3245.1166666666672</v>
      </c>
      <c r="G118" s="299">
        <v>3141.2333333333345</v>
      </c>
      <c r="H118" s="299">
        <v>3521.1333333333341</v>
      </c>
      <c r="I118" s="299">
        <v>3625.0166666666664</v>
      </c>
      <c r="J118" s="299">
        <v>3711.0833333333339</v>
      </c>
      <c r="K118" s="298">
        <v>3538.95</v>
      </c>
      <c r="L118" s="298">
        <v>3349</v>
      </c>
      <c r="M118" s="298">
        <v>4.9815899999999997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1565.4</v>
      </c>
      <c r="D119" s="299">
        <v>1563.8</v>
      </c>
      <c r="E119" s="299">
        <v>1553.6</v>
      </c>
      <c r="F119" s="299">
        <v>1541.8</v>
      </c>
      <c r="G119" s="299">
        <v>1531.6</v>
      </c>
      <c r="H119" s="299">
        <v>1575.6</v>
      </c>
      <c r="I119" s="299">
        <v>1585.8000000000002</v>
      </c>
      <c r="J119" s="299">
        <v>1597.6</v>
      </c>
      <c r="K119" s="298">
        <v>1574</v>
      </c>
      <c r="L119" s="298">
        <v>1552</v>
      </c>
      <c r="M119" s="298">
        <v>1.5325299999999999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2319.0500000000002</v>
      </c>
      <c r="D120" s="299">
        <v>2317.6</v>
      </c>
      <c r="E120" s="299">
        <v>2287.4499999999998</v>
      </c>
      <c r="F120" s="299">
        <v>2255.85</v>
      </c>
      <c r="G120" s="299">
        <v>2225.6999999999998</v>
      </c>
      <c r="H120" s="299">
        <v>2349.1999999999998</v>
      </c>
      <c r="I120" s="299">
        <v>2379.3500000000004</v>
      </c>
      <c r="J120" s="299">
        <v>2410.9499999999998</v>
      </c>
      <c r="K120" s="298">
        <v>2347.75</v>
      </c>
      <c r="L120" s="298">
        <v>2286</v>
      </c>
      <c r="M120" s="298">
        <v>0.58221000000000001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674.25</v>
      </c>
      <c r="D121" s="299">
        <v>673.86666666666667</v>
      </c>
      <c r="E121" s="299">
        <v>667.18333333333339</v>
      </c>
      <c r="F121" s="299">
        <v>660.11666666666667</v>
      </c>
      <c r="G121" s="299">
        <v>653.43333333333339</v>
      </c>
      <c r="H121" s="299">
        <v>680.93333333333339</v>
      </c>
      <c r="I121" s="299">
        <v>687.61666666666656</v>
      </c>
      <c r="J121" s="299">
        <v>694.68333333333339</v>
      </c>
      <c r="K121" s="298">
        <v>680.55</v>
      </c>
      <c r="L121" s="298">
        <v>666.8</v>
      </c>
      <c r="M121" s="298">
        <v>6.7262500000000003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969.45</v>
      </c>
      <c r="D122" s="299">
        <v>974.65</v>
      </c>
      <c r="E122" s="299">
        <v>960.59999999999991</v>
      </c>
      <c r="F122" s="299">
        <v>951.74999999999989</v>
      </c>
      <c r="G122" s="299">
        <v>937.69999999999982</v>
      </c>
      <c r="H122" s="299">
        <v>983.5</v>
      </c>
      <c r="I122" s="299">
        <v>997.55</v>
      </c>
      <c r="J122" s="299">
        <v>1006.4000000000001</v>
      </c>
      <c r="K122" s="298">
        <v>988.7</v>
      </c>
      <c r="L122" s="298">
        <v>965.8</v>
      </c>
      <c r="M122" s="298">
        <v>2.4275500000000001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1033.1500000000001</v>
      </c>
      <c r="D123" s="299">
        <v>1021.1333333333333</v>
      </c>
      <c r="E123" s="299">
        <v>1002.3666666666666</v>
      </c>
      <c r="F123" s="299">
        <v>971.58333333333326</v>
      </c>
      <c r="G123" s="299">
        <v>952.81666666666649</v>
      </c>
      <c r="H123" s="299">
        <v>1051.9166666666665</v>
      </c>
      <c r="I123" s="299">
        <v>1070.6833333333334</v>
      </c>
      <c r="J123" s="299">
        <v>1101.4666666666667</v>
      </c>
      <c r="K123" s="298">
        <v>1039.9000000000001</v>
      </c>
      <c r="L123" s="298">
        <v>990.35</v>
      </c>
      <c r="M123" s="298">
        <v>0.96850999999999998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389.05</v>
      </c>
      <c r="D124" s="299">
        <v>385.45</v>
      </c>
      <c r="E124" s="299">
        <v>378.09999999999997</v>
      </c>
      <c r="F124" s="299">
        <v>367.15</v>
      </c>
      <c r="G124" s="299">
        <v>359.79999999999995</v>
      </c>
      <c r="H124" s="299">
        <v>396.4</v>
      </c>
      <c r="I124" s="299">
        <v>403.75</v>
      </c>
      <c r="J124" s="299">
        <v>414.7</v>
      </c>
      <c r="K124" s="298">
        <v>392.8</v>
      </c>
      <c r="L124" s="298">
        <v>374.5</v>
      </c>
      <c r="M124" s="298">
        <v>43.007849999999998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1089.8499999999999</v>
      </c>
      <c r="D125" s="299">
        <v>1091.8500000000001</v>
      </c>
      <c r="E125" s="299">
        <v>1082.4500000000003</v>
      </c>
      <c r="F125" s="299">
        <v>1075.0500000000002</v>
      </c>
      <c r="G125" s="299">
        <v>1065.6500000000003</v>
      </c>
      <c r="H125" s="299">
        <v>1099.2500000000002</v>
      </c>
      <c r="I125" s="299">
        <v>1108.6500000000003</v>
      </c>
      <c r="J125" s="299">
        <v>1116.0500000000002</v>
      </c>
      <c r="K125" s="298">
        <v>1101.25</v>
      </c>
      <c r="L125" s="298">
        <v>1084.45</v>
      </c>
      <c r="M125" s="298">
        <v>1.4258900000000001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769.55</v>
      </c>
      <c r="D126" s="299">
        <v>769.48333333333323</v>
      </c>
      <c r="E126" s="299">
        <v>758.96666666666647</v>
      </c>
      <c r="F126" s="299">
        <v>748.38333333333321</v>
      </c>
      <c r="G126" s="299">
        <v>737.86666666666645</v>
      </c>
      <c r="H126" s="299">
        <v>780.06666666666649</v>
      </c>
      <c r="I126" s="299">
        <v>790.58333333333314</v>
      </c>
      <c r="J126" s="299">
        <v>801.16666666666652</v>
      </c>
      <c r="K126" s="298">
        <v>780</v>
      </c>
      <c r="L126" s="298">
        <v>758.9</v>
      </c>
      <c r="M126" s="298">
        <v>1.10344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961.6</v>
      </c>
      <c r="D127" s="299">
        <v>965.51666666666677</v>
      </c>
      <c r="E127" s="299">
        <v>952.03333333333353</v>
      </c>
      <c r="F127" s="299">
        <v>942.46666666666681</v>
      </c>
      <c r="G127" s="299">
        <v>928.98333333333358</v>
      </c>
      <c r="H127" s="299">
        <v>975.08333333333348</v>
      </c>
      <c r="I127" s="299">
        <v>988.56666666666683</v>
      </c>
      <c r="J127" s="299">
        <v>998.13333333333344</v>
      </c>
      <c r="K127" s="298">
        <v>979</v>
      </c>
      <c r="L127" s="298">
        <v>955.95</v>
      </c>
      <c r="M127" s="298">
        <v>0.77168999999999999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348.55</v>
      </c>
      <c r="D128" s="299">
        <v>348.33333333333331</v>
      </c>
      <c r="E128" s="299">
        <v>344.46666666666664</v>
      </c>
      <c r="F128" s="299">
        <v>340.38333333333333</v>
      </c>
      <c r="G128" s="299">
        <v>336.51666666666665</v>
      </c>
      <c r="H128" s="299">
        <v>352.41666666666663</v>
      </c>
      <c r="I128" s="299">
        <v>356.2833333333333</v>
      </c>
      <c r="J128" s="299">
        <v>360.36666666666662</v>
      </c>
      <c r="K128" s="298">
        <v>352.2</v>
      </c>
      <c r="L128" s="298">
        <v>344.25</v>
      </c>
      <c r="M128" s="298">
        <v>49.207039999999999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549.25</v>
      </c>
      <c r="D129" s="299">
        <v>548.43333333333328</v>
      </c>
      <c r="E129" s="299">
        <v>544.86666666666656</v>
      </c>
      <c r="F129" s="299">
        <v>540.48333333333323</v>
      </c>
      <c r="G129" s="299">
        <v>536.91666666666652</v>
      </c>
      <c r="H129" s="299">
        <v>552.81666666666661</v>
      </c>
      <c r="I129" s="299">
        <v>556.38333333333344</v>
      </c>
      <c r="J129" s="299">
        <v>560.76666666666665</v>
      </c>
      <c r="K129" s="298">
        <v>552</v>
      </c>
      <c r="L129" s="298">
        <v>544.04999999999995</v>
      </c>
      <c r="M129" s="298">
        <v>16.08306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1440.1</v>
      </c>
      <c r="D130" s="299">
        <v>1453.6833333333332</v>
      </c>
      <c r="E130" s="299">
        <v>1417.5666666666664</v>
      </c>
      <c r="F130" s="299">
        <v>1395.0333333333333</v>
      </c>
      <c r="G130" s="299">
        <v>1358.9166666666665</v>
      </c>
      <c r="H130" s="299">
        <v>1476.2166666666662</v>
      </c>
      <c r="I130" s="299">
        <v>1512.333333333333</v>
      </c>
      <c r="J130" s="299">
        <v>1534.8666666666661</v>
      </c>
      <c r="K130" s="298">
        <v>1489.8</v>
      </c>
      <c r="L130" s="298">
        <v>1431.15</v>
      </c>
      <c r="M130" s="298">
        <v>2.25508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1773.3</v>
      </c>
      <c r="D131" s="299">
        <v>1788.2</v>
      </c>
      <c r="E131" s="299">
        <v>1746.65</v>
      </c>
      <c r="F131" s="299">
        <v>1720</v>
      </c>
      <c r="G131" s="299">
        <v>1678.45</v>
      </c>
      <c r="H131" s="299">
        <v>1814.8500000000001</v>
      </c>
      <c r="I131" s="299">
        <v>1856.3999999999999</v>
      </c>
      <c r="J131" s="299">
        <v>1883.0500000000002</v>
      </c>
      <c r="K131" s="298">
        <v>1829.75</v>
      </c>
      <c r="L131" s="298">
        <v>1761.55</v>
      </c>
      <c r="M131" s="298">
        <v>5.3947200000000004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177.55</v>
      </c>
      <c r="D132" s="299">
        <v>178.31666666666669</v>
      </c>
      <c r="E132" s="299">
        <v>174.73333333333338</v>
      </c>
      <c r="F132" s="299">
        <v>171.91666666666669</v>
      </c>
      <c r="G132" s="299">
        <v>168.33333333333337</v>
      </c>
      <c r="H132" s="299">
        <v>181.13333333333338</v>
      </c>
      <c r="I132" s="299">
        <v>184.7166666666667</v>
      </c>
      <c r="J132" s="299">
        <v>187.53333333333339</v>
      </c>
      <c r="K132" s="298">
        <v>181.9</v>
      </c>
      <c r="L132" s="298">
        <v>175.5</v>
      </c>
      <c r="M132" s="298">
        <v>40.421709999999997</v>
      </c>
      <c r="N132" s="1"/>
      <c r="O132" s="1"/>
    </row>
    <row r="133" spans="1:15" ht="12.75" customHeight="1">
      <c r="A133" s="30">
        <v>123</v>
      </c>
      <c r="B133" s="308" t="s">
        <v>863</v>
      </c>
      <c r="C133" s="298">
        <v>162.55000000000001</v>
      </c>
      <c r="D133" s="299">
        <v>162.20000000000002</v>
      </c>
      <c r="E133" s="299">
        <v>160.65000000000003</v>
      </c>
      <c r="F133" s="299">
        <v>158.75000000000003</v>
      </c>
      <c r="G133" s="299">
        <v>157.20000000000005</v>
      </c>
      <c r="H133" s="299">
        <v>164.10000000000002</v>
      </c>
      <c r="I133" s="299">
        <v>165.65000000000003</v>
      </c>
      <c r="J133" s="299">
        <v>167.55</v>
      </c>
      <c r="K133" s="298">
        <v>163.75</v>
      </c>
      <c r="L133" s="298">
        <v>160.30000000000001</v>
      </c>
      <c r="M133" s="298">
        <v>5.6866099999999999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31.05</v>
      </c>
      <c r="D134" s="299">
        <v>31.633333333333336</v>
      </c>
      <c r="E134" s="299">
        <v>30.266666666666673</v>
      </c>
      <c r="F134" s="299">
        <v>29.483333333333338</v>
      </c>
      <c r="G134" s="299">
        <v>28.116666666666674</v>
      </c>
      <c r="H134" s="299">
        <v>32.416666666666671</v>
      </c>
      <c r="I134" s="299">
        <v>33.783333333333339</v>
      </c>
      <c r="J134" s="299">
        <v>34.56666666666667</v>
      </c>
      <c r="K134" s="298">
        <v>33</v>
      </c>
      <c r="L134" s="298">
        <v>30.85</v>
      </c>
      <c r="M134" s="298">
        <v>18.21865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198.8</v>
      </c>
      <c r="D135" s="299">
        <v>198.65</v>
      </c>
      <c r="E135" s="299">
        <v>195.3</v>
      </c>
      <c r="F135" s="299">
        <v>191.8</v>
      </c>
      <c r="G135" s="299">
        <v>188.45000000000002</v>
      </c>
      <c r="H135" s="299">
        <v>202.15</v>
      </c>
      <c r="I135" s="299">
        <v>205.49999999999997</v>
      </c>
      <c r="J135" s="299">
        <v>209</v>
      </c>
      <c r="K135" s="298">
        <v>202</v>
      </c>
      <c r="L135" s="298">
        <v>195.15</v>
      </c>
      <c r="M135" s="298">
        <v>1.9327700000000001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3733.8</v>
      </c>
      <c r="D136" s="299">
        <v>3758.9333333333329</v>
      </c>
      <c r="E136" s="299">
        <v>3689.9166666666661</v>
      </c>
      <c r="F136" s="299">
        <v>3646.0333333333333</v>
      </c>
      <c r="G136" s="299">
        <v>3577.0166666666664</v>
      </c>
      <c r="H136" s="299">
        <v>3802.8166666666657</v>
      </c>
      <c r="I136" s="299">
        <v>3871.833333333333</v>
      </c>
      <c r="J136" s="299">
        <v>3915.7166666666653</v>
      </c>
      <c r="K136" s="298">
        <v>3827.95</v>
      </c>
      <c r="L136" s="298">
        <v>3715.05</v>
      </c>
      <c r="M136" s="298">
        <v>3.7728199999999998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3699.3</v>
      </c>
      <c r="D137" s="299">
        <v>3744.9666666666667</v>
      </c>
      <c r="E137" s="299">
        <v>3639.9333333333334</v>
      </c>
      <c r="F137" s="299">
        <v>3580.5666666666666</v>
      </c>
      <c r="G137" s="299">
        <v>3475.5333333333333</v>
      </c>
      <c r="H137" s="299">
        <v>3804.3333333333335</v>
      </c>
      <c r="I137" s="299">
        <v>3909.3666666666672</v>
      </c>
      <c r="J137" s="299">
        <v>3968.7333333333336</v>
      </c>
      <c r="K137" s="298">
        <v>3850</v>
      </c>
      <c r="L137" s="298">
        <v>3685.6</v>
      </c>
      <c r="M137" s="298">
        <v>2.00366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1988.65</v>
      </c>
      <c r="D138" s="299">
        <v>1997.1833333333334</v>
      </c>
      <c r="E138" s="299">
        <v>1969.4666666666667</v>
      </c>
      <c r="F138" s="299">
        <v>1950.2833333333333</v>
      </c>
      <c r="G138" s="299">
        <v>1922.5666666666666</v>
      </c>
      <c r="H138" s="299">
        <v>2016.3666666666668</v>
      </c>
      <c r="I138" s="299">
        <v>2044.0833333333335</v>
      </c>
      <c r="J138" s="299">
        <v>2063.2666666666669</v>
      </c>
      <c r="K138" s="298">
        <v>2024.9</v>
      </c>
      <c r="L138" s="298">
        <v>1978</v>
      </c>
      <c r="M138" s="298">
        <v>2.6593200000000001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4575.3999999999996</v>
      </c>
      <c r="D139" s="299">
        <v>4562.1500000000005</v>
      </c>
      <c r="E139" s="299">
        <v>4516.3000000000011</v>
      </c>
      <c r="F139" s="299">
        <v>4457.2000000000007</v>
      </c>
      <c r="G139" s="299">
        <v>4411.3500000000013</v>
      </c>
      <c r="H139" s="299">
        <v>4621.2500000000009</v>
      </c>
      <c r="I139" s="299">
        <v>4667.1000000000013</v>
      </c>
      <c r="J139" s="299">
        <v>4726.2000000000007</v>
      </c>
      <c r="K139" s="298">
        <v>4608</v>
      </c>
      <c r="L139" s="298">
        <v>4503.05</v>
      </c>
      <c r="M139" s="298">
        <v>8.8476700000000008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546.79999999999995</v>
      </c>
      <c r="D140" s="299">
        <v>549.33333333333337</v>
      </c>
      <c r="E140" s="299">
        <v>537.7166666666667</v>
      </c>
      <c r="F140" s="299">
        <v>528.63333333333333</v>
      </c>
      <c r="G140" s="299">
        <v>517.01666666666665</v>
      </c>
      <c r="H140" s="299">
        <v>558.41666666666674</v>
      </c>
      <c r="I140" s="299">
        <v>570.0333333333333</v>
      </c>
      <c r="J140" s="299">
        <v>579.11666666666679</v>
      </c>
      <c r="K140" s="298">
        <v>560.95000000000005</v>
      </c>
      <c r="L140" s="298">
        <v>540.25</v>
      </c>
      <c r="M140" s="298">
        <v>3.1531799999999999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130.05000000000001</v>
      </c>
      <c r="D141" s="299">
        <v>130.01666666666668</v>
      </c>
      <c r="E141" s="299">
        <v>128.38333333333335</v>
      </c>
      <c r="F141" s="299">
        <v>126.71666666666667</v>
      </c>
      <c r="G141" s="299">
        <v>125.08333333333334</v>
      </c>
      <c r="H141" s="299">
        <v>131.68333333333337</v>
      </c>
      <c r="I141" s="299">
        <v>133.31666666666669</v>
      </c>
      <c r="J141" s="299">
        <v>134.98333333333338</v>
      </c>
      <c r="K141" s="298">
        <v>131.65</v>
      </c>
      <c r="L141" s="298">
        <v>128.35</v>
      </c>
      <c r="M141" s="298">
        <v>1.6668700000000001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169.35</v>
      </c>
      <c r="D142" s="299">
        <v>169.18333333333331</v>
      </c>
      <c r="E142" s="299">
        <v>166.16666666666663</v>
      </c>
      <c r="F142" s="299">
        <v>162.98333333333332</v>
      </c>
      <c r="G142" s="299">
        <v>159.96666666666664</v>
      </c>
      <c r="H142" s="299">
        <v>172.36666666666662</v>
      </c>
      <c r="I142" s="299">
        <v>175.38333333333333</v>
      </c>
      <c r="J142" s="299">
        <v>178.56666666666661</v>
      </c>
      <c r="K142" s="298">
        <v>172.2</v>
      </c>
      <c r="L142" s="298">
        <v>166</v>
      </c>
      <c r="M142" s="298">
        <v>1.6224099999999999</v>
      </c>
      <c r="N142" s="1"/>
      <c r="O142" s="1"/>
    </row>
    <row r="143" spans="1:15" ht="12.75" customHeight="1">
      <c r="A143" s="30">
        <v>133</v>
      </c>
      <c r="B143" s="308" t="s">
        <v>864</v>
      </c>
      <c r="C143" s="298">
        <v>380.1</v>
      </c>
      <c r="D143" s="299">
        <v>378.36666666666662</v>
      </c>
      <c r="E143" s="299">
        <v>370.73333333333323</v>
      </c>
      <c r="F143" s="299">
        <v>361.36666666666662</v>
      </c>
      <c r="G143" s="299">
        <v>353.73333333333323</v>
      </c>
      <c r="H143" s="299">
        <v>387.73333333333323</v>
      </c>
      <c r="I143" s="299">
        <v>395.36666666666656</v>
      </c>
      <c r="J143" s="299">
        <v>404.73333333333323</v>
      </c>
      <c r="K143" s="298">
        <v>386</v>
      </c>
      <c r="L143" s="298">
        <v>369</v>
      </c>
      <c r="M143" s="298">
        <v>11.903980000000001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57.2</v>
      </c>
      <c r="D144" s="299">
        <v>56.683333333333337</v>
      </c>
      <c r="E144" s="299">
        <v>55.116666666666674</v>
      </c>
      <c r="F144" s="299">
        <v>53.033333333333339</v>
      </c>
      <c r="G144" s="299">
        <v>51.466666666666676</v>
      </c>
      <c r="H144" s="299">
        <v>58.766666666666673</v>
      </c>
      <c r="I144" s="299">
        <v>60.333333333333336</v>
      </c>
      <c r="J144" s="299">
        <v>62.416666666666671</v>
      </c>
      <c r="K144" s="298">
        <v>58.25</v>
      </c>
      <c r="L144" s="298">
        <v>54.6</v>
      </c>
      <c r="M144" s="298">
        <v>40.219180000000001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2955.1</v>
      </c>
      <c r="D145" s="299">
        <v>2954.2666666666664</v>
      </c>
      <c r="E145" s="299">
        <v>2901.6833333333329</v>
      </c>
      <c r="F145" s="299">
        <v>2848.2666666666664</v>
      </c>
      <c r="G145" s="299">
        <v>2795.6833333333329</v>
      </c>
      <c r="H145" s="299">
        <v>3007.6833333333329</v>
      </c>
      <c r="I145" s="299">
        <v>3060.2666666666669</v>
      </c>
      <c r="J145" s="299">
        <v>3113.6833333333329</v>
      </c>
      <c r="K145" s="298">
        <v>3006.85</v>
      </c>
      <c r="L145" s="298">
        <v>2900.85</v>
      </c>
      <c r="M145" s="298">
        <v>9.0197599999999998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373.8</v>
      </c>
      <c r="D146" s="299">
        <v>371.7833333333333</v>
      </c>
      <c r="E146" s="299">
        <v>366.56666666666661</v>
      </c>
      <c r="F146" s="299">
        <v>359.33333333333331</v>
      </c>
      <c r="G146" s="299">
        <v>354.11666666666662</v>
      </c>
      <c r="H146" s="299">
        <v>379.01666666666659</v>
      </c>
      <c r="I146" s="299">
        <v>384.23333333333329</v>
      </c>
      <c r="J146" s="299">
        <v>391.46666666666658</v>
      </c>
      <c r="K146" s="298">
        <v>377</v>
      </c>
      <c r="L146" s="298">
        <v>364.55</v>
      </c>
      <c r="M146" s="298">
        <v>4.5573300000000003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470.95</v>
      </c>
      <c r="D147" s="299">
        <v>469</v>
      </c>
      <c r="E147" s="299">
        <v>464.1</v>
      </c>
      <c r="F147" s="299">
        <v>457.25</v>
      </c>
      <c r="G147" s="299">
        <v>452.35</v>
      </c>
      <c r="H147" s="299">
        <v>475.85</v>
      </c>
      <c r="I147" s="299">
        <v>480.75</v>
      </c>
      <c r="J147" s="299">
        <v>487.6</v>
      </c>
      <c r="K147" s="298">
        <v>473.9</v>
      </c>
      <c r="L147" s="298">
        <v>462.15</v>
      </c>
      <c r="M147" s="298">
        <v>3.2399499999999999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1434.15</v>
      </c>
      <c r="D148" s="299">
        <v>1438.2</v>
      </c>
      <c r="E148" s="299">
        <v>1424.45</v>
      </c>
      <c r="F148" s="299">
        <v>1414.75</v>
      </c>
      <c r="G148" s="299">
        <v>1401</v>
      </c>
      <c r="H148" s="299">
        <v>1447.9</v>
      </c>
      <c r="I148" s="299">
        <v>1461.65</v>
      </c>
      <c r="J148" s="299">
        <v>1471.3500000000001</v>
      </c>
      <c r="K148" s="298">
        <v>1451.95</v>
      </c>
      <c r="L148" s="298">
        <v>1428.5</v>
      </c>
      <c r="M148" s="298">
        <v>0.38088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60.5</v>
      </c>
      <c r="D149" s="299">
        <v>60.6</v>
      </c>
      <c r="E149" s="299">
        <v>59.900000000000006</v>
      </c>
      <c r="F149" s="299">
        <v>59.300000000000004</v>
      </c>
      <c r="G149" s="299">
        <v>58.600000000000009</v>
      </c>
      <c r="H149" s="299">
        <v>61.2</v>
      </c>
      <c r="I149" s="299">
        <v>61.900000000000006</v>
      </c>
      <c r="J149" s="299">
        <v>62.5</v>
      </c>
      <c r="K149" s="298">
        <v>61.3</v>
      </c>
      <c r="L149" s="298">
        <v>60</v>
      </c>
      <c r="M149" s="298">
        <v>3.1172300000000002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86.75</v>
      </c>
      <c r="D150" s="299">
        <v>87.316666666666663</v>
      </c>
      <c r="E150" s="299">
        <v>85.73333333333332</v>
      </c>
      <c r="F150" s="299">
        <v>84.716666666666654</v>
      </c>
      <c r="G150" s="299">
        <v>83.133333333333312</v>
      </c>
      <c r="H150" s="299">
        <v>88.333333333333329</v>
      </c>
      <c r="I150" s="299">
        <v>89.916666666666671</v>
      </c>
      <c r="J150" s="299">
        <v>90.933333333333337</v>
      </c>
      <c r="K150" s="298">
        <v>88.9</v>
      </c>
      <c r="L150" s="298">
        <v>86.3</v>
      </c>
      <c r="M150" s="298">
        <v>1.8990199999999999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39.9</v>
      </c>
      <c r="D151" s="299">
        <v>40.083333333333336</v>
      </c>
      <c r="E151" s="299">
        <v>39.06666666666667</v>
      </c>
      <c r="F151" s="299">
        <v>38.233333333333334</v>
      </c>
      <c r="G151" s="299">
        <v>37.216666666666669</v>
      </c>
      <c r="H151" s="299">
        <v>40.916666666666671</v>
      </c>
      <c r="I151" s="299">
        <v>41.933333333333337</v>
      </c>
      <c r="J151" s="299">
        <v>42.766666666666673</v>
      </c>
      <c r="K151" s="298">
        <v>41.1</v>
      </c>
      <c r="L151" s="298">
        <v>39.25</v>
      </c>
      <c r="M151" s="298">
        <v>4.5542699999999998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661.6</v>
      </c>
      <c r="D152" s="299">
        <v>659.69999999999993</v>
      </c>
      <c r="E152" s="299">
        <v>654.39999999999986</v>
      </c>
      <c r="F152" s="299">
        <v>647.19999999999993</v>
      </c>
      <c r="G152" s="299">
        <v>641.89999999999986</v>
      </c>
      <c r="H152" s="299">
        <v>666.89999999999986</v>
      </c>
      <c r="I152" s="299">
        <v>672.19999999999982</v>
      </c>
      <c r="J152" s="299">
        <v>679.39999999999986</v>
      </c>
      <c r="K152" s="298">
        <v>665</v>
      </c>
      <c r="L152" s="298">
        <v>652.5</v>
      </c>
      <c r="M152" s="298">
        <v>5.4210000000000001E-2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1617.85</v>
      </c>
      <c r="D153" s="299">
        <v>1615.2833333333335</v>
      </c>
      <c r="E153" s="299">
        <v>1603.0666666666671</v>
      </c>
      <c r="F153" s="299">
        <v>1588.2833333333335</v>
      </c>
      <c r="G153" s="299">
        <v>1576.0666666666671</v>
      </c>
      <c r="H153" s="299">
        <v>1630.0666666666671</v>
      </c>
      <c r="I153" s="299">
        <v>1642.2833333333338</v>
      </c>
      <c r="J153" s="299">
        <v>1657.0666666666671</v>
      </c>
      <c r="K153" s="298">
        <v>1627.5</v>
      </c>
      <c r="L153" s="298">
        <v>1600.5</v>
      </c>
      <c r="M153" s="298">
        <v>3.6559699999999999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148.80000000000001</v>
      </c>
      <c r="D154" s="299">
        <v>149.08333333333334</v>
      </c>
      <c r="E154" s="299">
        <v>147.11666666666667</v>
      </c>
      <c r="F154" s="299">
        <v>145.43333333333334</v>
      </c>
      <c r="G154" s="299">
        <v>143.46666666666667</v>
      </c>
      <c r="H154" s="299">
        <v>150.76666666666668</v>
      </c>
      <c r="I154" s="299">
        <v>152.73333333333332</v>
      </c>
      <c r="J154" s="299">
        <v>154.41666666666669</v>
      </c>
      <c r="K154" s="298">
        <v>151.05000000000001</v>
      </c>
      <c r="L154" s="298">
        <v>147.4</v>
      </c>
      <c r="M154" s="298">
        <v>14.260009999999999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264.5</v>
      </c>
      <c r="D155" s="299">
        <v>263</v>
      </c>
      <c r="E155" s="299">
        <v>259</v>
      </c>
      <c r="F155" s="299">
        <v>253.5</v>
      </c>
      <c r="G155" s="299">
        <v>249.5</v>
      </c>
      <c r="H155" s="299">
        <v>268.5</v>
      </c>
      <c r="I155" s="299">
        <v>272.5</v>
      </c>
      <c r="J155" s="299">
        <v>278</v>
      </c>
      <c r="K155" s="298">
        <v>267</v>
      </c>
      <c r="L155" s="298">
        <v>257.5</v>
      </c>
      <c r="M155" s="298">
        <v>1.5089300000000001</v>
      </c>
      <c r="N155" s="1"/>
      <c r="O155" s="1"/>
    </row>
    <row r="156" spans="1:15" ht="12.75" customHeight="1">
      <c r="A156" s="30">
        <v>146</v>
      </c>
      <c r="B156" s="308" t="s">
        <v>853</v>
      </c>
      <c r="C156" s="298">
        <v>1416.05</v>
      </c>
      <c r="D156" s="299">
        <v>1421.8500000000001</v>
      </c>
      <c r="E156" s="299">
        <v>1402.2000000000003</v>
      </c>
      <c r="F156" s="299">
        <v>1388.3500000000001</v>
      </c>
      <c r="G156" s="299">
        <v>1368.7000000000003</v>
      </c>
      <c r="H156" s="299">
        <v>1435.7000000000003</v>
      </c>
      <c r="I156" s="299">
        <v>1455.3500000000004</v>
      </c>
      <c r="J156" s="299">
        <v>1469.2000000000003</v>
      </c>
      <c r="K156" s="298">
        <v>1441.5</v>
      </c>
      <c r="L156" s="298">
        <v>1408</v>
      </c>
      <c r="M156" s="298">
        <v>1.5250999999999999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97.2</v>
      </c>
      <c r="D157" s="299">
        <v>97.466666666666654</v>
      </c>
      <c r="E157" s="299">
        <v>95.883333333333312</v>
      </c>
      <c r="F157" s="299">
        <v>94.566666666666663</v>
      </c>
      <c r="G157" s="299">
        <v>92.98333333333332</v>
      </c>
      <c r="H157" s="299">
        <v>98.783333333333303</v>
      </c>
      <c r="I157" s="299">
        <v>100.36666666666665</v>
      </c>
      <c r="J157" s="299">
        <v>101.68333333333329</v>
      </c>
      <c r="K157" s="298">
        <v>99.05</v>
      </c>
      <c r="L157" s="298">
        <v>96.15</v>
      </c>
      <c r="M157" s="298">
        <v>134.63788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98.65</v>
      </c>
      <c r="D158" s="299">
        <v>99</v>
      </c>
      <c r="E158" s="299">
        <v>97.15</v>
      </c>
      <c r="F158" s="299">
        <v>95.65</v>
      </c>
      <c r="G158" s="299">
        <v>93.800000000000011</v>
      </c>
      <c r="H158" s="299">
        <v>100.5</v>
      </c>
      <c r="I158" s="299">
        <v>102.35</v>
      </c>
      <c r="J158" s="299">
        <v>103.85</v>
      </c>
      <c r="K158" s="298">
        <v>100.85</v>
      </c>
      <c r="L158" s="298">
        <v>97.5</v>
      </c>
      <c r="M158" s="298">
        <v>1.2956300000000001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4958.05</v>
      </c>
      <c r="D159" s="299">
        <v>5010.5333333333338</v>
      </c>
      <c r="E159" s="299">
        <v>4877.5166666666673</v>
      </c>
      <c r="F159" s="299">
        <v>4796.9833333333336</v>
      </c>
      <c r="G159" s="299">
        <v>4663.9666666666672</v>
      </c>
      <c r="H159" s="299">
        <v>5091.0666666666675</v>
      </c>
      <c r="I159" s="299">
        <v>5224.0833333333339</v>
      </c>
      <c r="J159" s="299">
        <v>5304.6166666666677</v>
      </c>
      <c r="K159" s="298">
        <v>5143.55</v>
      </c>
      <c r="L159" s="298">
        <v>4930</v>
      </c>
      <c r="M159" s="298">
        <v>0.42446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410</v>
      </c>
      <c r="D160" s="299">
        <v>408.93333333333334</v>
      </c>
      <c r="E160" s="299">
        <v>402.86666666666667</v>
      </c>
      <c r="F160" s="299">
        <v>395.73333333333335</v>
      </c>
      <c r="G160" s="299">
        <v>389.66666666666669</v>
      </c>
      <c r="H160" s="299">
        <v>416.06666666666666</v>
      </c>
      <c r="I160" s="299">
        <v>422.13333333333338</v>
      </c>
      <c r="J160" s="299">
        <v>429.26666666666665</v>
      </c>
      <c r="K160" s="298">
        <v>415</v>
      </c>
      <c r="L160" s="298">
        <v>401.8</v>
      </c>
      <c r="M160" s="298">
        <v>1.36758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132.4</v>
      </c>
      <c r="D161" s="299">
        <v>133.61666666666667</v>
      </c>
      <c r="E161" s="299">
        <v>130.83333333333334</v>
      </c>
      <c r="F161" s="299">
        <v>129.26666666666668</v>
      </c>
      <c r="G161" s="299">
        <v>126.48333333333335</v>
      </c>
      <c r="H161" s="299">
        <v>135.18333333333334</v>
      </c>
      <c r="I161" s="299">
        <v>137.96666666666664</v>
      </c>
      <c r="J161" s="299">
        <v>139.53333333333333</v>
      </c>
      <c r="K161" s="298">
        <v>136.4</v>
      </c>
      <c r="L161" s="298">
        <v>132.05000000000001</v>
      </c>
      <c r="M161" s="298">
        <v>3.19251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101.9</v>
      </c>
      <c r="D162" s="299">
        <v>102.45</v>
      </c>
      <c r="E162" s="299">
        <v>100.25</v>
      </c>
      <c r="F162" s="299">
        <v>98.6</v>
      </c>
      <c r="G162" s="299">
        <v>96.399999999999991</v>
      </c>
      <c r="H162" s="299">
        <v>104.10000000000001</v>
      </c>
      <c r="I162" s="299">
        <v>106.30000000000003</v>
      </c>
      <c r="J162" s="299">
        <v>107.95000000000002</v>
      </c>
      <c r="K162" s="298">
        <v>104.65</v>
      </c>
      <c r="L162" s="298">
        <v>100.8</v>
      </c>
      <c r="M162" s="298">
        <v>13.86631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259.10000000000002</v>
      </c>
      <c r="D163" s="299">
        <v>256.7</v>
      </c>
      <c r="E163" s="299">
        <v>253.39999999999998</v>
      </c>
      <c r="F163" s="299">
        <v>247.7</v>
      </c>
      <c r="G163" s="299">
        <v>244.39999999999998</v>
      </c>
      <c r="H163" s="299">
        <v>262.39999999999998</v>
      </c>
      <c r="I163" s="299">
        <v>265.70000000000005</v>
      </c>
      <c r="J163" s="299">
        <v>271.39999999999998</v>
      </c>
      <c r="K163" s="298">
        <v>260</v>
      </c>
      <c r="L163" s="298">
        <v>251</v>
      </c>
      <c r="M163" s="298">
        <v>9.7872800000000009</v>
      </c>
      <c r="N163" s="1"/>
      <c r="O163" s="1"/>
    </row>
    <row r="164" spans="1:15" ht="12.75" customHeight="1">
      <c r="A164" s="30">
        <v>154</v>
      </c>
      <c r="B164" s="308" t="s">
        <v>865</v>
      </c>
      <c r="C164" s="298">
        <v>1184.0999999999999</v>
      </c>
      <c r="D164" s="299">
        <v>1199.0166666666667</v>
      </c>
      <c r="E164" s="299">
        <v>1166.0833333333333</v>
      </c>
      <c r="F164" s="299">
        <v>1148.0666666666666</v>
      </c>
      <c r="G164" s="299">
        <v>1115.1333333333332</v>
      </c>
      <c r="H164" s="299">
        <v>1217.0333333333333</v>
      </c>
      <c r="I164" s="299">
        <v>1249.9666666666667</v>
      </c>
      <c r="J164" s="299">
        <v>1267.9833333333333</v>
      </c>
      <c r="K164" s="298">
        <v>1231.95</v>
      </c>
      <c r="L164" s="298">
        <v>1181</v>
      </c>
      <c r="M164" s="298">
        <v>5.4760000000000003E-2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139.30000000000001</v>
      </c>
      <c r="D165" s="299">
        <v>138.88333333333333</v>
      </c>
      <c r="E165" s="299">
        <v>137.91666666666666</v>
      </c>
      <c r="F165" s="299">
        <v>136.53333333333333</v>
      </c>
      <c r="G165" s="299">
        <v>135.56666666666666</v>
      </c>
      <c r="H165" s="299">
        <v>140.26666666666665</v>
      </c>
      <c r="I165" s="299">
        <v>141.23333333333335</v>
      </c>
      <c r="J165" s="299">
        <v>142.61666666666665</v>
      </c>
      <c r="K165" s="298">
        <v>139.85</v>
      </c>
      <c r="L165" s="298">
        <v>137.5</v>
      </c>
      <c r="M165" s="298">
        <v>63.73845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1425.65</v>
      </c>
      <c r="D166" s="299">
        <v>1433.6000000000001</v>
      </c>
      <c r="E166" s="299">
        <v>1403.3000000000002</v>
      </c>
      <c r="F166" s="299">
        <v>1380.95</v>
      </c>
      <c r="G166" s="299">
        <v>1350.65</v>
      </c>
      <c r="H166" s="299">
        <v>1455.9500000000003</v>
      </c>
      <c r="I166" s="299">
        <v>1486.25</v>
      </c>
      <c r="J166" s="299">
        <v>1508.6000000000004</v>
      </c>
      <c r="K166" s="298">
        <v>1463.9</v>
      </c>
      <c r="L166" s="298">
        <v>1411.25</v>
      </c>
      <c r="M166" s="298">
        <v>0.26706999999999997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34.549999999999997</v>
      </c>
      <c r="D167" s="299">
        <v>34.583333333333336</v>
      </c>
      <c r="E167" s="299">
        <v>34.06666666666667</v>
      </c>
      <c r="F167" s="299">
        <v>33.583333333333336</v>
      </c>
      <c r="G167" s="299">
        <v>33.06666666666667</v>
      </c>
      <c r="H167" s="299">
        <v>35.06666666666667</v>
      </c>
      <c r="I167" s="299">
        <v>35.583333333333336</v>
      </c>
      <c r="J167" s="299">
        <v>36.06666666666667</v>
      </c>
      <c r="K167" s="298">
        <v>35.1</v>
      </c>
      <c r="L167" s="298">
        <v>34.1</v>
      </c>
      <c r="M167" s="298">
        <v>52.529870000000003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2950.7</v>
      </c>
      <c r="D168" s="299">
        <v>2966.5666666666671</v>
      </c>
      <c r="E168" s="299">
        <v>2924.1333333333341</v>
      </c>
      <c r="F168" s="299">
        <v>2897.5666666666671</v>
      </c>
      <c r="G168" s="299">
        <v>2855.1333333333341</v>
      </c>
      <c r="H168" s="299">
        <v>2993.1333333333341</v>
      </c>
      <c r="I168" s="299">
        <v>3035.5666666666675</v>
      </c>
      <c r="J168" s="299">
        <v>3062.1333333333341</v>
      </c>
      <c r="K168" s="298">
        <v>3009</v>
      </c>
      <c r="L168" s="298">
        <v>2940</v>
      </c>
      <c r="M168" s="298">
        <v>0.29801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3108.55</v>
      </c>
      <c r="D169" s="299">
        <v>3120.4</v>
      </c>
      <c r="E169" s="299">
        <v>3070.8</v>
      </c>
      <c r="F169" s="299">
        <v>3033.05</v>
      </c>
      <c r="G169" s="299">
        <v>2983.4500000000003</v>
      </c>
      <c r="H169" s="299">
        <v>3158.15</v>
      </c>
      <c r="I169" s="299">
        <v>3207.7499999999995</v>
      </c>
      <c r="J169" s="299">
        <v>3245.5</v>
      </c>
      <c r="K169" s="298">
        <v>3170</v>
      </c>
      <c r="L169" s="298">
        <v>3082.65</v>
      </c>
      <c r="M169" s="298">
        <v>4.802E-2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115.95</v>
      </c>
      <c r="D170" s="299">
        <v>115.96666666666665</v>
      </c>
      <c r="E170" s="299">
        <v>115.18333333333331</v>
      </c>
      <c r="F170" s="299">
        <v>114.41666666666666</v>
      </c>
      <c r="G170" s="299">
        <v>113.63333333333331</v>
      </c>
      <c r="H170" s="299">
        <v>116.73333333333331</v>
      </c>
      <c r="I170" s="299">
        <v>117.51666666666664</v>
      </c>
      <c r="J170" s="299">
        <v>118.2833333333333</v>
      </c>
      <c r="K170" s="298">
        <v>116.75</v>
      </c>
      <c r="L170" s="298">
        <v>115.2</v>
      </c>
      <c r="M170" s="298">
        <v>0.76917000000000002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2431.6</v>
      </c>
      <c r="D171" s="299">
        <v>2445.7000000000003</v>
      </c>
      <c r="E171" s="299">
        <v>2405.9000000000005</v>
      </c>
      <c r="F171" s="299">
        <v>2380.2000000000003</v>
      </c>
      <c r="G171" s="299">
        <v>2340.4000000000005</v>
      </c>
      <c r="H171" s="299">
        <v>2471.4000000000005</v>
      </c>
      <c r="I171" s="299">
        <v>2511.2000000000007</v>
      </c>
      <c r="J171" s="299">
        <v>2536.9000000000005</v>
      </c>
      <c r="K171" s="298">
        <v>2485.5</v>
      </c>
      <c r="L171" s="298">
        <v>2420</v>
      </c>
      <c r="M171" s="298">
        <v>1.1543600000000001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1502.9</v>
      </c>
      <c r="D172" s="299">
        <v>1500.3500000000001</v>
      </c>
      <c r="E172" s="299">
        <v>1493.7000000000003</v>
      </c>
      <c r="F172" s="299">
        <v>1484.5000000000002</v>
      </c>
      <c r="G172" s="299">
        <v>1477.8500000000004</v>
      </c>
      <c r="H172" s="299">
        <v>1509.5500000000002</v>
      </c>
      <c r="I172" s="299">
        <v>1516.2000000000003</v>
      </c>
      <c r="J172" s="299">
        <v>1525.4</v>
      </c>
      <c r="K172" s="298">
        <v>1507</v>
      </c>
      <c r="L172" s="298">
        <v>1491.15</v>
      </c>
      <c r="M172" s="298">
        <v>0.21343999999999999</v>
      </c>
      <c r="N172" s="1"/>
      <c r="O172" s="1"/>
    </row>
    <row r="173" spans="1:15" ht="12.75" customHeight="1">
      <c r="A173" s="30">
        <v>163</v>
      </c>
      <c r="B173" s="308" t="s">
        <v>866</v>
      </c>
      <c r="C173" s="298">
        <v>466.7</v>
      </c>
      <c r="D173" s="299">
        <v>469</v>
      </c>
      <c r="E173" s="299">
        <v>461.7</v>
      </c>
      <c r="F173" s="299">
        <v>456.7</v>
      </c>
      <c r="G173" s="299">
        <v>449.4</v>
      </c>
      <c r="H173" s="299">
        <v>474</v>
      </c>
      <c r="I173" s="299">
        <v>481.29999999999995</v>
      </c>
      <c r="J173" s="299">
        <v>486.3</v>
      </c>
      <c r="K173" s="298">
        <v>476.3</v>
      </c>
      <c r="L173" s="298">
        <v>464</v>
      </c>
      <c r="M173" s="298">
        <v>0.46151999999999999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389.3</v>
      </c>
      <c r="D174" s="299">
        <v>390.91666666666669</v>
      </c>
      <c r="E174" s="299">
        <v>382.88333333333338</v>
      </c>
      <c r="F174" s="299">
        <v>376.4666666666667</v>
      </c>
      <c r="G174" s="299">
        <v>368.43333333333339</v>
      </c>
      <c r="H174" s="299">
        <v>397.33333333333337</v>
      </c>
      <c r="I174" s="299">
        <v>405.36666666666667</v>
      </c>
      <c r="J174" s="299">
        <v>411.78333333333336</v>
      </c>
      <c r="K174" s="298">
        <v>398.95</v>
      </c>
      <c r="L174" s="298">
        <v>384.5</v>
      </c>
      <c r="M174" s="298">
        <v>23.20355</v>
      </c>
      <c r="N174" s="1"/>
      <c r="O174" s="1"/>
    </row>
    <row r="175" spans="1:15" ht="12.75" customHeight="1">
      <c r="A175" s="30">
        <v>165</v>
      </c>
      <c r="B175" s="308" t="s">
        <v>867</v>
      </c>
      <c r="C175" s="298">
        <v>979.1</v>
      </c>
      <c r="D175" s="299">
        <v>978.61666666666667</v>
      </c>
      <c r="E175" s="299">
        <v>960.48333333333335</v>
      </c>
      <c r="F175" s="299">
        <v>941.86666666666667</v>
      </c>
      <c r="G175" s="299">
        <v>923.73333333333335</v>
      </c>
      <c r="H175" s="299">
        <v>997.23333333333335</v>
      </c>
      <c r="I175" s="299">
        <v>1015.3666666666668</v>
      </c>
      <c r="J175" s="299">
        <v>1033.9833333333333</v>
      </c>
      <c r="K175" s="298">
        <v>996.75</v>
      </c>
      <c r="L175" s="298">
        <v>960</v>
      </c>
      <c r="M175" s="298">
        <v>0.29109000000000002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1072.2</v>
      </c>
      <c r="D176" s="299">
        <v>1069.2</v>
      </c>
      <c r="E176" s="299">
        <v>1058.4000000000001</v>
      </c>
      <c r="F176" s="299">
        <v>1044.6000000000001</v>
      </c>
      <c r="G176" s="299">
        <v>1033.8000000000002</v>
      </c>
      <c r="H176" s="299">
        <v>1083</v>
      </c>
      <c r="I176" s="299">
        <v>1093.7999999999997</v>
      </c>
      <c r="J176" s="299">
        <v>1107.5999999999999</v>
      </c>
      <c r="K176" s="298">
        <v>1080</v>
      </c>
      <c r="L176" s="298">
        <v>1055.4000000000001</v>
      </c>
      <c r="M176" s="298">
        <v>0.12623999999999999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499.95</v>
      </c>
      <c r="D177" s="299">
        <v>505.81666666666666</v>
      </c>
      <c r="E177" s="299">
        <v>493.13333333333333</v>
      </c>
      <c r="F177" s="299">
        <v>486.31666666666666</v>
      </c>
      <c r="G177" s="299">
        <v>473.63333333333333</v>
      </c>
      <c r="H177" s="299">
        <v>512.63333333333333</v>
      </c>
      <c r="I177" s="299">
        <v>525.31666666666661</v>
      </c>
      <c r="J177" s="299">
        <v>532.13333333333333</v>
      </c>
      <c r="K177" s="298">
        <v>518.5</v>
      </c>
      <c r="L177" s="298">
        <v>499</v>
      </c>
      <c r="M177" s="298">
        <v>0.65420999999999996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875.35</v>
      </c>
      <c r="D178" s="299">
        <v>876.48333333333323</v>
      </c>
      <c r="E178" s="299">
        <v>867.06666666666649</v>
      </c>
      <c r="F178" s="299">
        <v>858.7833333333333</v>
      </c>
      <c r="G178" s="299">
        <v>849.36666666666656</v>
      </c>
      <c r="H178" s="299">
        <v>884.76666666666642</v>
      </c>
      <c r="I178" s="299">
        <v>894.18333333333317</v>
      </c>
      <c r="J178" s="299">
        <v>902.46666666666636</v>
      </c>
      <c r="K178" s="298">
        <v>885.9</v>
      </c>
      <c r="L178" s="298">
        <v>868.2</v>
      </c>
      <c r="M178" s="298">
        <v>9.5677000000000003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441.1</v>
      </c>
      <c r="D179" s="299">
        <v>440.4666666666667</v>
      </c>
      <c r="E179" s="299">
        <v>435.93333333333339</v>
      </c>
      <c r="F179" s="299">
        <v>430.76666666666671</v>
      </c>
      <c r="G179" s="299">
        <v>426.23333333333341</v>
      </c>
      <c r="H179" s="299">
        <v>445.63333333333338</v>
      </c>
      <c r="I179" s="299">
        <v>450.16666666666669</v>
      </c>
      <c r="J179" s="299">
        <v>455.33333333333337</v>
      </c>
      <c r="K179" s="298">
        <v>445</v>
      </c>
      <c r="L179" s="298">
        <v>435.3</v>
      </c>
      <c r="M179" s="298">
        <v>0.56411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1317.45</v>
      </c>
      <c r="D180" s="299">
        <v>1320.2166666666665</v>
      </c>
      <c r="E180" s="299">
        <v>1301.4333333333329</v>
      </c>
      <c r="F180" s="299">
        <v>1285.4166666666665</v>
      </c>
      <c r="G180" s="299">
        <v>1266.633333333333</v>
      </c>
      <c r="H180" s="299">
        <v>1336.2333333333329</v>
      </c>
      <c r="I180" s="299">
        <v>1355.0166666666662</v>
      </c>
      <c r="J180" s="299">
        <v>1371.0333333333328</v>
      </c>
      <c r="K180" s="298">
        <v>1339</v>
      </c>
      <c r="L180" s="298">
        <v>1304.2</v>
      </c>
      <c r="M180" s="298">
        <v>3.90598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305.3</v>
      </c>
      <c r="D181" s="299">
        <v>305.7833333333333</v>
      </c>
      <c r="E181" s="299">
        <v>300.56666666666661</v>
      </c>
      <c r="F181" s="299">
        <v>295.83333333333331</v>
      </c>
      <c r="G181" s="299">
        <v>290.61666666666662</v>
      </c>
      <c r="H181" s="299">
        <v>310.51666666666659</v>
      </c>
      <c r="I181" s="299">
        <v>315.73333333333329</v>
      </c>
      <c r="J181" s="299">
        <v>320.46666666666658</v>
      </c>
      <c r="K181" s="298">
        <v>311</v>
      </c>
      <c r="L181" s="298">
        <v>301.05</v>
      </c>
      <c r="M181" s="298">
        <v>38.042119999999997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404.65</v>
      </c>
      <c r="D182" s="299">
        <v>406.55</v>
      </c>
      <c r="E182" s="299">
        <v>400.1</v>
      </c>
      <c r="F182" s="299">
        <v>395.55</v>
      </c>
      <c r="G182" s="299">
        <v>389.1</v>
      </c>
      <c r="H182" s="299">
        <v>411.1</v>
      </c>
      <c r="I182" s="299">
        <v>417.54999999999995</v>
      </c>
      <c r="J182" s="299">
        <v>422.1</v>
      </c>
      <c r="K182" s="298">
        <v>413</v>
      </c>
      <c r="L182" s="298">
        <v>402</v>
      </c>
      <c r="M182" s="298">
        <v>1.9272100000000001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1391.8</v>
      </c>
      <c r="D183" s="299">
        <v>1393.4666666666665</v>
      </c>
      <c r="E183" s="299">
        <v>1378.9333333333329</v>
      </c>
      <c r="F183" s="299">
        <v>1366.0666666666664</v>
      </c>
      <c r="G183" s="299">
        <v>1351.5333333333328</v>
      </c>
      <c r="H183" s="299">
        <v>1406.333333333333</v>
      </c>
      <c r="I183" s="299">
        <v>1420.8666666666663</v>
      </c>
      <c r="J183" s="299">
        <v>1433.7333333333331</v>
      </c>
      <c r="K183" s="298">
        <v>1408</v>
      </c>
      <c r="L183" s="298">
        <v>1380.6</v>
      </c>
      <c r="M183" s="298">
        <v>3.7933599999999998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389.95</v>
      </c>
      <c r="D184" s="299">
        <v>391.68333333333334</v>
      </c>
      <c r="E184" s="299">
        <v>381.51666666666665</v>
      </c>
      <c r="F184" s="299">
        <v>373.08333333333331</v>
      </c>
      <c r="G184" s="299">
        <v>362.91666666666663</v>
      </c>
      <c r="H184" s="299">
        <v>400.11666666666667</v>
      </c>
      <c r="I184" s="299">
        <v>410.2833333333333</v>
      </c>
      <c r="J184" s="299">
        <v>418.7166666666667</v>
      </c>
      <c r="K184" s="298">
        <v>401.85</v>
      </c>
      <c r="L184" s="298">
        <v>383.25</v>
      </c>
      <c r="M184" s="298">
        <v>2.0594399999999999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1708.4</v>
      </c>
      <c r="D185" s="299">
        <v>1702.4666666666665</v>
      </c>
      <c r="E185" s="299">
        <v>1685.9333333333329</v>
      </c>
      <c r="F185" s="299">
        <v>1663.4666666666665</v>
      </c>
      <c r="G185" s="299">
        <v>1646.9333333333329</v>
      </c>
      <c r="H185" s="299">
        <v>1724.9333333333329</v>
      </c>
      <c r="I185" s="299">
        <v>1741.4666666666662</v>
      </c>
      <c r="J185" s="299">
        <v>1763.9333333333329</v>
      </c>
      <c r="K185" s="298">
        <v>1719</v>
      </c>
      <c r="L185" s="298">
        <v>1680</v>
      </c>
      <c r="M185" s="298">
        <v>8.3699999999999997E-2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689.1</v>
      </c>
      <c r="D186" s="299">
        <v>695.4666666666667</v>
      </c>
      <c r="E186" s="299">
        <v>675.73333333333335</v>
      </c>
      <c r="F186" s="299">
        <v>662.36666666666667</v>
      </c>
      <c r="G186" s="299">
        <v>642.63333333333333</v>
      </c>
      <c r="H186" s="299">
        <v>708.83333333333337</v>
      </c>
      <c r="I186" s="299">
        <v>728.56666666666672</v>
      </c>
      <c r="J186" s="299">
        <v>741.93333333333339</v>
      </c>
      <c r="K186" s="298">
        <v>715.2</v>
      </c>
      <c r="L186" s="298">
        <v>682.1</v>
      </c>
      <c r="M186" s="298">
        <v>2.4410099999999999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310.85000000000002</v>
      </c>
      <c r="D187" s="299">
        <v>309.8</v>
      </c>
      <c r="E187" s="299">
        <v>305.65000000000003</v>
      </c>
      <c r="F187" s="299">
        <v>300.45000000000005</v>
      </c>
      <c r="G187" s="299">
        <v>296.30000000000007</v>
      </c>
      <c r="H187" s="299">
        <v>315</v>
      </c>
      <c r="I187" s="299">
        <v>319.14999999999998</v>
      </c>
      <c r="J187" s="299">
        <v>324.34999999999997</v>
      </c>
      <c r="K187" s="298">
        <v>313.95</v>
      </c>
      <c r="L187" s="298">
        <v>304.60000000000002</v>
      </c>
      <c r="M187" s="298">
        <v>2.6279699999999999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3167.45</v>
      </c>
      <c r="D188" s="299">
        <v>3146.4500000000003</v>
      </c>
      <c r="E188" s="299">
        <v>3097.1000000000004</v>
      </c>
      <c r="F188" s="299">
        <v>3026.75</v>
      </c>
      <c r="G188" s="299">
        <v>2977.4</v>
      </c>
      <c r="H188" s="299">
        <v>3216.8000000000006</v>
      </c>
      <c r="I188" s="299">
        <v>3266.15</v>
      </c>
      <c r="J188" s="299">
        <v>3336.5000000000009</v>
      </c>
      <c r="K188" s="298">
        <v>3195.8</v>
      </c>
      <c r="L188" s="298">
        <v>3076.1</v>
      </c>
      <c r="M188" s="298">
        <v>1.25847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453.6</v>
      </c>
      <c r="D189" s="299">
        <v>453.51666666666665</v>
      </c>
      <c r="E189" s="299">
        <v>449.08333333333331</v>
      </c>
      <c r="F189" s="299">
        <v>444.56666666666666</v>
      </c>
      <c r="G189" s="299">
        <v>440.13333333333333</v>
      </c>
      <c r="H189" s="299">
        <v>458.0333333333333</v>
      </c>
      <c r="I189" s="299">
        <v>462.4666666666667</v>
      </c>
      <c r="J189" s="299">
        <v>466.98333333333329</v>
      </c>
      <c r="K189" s="298">
        <v>457.95</v>
      </c>
      <c r="L189" s="298">
        <v>449</v>
      </c>
      <c r="M189" s="298">
        <v>5.7492200000000002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612.35</v>
      </c>
      <c r="D190" s="299">
        <v>612.7833333333333</v>
      </c>
      <c r="E190" s="299">
        <v>605.56666666666661</v>
      </c>
      <c r="F190" s="299">
        <v>598.7833333333333</v>
      </c>
      <c r="G190" s="299">
        <v>591.56666666666661</v>
      </c>
      <c r="H190" s="299">
        <v>619.56666666666661</v>
      </c>
      <c r="I190" s="299">
        <v>626.7833333333333</v>
      </c>
      <c r="J190" s="299">
        <v>633.56666666666661</v>
      </c>
      <c r="K190" s="298">
        <v>620</v>
      </c>
      <c r="L190" s="298">
        <v>606</v>
      </c>
      <c r="M190" s="298">
        <v>5.6949899999999998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79.849999999999994</v>
      </c>
      <c r="D191" s="299">
        <v>79.599999999999994</v>
      </c>
      <c r="E191" s="299">
        <v>78.599999999999994</v>
      </c>
      <c r="F191" s="299">
        <v>77.349999999999994</v>
      </c>
      <c r="G191" s="299">
        <v>76.349999999999994</v>
      </c>
      <c r="H191" s="299">
        <v>80.849999999999994</v>
      </c>
      <c r="I191" s="299">
        <v>81.849999999999994</v>
      </c>
      <c r="J191" s="299">
        <v>83.1</v>
      </c>
      <c r="K191" s="298">
        <v>80.599999999999994</v>
      </c>
      <c r="L191" s="298">
        <v>78.349999999999994</v>
      </c>
      <c r="M191" s="298">
        <v>4.21441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137.1</v>
      </c>
      <c r="D192" s="299">
        <v>137.9</v>
      </c>
      <c r="E192" s="299">
        <v>135.30000000000001</v>
      </c>
      <c r="F192" s="299">
        <v>133.5</v>
      </c>
      <c r="G192" s="299">
        <v>130.9</v>
      </c>
      <c r="H192" s="299">
        <v>139.70000000000002</v>
      </c>
      <c r="I192" s="299">
        <v>142.29999999999998</v>
      </c>
      <c r="J192" s="299">
        <v>144.10000000000002</v>
      </c>
      <c r="K192" s="298">
        <v>140.5</v>
      </c>
      <c r="L192" s="298">
        <v>136.1</v>
      </c>
      <c r="M192" s="298">
        <v>18.700109999999999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231.85</v>
      </c>
      <c r="D193" s="299">
        <v>230.23333333333335</v>
      </c>
      <c r="E193" s="299">
        <v>226.7166666666667</v>
      </c>
      <c r="F193" s="299">
        <v>221.58333333333334</v>
      </c>
      <c r="G193" s="299">
        <v>218.06666666666669</v>
      </c>
      <c r="H193" s="299">
        <v>235.3666666666667</v>
      </c>
      <c r="I193" s="299">
        <v>238.88333333333335</v>
      </c>
      <c r="J193" s="299">
        <v>244.01666666666671</v>
      </c>
      <c r="K193" s="298">
        <v>233.75</v>
      </c>
      <c r="L193" s="298">
        <v>225.1</v>
      </c>
      <c r="M193" s="298">
        <v>5.4744799999999998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1040.7</v>
      </c>
      <c r="D194" s="299">
        <v>1043.0666666666668</v>
      </c>
      <c r="E194" s="299">
        <v>1023.2833333333338</v>
      </c>
      <c r="F194" s="299">
        <v>1005.866666666667</v>
      </c>
      <c r="G194" s="299">
        <v>986.08333333333394</v>
      </c>
      <c r="H194" s="299">
        <v>1060.4833333333336</v>
      </c>
      <c r="I194" s="299">
        <v>1080.2666666666669</v>
      </c>
      <c r="J194" s="299">
        <v>1097.6833333333334</v>
      </c>
      <c r="K194" s="298">
        <v>1062.8499999999999</v>
      </c>
      <c r="L194" s="298">
        <v>1025.6500000000001</v>
      </c>
      <c r="M194" s="298">
        <v>0.78008999999999995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903</v>
      </c>
      <c r="D195" s="299">
        <v>907.61666666666667</v>
      </c>
      <c r="E195" s="299">
        <v>887.68333333333339</v>
      </c>
      <c r="F195" s="299">
        <v>872.36666666666667</v>
      </c>
      <c r="G195" s="299">
        <v>852.43333333333339</v>
      </c>
      <c r="H195" s="299">
        <v>922.93333333333339</v>
      </c>
      <c r="I195" s="299">
        <v>942.86666666666656</v>
      </c>
      <c r="J195" s="299">
        <v>958.18333333333339</v>
      </c>
      <c r="K195" s="298">
        <v>927.55</v>
      </c>
      <c r="L195" s="298">
        <v>892.3</v>
      </c>
      <c r="M195" s="298">
        <v>49.164969999999997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1897.7</v>
      </c>
      <c r="D196" s="299">
        <v>1906.8833333333332</v>
      </c>
      <c r="E196" s="299">
        <v>1880.7666666666664</v>
      </c>
      <c r="F196" s="299">
        <v>1863.8333333333333</v>
      </c>
      <c r="G196" s="299">
        <v>1837.7166666666665</v>
      </c>
      <c r="H196" s="299">
        <v>1923.8166666666664</v>
      </c>
      <c r="I196" s="299">
        <v>1949.9333333333332</v>
      </c>
      <c r="J196" s="299">
        <v>1966.8666666666663</v>
      </c>
      <c r="K196" s="298">
        <v>1933</v>
      </c>
      <c r="L196" s="298">
        <v>1889.95</v>
      </c>
      <c r="M196" s="298">
        <v>2.6588500000000002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1351.05</v>
      </c>
      <c r="D197" s="299">
        <v>1357.6499999999999</v>
      </c>
      <c r="E197" s="299">
        <v>1342.6499999999996</v>
      </c>
      <c r="F197" s="299">
        <v>1334.2499999999998</v>
      </c>
      <c r="G197" s="299">
        <v>1319.2499999999995</v>
      </c>
      <c r="H197" s="299">
        <v>1366.0499999999997</v>
      </c>
      <c r="I197" s="299">
        <v>1381.0500000000002</v>
      </c>
      <c r="J197" s="299">
        <v>1389.4499999999998</v>
      </c>
      <c r="K197" s="298">
        <v>1372.65</v>
      </c>
      <c r="L197" s="298">
        <v>1349.25</v>
      </c>
      <c r="M197" s="298">
        <v>51.862050000000004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537.15</v>
      </c>
      <c r="D198" s="299">
        <v>537.73333333333323</v>
      </c>
      <c r="E198" s="299">
        <v>532.01666666666642</v>
      </c>
      <c r="F198" s="299">
        <v>526.88333333333321</v>
      </c>
      <c r="G198" s="299">
        <v>521.1666666666664</v>
      </c>
      <c r="H198" s="299">
        <v>542.86666666666645</v>
      </c>
      <c r="I198" s="299">
        <v>548.58333333333337</v>
      </c>
      <c r="J198" s="299">
        <v>553.71666666666647</v>
      </c>
      <c r="K198" s="298">
        <v>543.45000000000005</v>
      </c>
      <c r="L198" s="298">
        <v>532.6</v>
      </c>
      <c r="M198" s="298">
        <v>17.706410000000002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63.7</v>
      </c>
      <c r="D199" s="299">
        <v>64.283333333333346</v>
      </c>
      <c r="E199" s="299">
        <v>62.416666666666686</v>
      </c>
      <c r="F199" s="299">
        <v>61.13333333333334</v>
      </c>
      <c r="G199" s="299">
        <v>59.26666666666668</v>
      </c>
      <c r="H199" s="299">
        <v>65.566666666666691</v>
      </c>
      <c r="I199" s="299">
        <v>67.433333333333337</v>
      </c>
      <c r="J199" s="299">
        <v>68.716666666666697</v>
      </c>
      <c r="K199" s="298">
        <v>66.150000000000006</v>
      </c>
      <c r="L199" s="298">
        <v>63</v>
      </c>
      <c r="M199" s="298">
        <v>52.812199999999997</v>
      </c>
      <c r="N199" s="1"/>
      <c r="O199" s="1"/>
    </row>
    <row r="200" spans="1:15" ht="12.75" customHeight="1">
      <c r="A200" s="30">
        <v>190</v>
      </c>
      <c r="B200" s="308" t="s">
        <v>868</v>
      </c>
      <c r="C200" s="298">
        <v>3294.5</v>
      </c>
      <c r="D200" s="299">
        <v>3299.8333333333335</v>
      </c>
      <c r="E200" s="299">
        <v>3261.666666666667</v>
      </c>
      <c r="F200" s="299">
        <v>3228.8333333333335</v>
      </c>
      <c r="G200" s="299">
        <v>3190.666666666667</v>
      </c>
      <c r="H200" s="299">
        <v>3332.666666666667</v>
      </c>
      <c r="I200" s="299">
        <v>3370.8333333333339</v>
      </c>
      <c r="J200" s="299">
        <v>3403.666666666667</v>
      </c>
      <c r="K200" s="298">
        <v>3338</v>
      </c>
      <c r="L200" s="298">
        <v>3267</v>
      </c>
      <c r="M200" s="298">
        <v>2.6290000000000001E-2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828.95</v>
      </c>
      <c r="D201" s="299">
        <v>831.48333333333346</v>
      </c>
      <c r="E201" s="299">
        <v>822.3666666666669</v>
      </c>
      <c r="F201" s="299">
        <v>815.78333333333342</v>
      </c>
      <c r="G201" s="299">
        <v>806.66666666666686</v>
      </c>
      <c r="H201" s="299">
        <v>838.06666666666695</v>
      </c>
      <c r="I201" s="299">
        <v>847.18333333333351</v>
      </c>
      <c r="J201" s="299">
        <v>853.76666666666699</v>
      </c>
      <c r="K201" s="298">
        <v>840.6</v>
      </c>
      <c r="L201" s="298">
        <v>824.9</v>
      </c>
      <c r="M201" s="298">
        <v>1.4370700000000001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16.399999999999999</v>
      </c>
      <c r="D202" s="299">
        <v>16.5</v>
      </c>
      <c r="E202" s="299">
        <v>16.25</v>
      </c>
      <c r="F202" s="299">
        <v>16.100000000000001</v>
      </c>
      <c r="G202" s="299">
        <v>15.850000000000001</v>
      </c>
      <c r="H202" s="299">
        <v>16.649999999999999</v>
      </c>
      <c r="I202" s="299">
        <v>16.899999999999999</v>
      </c>
      <c r="J202" s="299">
        <v>17.049999999999997</v>
      </c>
      <c r="K202" s="298">
        <v>16.75</v>
      </c>
      <c r="L202" s="298">
        <v>16.350000000000001</v>
      </c>
      <c r="M202" s="298">
        <v>6.0447100000000002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914.95</v>
      </c>
      <c r="D203" s="299">
        <v>910.63333333333333</v>
      </c>
      <c r="E203" s="299">
        <v>896.26666666666665</v>
      </c>
      <c r="F203" s="299">
        <v>877.58333333333337</v>
      </c>
      <c r="G203" s="299">
        <v>863.2166666666667</v>
      </c>
      <c r="H203" s="299">
        <v>929.31666666666661</v>
      </c>
      <c r="I203" s="299">
        <v>943.68333333333317</v>
      </c>
      <c r="J203" s="299">
        <v>962.36666666666656</v>
      </c>
      <c r="K203" s="298">
        <v>925</v>
      </c>
      <c r="L203" s="298">
        <v>891.95</v>
      </c>
      <c r="M203" s="298">
        <v>0.14537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1241.75</v>
      </c>
      <c r="D204" s="299">
        <v>1240.3833333333334</v>
      </c>
      <c r="E204" s="299">
        <v>1231.7666666666669</v>
      </c>
      <c r="F204" s="299">
        <v>1221.7833333333335</v>
      </c>
      <c r="G204" s="299">
        <v>1213.166666666667</v>
      </c>
      <c r="H204" s="299">
        <v>1250.3666666666668</v>
      </c>
      <c r="I204" s="299">
        <v>1258.9833333333331</v>
      </c>
      <c r="J204" s="299">
        <v>1268.9666666666667</v>
      </c>
      <c r="K204" s="298">
        <v>1249</v>
      </c>
      <c r="L204" s="298">
        <v>1230.4000000000001</v>
      </c>
      <c r="M204" s="298">
        <v>5.0129200000000003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103.05</v>
      </c>
      <c r="D205" s="299">
        <v>103.26666666666665</v>
      </c>
      <c r="E205" s="299">
        <v>102.1333333333333</v>
      </c>
      <c r="F205" s="299">
        <v>101.21666666666664</v>
      </c>
      <c r="G205" s="299">
        <v>100.08333333333329</v>
      </c>
      <c r="H205" s="299">
        <v>104.18333333333331</v>
      </c>
      <c r="I205" s="299">
        <v>105.31666666666666</v>
      </c>
      <c r="J205" s="299">
        <v>106.23333333333332</v>
      </c>
      <c r="K205" s="298">
        <v>104.4</v>
      </c>
      <c r="L205" s="298">
        <v>102.35</v>
      </c>
      <c r="M205" s="298">
        <v>2.35256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2792.8</v>
      </c>
      <c r="D206" s="299">
        <v>2810.2833333333333</v>
      </c>
      <c r="E206" s="299">
        <v>2754.5666666666666</v>
      </c>
      <c r="F206" s="299">
        <v>2716.3333333333335</v>
      </c>
      <c r="G206" s="299">
        <v>2660.6166666666668</v>
      </c>
      <c r="H206" s="299">
        <v>2848.5166666666664</v>
      </c>
      <c r="I206" s="299">
        <v>2904.2333333333327</v>
      </c>
      <c r="J206" s="299">
        <v>2942.4666666666662</v>
      </c>
      <c r="K206" s="298">
        <v>2866</v>
      </c>
      <c r="L206" s="298">
        <v>2772.05</v>
      </c>
      <c r="M206" s="298">
        <v>6.2075699999999996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247.4</v>
      </c>
      <c r="D207" s="299">
        <v>249.15</v>
      </c>
      <c r="E207" s="299">
        <v>243.85000000000002</v>
      </c>
      <c r="F207" s="299">
        <v>240.3</v>
      </c>
      <c r="G207" s="299">
        <v>235.00000000000003</v>
      </c>
      <c r="H207" s="299">
        <v>252.70000000000002</v>
      </c>
      <c r="I207" s="299">
        <v>258</v>
      </c>
      <c r="J207" s="299">
        <v>261.55</v>
      </c>
      <c r="K207" s="298">
        <v>254.45</v>
      </c>
      <c r="L207" s="298">
        <v>245.6</v>
      </c>
      <c r="M207" s="298">
        <v>3.7022200000000001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349.1</v>
      </c>
      <c r="D208" s="299">
        <v>350.0333333333333</v>
      </c>
      <c r="E208" s="299">
        <v>345.56666666666661</v>
      </c>
      <c r="F208" s="299">
        <v>342.0333333333333</v>
      </c>
      <c r="G208" s="299">
        <v>337.56666666666661</v>
      </c>
      <c r="H208" s="299">
        <v>353.56666666666661</v>
      </c>
      <c r="I208" s="299">
        <v>358.0333333333333</v>
      </c>
      <c r="J208" s="299">
        <v>361.56666666666661</v>
      </c>
      <c r="K208" s="298">
        <v>354.5</v>
      </c>
      <c r="L208" s="298">
        <v>346.5</v>
      </c>
      <c r="M208" s="298">
        <v>95.111660000000001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1284.45</v>
      </c>
      <c r="D209" s="299">
        <v>1265.4833333333333</v>
      </c>
      <c r="E209" s="299">
        <v>1231.9666666666667</v>
      </c>
      <c r="F209" s="299">
        <v>1179.4833333333333</v>
      </c>
      <c r="G209" s="299">
        <v>1145.9666666666667</v>
      </c>
      <c r="H209" s="299">
        <v>1317.9666666666667</v>
      </c>
      <c r="I209" s="299">
        <v>1351.4833333333336</v>
      </c>
      <c r="J209" s="299">
        <v>1403.9666666666667</v>
      </c>
      <c r="K209" s="298">
        <v>1299</v>
      </c>
      <c r="L209" s="298">
        <v>1213</v>
      </c>
      <c r="M209" s="298">
        <v>3.25393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1730</v>
      </c>
      <c r="D210" s="299">
        <v>1737.0333333333335</v>
      </c>
      <c r="E210" s="299">
        <v>1717.0666666666671</v>
      </c>
      <c r="F210" s="299">
        <v>1704.1333333333334</v>
      </c>
      <c r="G210" s="299">
        <v>1684.166666666667</v>
      </c>
      <c r="H210" s="299">
        <v>1749.9666666666672</v>
      </c>
      <c r="I210" s="299">
        <v>1769.9333333333338</v>
      </c>
      <c r="J210" s="299">
        <v>1782.8666666666672</v>
      </c>
      <c r="K210" s="298">
        <v>1757</v>
      </c>
      <c r="L210" s="298">
        <v>1724.1</v>
      </c>
      <c r="M210" s="298">
        <v>6.2557200000000002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89.3</v>
      </c>
      <c r="D211" s="299">
        <v>89.850000000000009</v>
      </c>
      <c r="E211" s="299">
        <v>87.950000000000017</v>
      </c>
      <c r="F211" s="299">
        <v>86.600000000000009</v>
      </c>
      <c r="G211" s="299">
        <v>84.700000000000017</v>
      </c>
      <c r="H211" s="299">
        <v>91.200000000000017</v>
      </c>
      <c r="I211" s="299">
        <v>93.100000000000023</v>
      </c>
      <c r="J211" s="299">
        <v>94.450000000000017</v>
      </c>
      <c r="K211" s="298">
        <v>91.75</v>
      </c>
      <c r="L211" s="298">
        <v>88.5</v>
      </c>
      <c r="M211" s="298">
        <v>32.463149999999999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237.85</v>
      </c>
      <c r="D212" s="299">
        <v>236.2833333333333</v>
      </c>
      <c r="E212" s="299">
        <v>233.51666666666659</v>
      </c>
      <c r="F212" s="299">
        <v>229.18333333333328</v>
      </c>
      <c r="G212" s="299">
        <v>226.41666666666657</v>
      </c>
      <c r="H212" s="299">
        <v>240.61666666666662</v>
      </c>
      <c r="I212" s="299">
        <v>243.38333333333333</v>
      </c>
      <c r="J212" s="299">
        <v>247.71666666666664</v>
      </c>
      <c r="K212" s="298">
        <v>239.05</v>
      </c>
      <c r="L212" s="298">
        <v>231.95</v>
      </c>
      <c r="M212" s="298">
        <v>53.235460000000003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2497.8000000000002</v>
      </c>
      <c r="D213" s="299">
        <v>2496.3000000000002</v>
      </c>
      <c r="E213" s="299">
        <v>2469.7000000000003</v>
      </c>
      <c r="F213" s="299">
        <v>2441.6</v>
      </c>
      <c r="G213" s="299">
        <v>2415</v>
      </c>
      <c r="H213" s="299">
        <v>2524.4000000000005</v>
      </c>
      <c r="I213" s="299">
        <v>2551.0000000000009</v>
      </c>
      <c r="J213" s="299">
        <v>2579.1000000000008</v>
      </c>
      <c r="K213" s="298">
        <v>2522.9</v>
      </c>
      <c r="L213" s="298">
        <v>2468.1999999999998</v>
      </c>
      <c r="M213" s="298">
        <v>16.63307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283.7</v>
      </c>
      <c r="D214" s="299">
        <v>283.90000000000003</v>
      </c>
      <c r="E214" s="299">
        <v>279.80000000000007</v>
      </c>
      <c r="F214" s="299">
        <v>275.90000000000003</v>
      </c>
      <c r="G214" s="299">
        <v>271.80000000000007</v>
      </c>
      <c r="H214" s="299">
        <v>287.80000000000007</v>
      </c>
      <c r="I214" s="299">
        <v>291.90000000000009</v>
      </c>
      <c r="J214" s="299">
        <v>295.80000000000007</v>
      </c>
      <c r="K214" s="298">
        <v>288</v>
      </c>
      <c r="L214" s="298">
        <v>280</v>
      </c>
      <c r="M214" s="298">
        <v>64.667169999999999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3481.15</v>
      </c>
      <c r="D215" s="299">
        <v>3473.0499999999997</v>
      </c>
      <c r="E215" s="299">
        <v>3448.0999999999995</v>
      </c>
      <c r="F215" s="299">
        <v>3415.0499999999997</v>
      </c>
      <c r="G215" s="299">
        <v>3390.0999999999995</v>
      </c>
      <c r="H215" s="299">
        <v>3506.0999999999995</v>
      </c>
      <c r="I215" s="299">
        <v>3531.0499999999993</v>
      </c>
      <c r="J215" s="299">
        <v>3564.0999999999995</v>
      </c>
      <c r="K215" s="298">
        <v>3498</v>
      </c>
      <c r="L215" s="298">
        <v>3440</v>
      </c>
      <c r="M215" s="298">
        <v>9.7000000000000003E-2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756.65</v>
      </c>
      <c r="D216" s="299">
        <v>757.06666666666661</v>
      </c>
      <c r="E216" s="299">
        <v>748.08333333333326</v>
      </c>
      <c r="F216" s="299">
        <v>739.51666666666665</v>
      </c>
      <c r="G216" s="299">
        <v>730.5333333333333</v>
      </c>
      <c r="H216" s="299">
        <v>765.63333333333321</v>
      </c>
      <c r="I216" s="299">
        <v>774.61666666666656</v>
      </c>
      <c r="J216" s="299">
        <v>783.18333333333317</v>
      </c>
      <c r="K216" s="298">
        <v>766.05</v>
      </c>
      <c r="L216" s="298">
        <v>748.5</v>
      </c>
      <c r="M216" s="298">
        <v>1.1596500000000001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35470.1</v>
      </c>
      <c r="D217" s="299">
        <v>35561.633333333331</v>
      </c>
      <c r="E217" s="299">
        <v>35302.46666666666</v>
      </c>
      <c r="F217" s="299">
        <v>35134.833333333328</v>
      </c>
      <c r="G217" s="299">
        <v>34875.666666666657</v>
      </c>
      <c r="H217" s="299">
        <v>35729.266666666663</v>
      </c>
      <c r="I217" s="299">
        <v>35988.433333333334</v>
      </c>
      <c r="J217" s="299">
        <v>36156.066666666666</v>
      </c>
      <c r="K217" s="298">
        <v>35820.800000000003</v>
      </c>
      <c r="L217" s="298">
        <v>35394</v>
      </c>
      <c r="M217" s="298">
        <v>2.1129999999999999E-2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35.75</v>
      </c>
      <c r="D218" s="299">
        <v>35.883333333333333</v>
      </c>
      <c r="E218" s="299">
        <v>35.466666666666669</v>
      </c>
      <c r="F218" s="299">
        <v>35.183333333333337</v>
      </c>
      <c r="G218" s="299">
        <v>34.766666666666673</v>
      </c>
      <c r="H218" s="299">
        <v>36.166666666666664</v>
      </c>
      <c r="I218" s="299">
        <v>36.583333333333336</v>
      </c>
      <c r="J218" s="299">
        <v>36.86666666666666</v>
      </c>
      <c r="K218" s="298">
        <v>36.299999999999997</v>
      </c>
      <c r="L218" s="298">
        <v>35.6</v>
      </c>
      <c r="M218" s="298">
        <v>4.8280799999999999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2167.4</v>
      </c>
      <c r="D219" s="299">
        <v>2174.1</v>
      </c>
      <c r="E219" s="299">
        <v>2153.2999999999997</v>
      </c>
      <c r="F219" s="299">
        <v>2139.1999999999998</v>
      </c>
      <c r="G219" s="299">
        <v>2118.3999999999996</v>
      </c>
      <c r="H219" s="299">
        <v>2188.1999999999998</v>
      </c>
      <c r="I219" s="299">
        <v>2209</v>
      </c>
      <c r="J219" s="299">
        <v>2223.1</v>
      </c>
      <c r="K219" s="298">
        <v>2194.9</v>
      </c>
      <c r="L219" s="298">
        <v>2160</v>
      </c>
      <c r="M219" s="298">
        <v>27.402149999999999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752.4</v>
      </c>
      <c r="D220" s="299">
        <v>753.56666666666661</v>
      </c>
      <c r="E220" s="299">
        <v>747.63333333333321</v>
      </c>
      <c r="F220" s="299">
        <v>742.86666666666656</v>
      </c>
      <c r="G220" s="299">
        <v>736.93333333333317</v>
      </c>
      <c r="H220" s="299">
        <v>758.33333333333326</v>
      </c>
      <c r="I220" s="299">
        <v>764.26666666666665</v>
      </c>
      <c r="J220" s="299">
        <v>769.0333333333333</v>
      </c>
      <c r="K220" s="298">
        <v>759.5</v>
      </c>
      <c r="L220" s="298">
        <v>748.8</v>
      </c>
      <c r="M220" s="298">
        <v>70.445419999999999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1250.7</v>
      </c>
      <c r="D221" s="299">
        <v>1245.1166666666666</v>
      </c>
      <c r="E221" s="299">
        <v>1235.9833333333331</v>
      </c>
      <c r="F221" s="299">
        <v>1221.2666666666667</v>
      </c>
      <c r="G221" s="299">
        <v>1212.1333333333332</v>
      </c>
      <c r="H221" s="299">
        <v>1259.833333333333</v>
      </c>
      <c r="I221" s="299">
        <v>1268.9666666666667</v>
      </c>
      <c r="J221" s="299">
        <v>1283.6833333333329</v>
      </c>
      <c r="K221" s="298">
        <v>1254.25</v>
      </c>
      <c r="L221" s="298">
        <v>1230.4000000000001</v>
      </c>
      <c r="M221" s="298">
        <v>2.6698300000000001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513.35</v>
      </c>
      <c r="D222" s="299">
        <v>516.11666666666667</v>
      </c>
      <c r="E222" s="299">
        <v>504.2833333333333</v>
      </c>
      <c r="F222" s="299">
        <v>495.21666666666664</v>
      </c>
      <c r="G222" s="299">
        <v>483.38333333333327</v>
      </c>
      <c r="H222" s="299">
        <v>525.18333333333339</v>
      </c>
      <c r="I222" s="299">
        <v>537.01666666666665</v>
      </c>
      <c r="J222" s="299">
        <v>546.08333333333337</v>
      </c>
      <c r="K222" s="298">
        <v>527.95000000000005</v>
      </c>
      <c r="L222" s="298">
        <v>507.05</v>
      </c>
      <c r="M222" s="298">
        <v>14.899889999999999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444.35</v>
      </c>
      <c r="D223" s="299">
        <v>445.81666666666666</v>
      </c>
      <c r="E223" s="299">
        <v>439.5333333333333</v>
      </c>
      <c r="F223" s="299">
        <v>434.71666666666664</v>
      </c>
      <c r="G223" s="299">
        <v>428.43333333333328</v>
      </c>
      <c r="H223" s="299">
        <v>450.63333333333333</v>
      </c>
      <c r="I223" s="299">
        <v>456.91666666666674</v>
      </c>
      <c r="J223" s="299">
        <v>461.73333333333335</v>
      </c>
      <c r="K223" s="298">
        <v>452.1</v>
      </c>
      <c r="L223" s="298">
        <v>441</v>
      </c>
      <c r="M223" s="298">
        <v>2.4657200000000001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33.5</v>
      </c>
      <c r="D224" s="299">
        <v>33.783333333333331</v>
      </c>
      <c r="E224" s="299">
        <v>32.816666666666663</v>
      </c>
      <c r="F224" s="299">
        <v>32.133333333333333</v>
      </c>
      <c r="G224" s="299">
        <v>31.166666666666664</v>
      </c>
      <c r="H224" s="299">
        <v>34.466666666666661</v>
      </c>
      <c r="I224" s="299">
        <v>35.43333333333333</v>
      </c>
      <c r="J224" s="299">
        <v>36.11666666666666</v>
      </c>
      <c r="K224" s="298">
        <v>34.75</v>
      </c>
      <c r="L224" s="298">
        <v>33.1</v>
      </c>
      <c r="M224" s="298">
        <v>105.28876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33.799999999999997</v>
      </c>
      <c r="D225" s="299">
        <v>33.81666666666667</v>
      </c>
      <c r="E225" s="299">
        <v>33.433333333333337</v>
      </c>
      <c r="F225" s="299">
        <v>33.06666666666667</v>
      </c>
      <c r="G225" s="299">
        <v>32.683333333333337</v>
      </c>
      <c r="H225" s="299">
        <v>34.183333333333337</v>
      </c>
      <c r="I225" s="299">
        <v>34.566666666666677</v>
      </c>
      <c r="J225" s="299">
        <v>34.933333333333337</v>
      </c>
      <c r="K225" s="298">
        <v>34.200000000000003</v>
      </c>
      <c r="L225" s="298">
        <v>33.450000000000003</v>
      </c>
      <c r="M225" s="298">
        <v>132.43592000000001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52.5</v>
      </c>
      <c r="D226" s="299">
        <v>52.633333333333333</v>
      </c>
      <c r="E226" s="299">
        <v>51.866666666666667</v>
      </c>
      <c r="F226" s="299">
        <v>51.233333333333334</v>
      </c>
      <c r="G226" s="299">
        <v>50.466666666666669</v>
      </c>
      <c r="H226" s="299">
        <v>53.266666666666666</v>
      </c>
      <c r="I226" s="299">
        <v>54.033333333333331</v>
      </c>
      <c r="J226" s="299">
        <v>54.666666666666664</v>
      </c>
      <c r="K226" s="298">
        <v>53.4</v>
      </c>
      <c r="L226" s="298">
        <v>52</v>
      </c>
      <c r="M226" s="298">
        <v>16.323799999999999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946.4</v>
      </c>
      <c r="D227" s="299">
        <v>951.69999999999993</v>
      </c>
      <c r="E227" s="299">
        <v>934.69999999999982</v>
      </c>
      <c r="F227" s="299">
        <v>922.99999999999989</v>
      </c>
      <c r="G227" s="299">
        <v>905.99999999999977</v>
      </c>
      <c r="H227" s="299">
        <v>963.39999999999986</v>
      </c>
      <c r="I227" s="299">
        <v>980.40000000000009</v>
      </c>
      <c r="J227" s="299">
        <v>992.09999999999991</v>
      </c>
      <c r="K227" s="298">
        <v>968.7</v>
      </c>
      <c r="L227" s="298">
        <v>940</v>
      </c>
      <c r="M227" s="298">
        <v>8.0640000000000003E-2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331.65</v>
      </c>
      <c r="D228" s="299">
        <v>333.34999999999997</v>
      </c>
      <c r="E228" s="299">
        <v>327.49999999999994</v>
      </c>
      <c r="F228" s="299">
        <v>323.34999999999997</v>
      </c>
      <c r="G228" s="299">
        <v>317.49999999999994</v>
      </c>
      <c r="H228" s="299">
        <v>337.49999999999994</v>
      </c>
      <c r="I228" s="299">
        <v>343.34999999999997</v>
      </c>
      <c r="J228" s="299">
        <v>347.49999999999994</v>
      </c>
      <c r="K228" s="298">
        <v>339.2</v>
      </c>
      <c r="L228" s="298">
        <v>329.2</v>
      </c>
      <c r="M228" s="298">
        <v>1.5068600000000001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1562.35</v>
      </c>
      <c r="D229" s="299">
        <v>1572.2333333333333</v>
      </c>
      <c r="E229" s="299">
        <v>1541.6666666666667</v>
      </c>
      <c r="F229" s="299">
        <v>1520.9833333333333</v>
      </c>
      <c r="G229" s="299">
        <v>1490.4166666666667</v>
      </c>
      <c r="H229" s="299">
        <v>1592.9166666666667</v>
      </c>
      <c r="I229" s="299">
        <v>1623.4833333333333</v>
      </c>
      <c r="J229" s="299">
        <v>1644.1666666666667</v>
      </c>
      <c r="K229" s="298">
        <v>1602.8</v>
      </c>
      <c r="L229" s="298">
        <v>1551.55</v>
      </c>
      <c r="M229" s="298">
        <v>0.14806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208.45</v>
      </c>
      <c r="D230" s="299">
        <v>208.06666666666669</v>
      </c>
      <c r="E230" s="299">
        <v>205.63333333333338</v>
      </c>
      <c r="F230" s="299">
        <v>202.81666666666669</v>
      </c>
      <c r="G230" s="299">
        <v>200.38333333333338</v>
      </c>
      <c r="H230" s="299">
        <v>210.88333333333338</v>
      </c>
      <c r="I230" s="299">
        <v>213.31666666666672</v>
      </c>
      <c r="J230" s="299">
        <v>216.13333333333338</v>
      </c>
      <c r="K230" s="298">
        <v>210.5</v>
      </c>
      <c r="L230" s="298">
        <v>205.25</v>
      </c>
      <c r="M230" s="298">
        <v>4.2805200000000001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37.15</v>
      </c>
      <c r="D231" s="299">
        <v>37.233333333333327</v>
      </c>
      <c r="E231" s="299">
        <v>36.916666666666657</v>
      </c>
      <c r="F231" s="299">
        <v>36.68333333333333</v>
      </c>
      <c r="G231" s="299">
        <v>36.36666666666666</v>
      </c>
      <c r="H231" s="299">
        <v>37.466666666666654</v>
      </c>
      <c r="I231" s="299">
        <v>37.783333333333331</v>
      </c>
      <c r="J231" s="299">
        <v>38.016666666666652</v>
      </c>
      <c r="K231" s="298">
        <v>37.549999999999997</v>
      </c>
      <c r="L231" s="298">
        <v>37</v>
      </c>
      <c r="M231" s="298">
        <v>2.5152399999999999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290.85000000000002</v>
      </c>
      <c r="D232" s="299">
        <v>292.11666666666667</v>
      </c>
      <c r="E232" s="299">
        <v>287.88333333333333</v>
      </c>
      <c r="F232" s="299">
        <v>284.91666666666663</v>
      </c>
      <c r="G232" s="299">
        <v>280.68333333333328</v>
      </c>
      <c r="H232" s="299">
        <v>295.08333333333337</v>
      </c>
      <c r="I232" s="299">
        <v>299.31666666666672</v>
      </c>
      <c r="J232" s="299">
        <v>302.28333333333342</v>
      </c>
      <c r="K232" s="298">
        <v>296.35000000000002</v>
      </c>
      <c r="L232" s="298">
        <v>289.14999999999998</v>
      </c>
      <c r="M232" s="298">
        <v>134.14357000000001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108.4</v>
      </c>
      <c r="D233" s="299">
        <v>109.10000000000001</v>
      </c>
      <c r="E233" s="299">
        <v>106.10000000000002</v>
      </c>
      <c r="F233" s="299">
        <v>103.80000000000001</v>
      </c>
      <c r="G233" s="299">
        <v>100.80000000000003</v>
      </c>
      <c r="H233" s="299">
        <v>111.40000000000002</v>
      </c>
      <c r="I233" s="299">
        <v>114.39999999999999</v>
      </c>
      <c r="J233" s="299">
        <v>116.70000000000002</v>
      </c>
      <c r="K233" s="298">
        <v>112.1</v>
      </c>
      <c r="L233" s="298">
        <v>106.8</v>
      </c>
      <c r="M233" s="298">
        <v>37.438049999999997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171.85</v>
      </c>
      <c r="D234" s="299">
        <v>172.16666666666666</v>
      </c>
      <c r="E234" s="299">
        <v>169.08333333333331</v>
      </c>
      <c r="F234" s="299">
        <v>166.31666666666666</v>
      </c>
      <c r="G234" s="299">
        <v>163.23333333333332</v>
      </c>
      <c r="H234" s="299">
        <v>174.93333333333331</v>
      </c>
      <c r="I234" s="299">
        <v>178.01666666666662</v>
      </c>
      <c r="J234" s="299">
        <v>180.7833333333333</v>
      </c>
      <c r="K234" s="298">
        <v>175.25</v>
      </c>
      <c r="L234" s="298">
        <v>169.4</v>
      </c>
      <c r="M234" s="298">
        <v>12.5456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92.95</v>
      </c>
      <c r="D235" s="299">
        <v>93.916666666666671</v>
      </c>
      <c r="E235" s="299">
        <v>91.63333333333334</v>
      </c>
      <c r="F235" s="299">
        <v>90.316666666666663</v>
      </c>
      <c r="G235" s="299">
        <v>88.033333333333331</v>
      </c>
      <c r="H235" s="299">
        <v>95.233333333333348</v>
      </c>
      <c r="I235" s="299">
        <v>97.51666666666668</v>
      </c>
      <c r="J235" s="299">
        <v>98.833333333333357</v>
      </c>
      <c r="K235" s="298">
        <v>96.2</v>
      </c>
      <c r="L235" s="298">
        <v>92.6</v>
      </c>
      <c r="M235" s="298">
        <v>105.77419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62.55</v>
      </c>
      <c r="D236" s="299">
        <v>63.016666666666673</v>
      </c>
      <c r="E236" s="299">
        <v>61.333333333333343</v>
      </c>
      <c r="F236" s="299">
        <v>60.116666666666667</v>
      </c>
      <c r="G236" s="299">
        <v>58.433333333333337</v>
      </c>
      <c r="H236" s="299">
        <v>64.233333333333348</v>
      </c>
      <c r="I236" s="299">
        <v>65.916666666666671</v>
      </c>
      <c r="J236" s="299">
        <v>67.133333333333354</v>
      </c>
      <c r="K236" s="298">
        <v>64.7</v>
      </c>
      <c r="L236" s="298">
        <v>61.8</v>
      </c>
      <c r="M236" s="298">
        <v>45.825879999999998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3920.25</v>
      </c>
      <c r="D237" s="299">
        <v>3924.0666666666671</v>
      </c>
      <c r="E237" s="299">
        <v>3879.1333333333341</v>
      </c>
      <c r="F237" s="299">
        <v>3838.0166666666669</v>
      </c>
      <c r="G237" s="299">
        <v>3793.0833333333339</v>
      </c>
      <c r="H237" s="299">
        <v>3965.1833333333343</v>
      </c>
      <c r="I237" s="299">
        <v>4010.1166666666677</v>
      </c>
      <c r="J237" s="299">
        <v>4051.2333333333345</v>
      </c>
      <c r="K237" s="298">
        <v>3969</v>
      </c>
      <c r="L237" s="298">
        <v>3882.95</v>
      </c>
      <c r="M237" s="298">
        <v>1.0161199999999999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169.75</v>
      </c>
      <c r="D238" s="299">
        <v>170.66666666666666</v>
      </c>
      <c r="E238" s="299">
        <v>166.0333333333333</v>
      </c>
      <c r="F238" s="299">
        <v>162.31666666666663</v>
      </c>
      <c r="G238" s="299">
        <v>157.68333333333328</v>
      </c>
      <c r="H238" s="299">
        <v>174.38333333333333</v>
      </c>
      <c r="I238" s="299">
        <v>179.01666666666671</v>
      </c>
      <c r="J238" s="299">
        <v>182.73333333333335</v>
      </c>
      <c r="K238" s="298">
        <v>175.3</v>
      </c>
      <c r="L238" s="298">
        <v>166.95</v>
      </c>
      <c r="M238" s="298">
        <v>27.35782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162.15</v>
      </c>
      <c r="D239" s="299">
        <v>162.61666666666667</v>
      </c>
      <c r="E239" s="299">
        <v>160.33333333333334</v>
      </c>
      <c r="F239" s="299">
        <v>158.51666666666668</v>
      </c>
      <c r="G239" s="299">
        <v>156.23333333333335</v>
      </c>
      <c r="H239" s="299">
        <v>164.43333333333334</v>
      </c>
      <c r="I239" s="299">
        <v>166.71666666666664</v>
      </c>
      <c r="J239" s="299">
        <v>168.53333333333333</v>
      </c>
      <c r="K239" s="298">
        <v>164.9</v>
      </c>
      <c r="L239" s="298">
        <v>160.80000000000001</v>
      </c>
      <c r="M239" s="298">
        <v>28.208690000000001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244</v>
      </c>
      <c r="D240" s="299">
        <v>244.28333333333333</v>
      </c>
      <c r="E240" s="299">
        <v>241.06666666666666</v>
      </c>
      <c r="F240" s="299">
        <v>238.13333333333333</v>
      </c>
      <c r="G240" s="299">
        <v>234.91666666666666</v>
      </c>
      <c r="H240" s="299">
        <v>247.21666666666667</v>
      </c>
      <c r="I240" s="299">
        <v>250.43333333333331</v>
      </c>
      <c r="J240" s="299">
        <v>253.36666666666667</v>
      </c>
      <c r="K240" s="298">
        <v>247.5</v>
      </c>
      <c r="L240" s="298">
        <v>241.35</v>
      </c>
      <c r="M240" s="298">
        <v>19.78201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70.75</v>
      </c>
      <c r="D241" s="299">
        <v>70.649999999999991</v>
      </c>
      <c r="E241" s="299">
        <v>70.299999999999983</v>
      </c>
      <c r="F241" s="299">
        <v>69.849999999999994</v>
      </c>
      <c r="G241" s="299">
        <v>69.499999999999986</v>
      </c>
      <c r="H241" s="299">
        <v>71.09999999999998</v>
      </c>
      <c r="I241" s="299">
        <v>71.449999999999974</v>
      </c>
      <c r="J241" s="299">
        <v>71.899999999999977</v>
      </c>
      <c r="K241" s="298">
        <v>71</v>
      </c>
      <c r="L241" s="298">
        <v>70.2</v>
      </c>
      <c r="M241" s="298">
        <v>89.178970000000007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17.2</v>
      </c>
      <c r="D242" s="299">
        <v>17.383333333333333</v>
      </c>
      <c r="E242" s="299">
        <v>16.966666666666665</v>
      </c>
      <c r="F242" s="299">
        <v>16.733333333333331</v>
      </c>
      <c r="G242" s="299">
        <v>16.316666666666663</v>
      </c>
      <c r="H242" s="299">
        <v>17.616666666666667</v>
      </c>
      <c r="I242" s="299">
        <v>18.033333333333339</v>
      </c>
      <c r="J242" s="299">
        <v>18.266666666666669</v>
      </c>
      <c r="K242" s="298">
        <v>17.8</v>
      </c>
      <c r="L242" s="298">
        <v>17.149999999999999</v>
      </c>
      <c r="M242" s="298">
        <v>16.3431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585.70000000000005</v>
      </c>
      <c r="D243" s="299">
        <v>588.18333333333339</v>
      </c>
      <c r="E243" s="299">
        <v>578.51666666666677</v>
      </c>
      <c r="F243" s="299">
        <v>571.33333333333337</v>
      </c>
      <c r="G243" s="299">
        <v>561.66666666666674</v>
      </c>
      <c r="H243" s="299">
        <v>595.36666666666679</v>
      </c>
      <c r="I243" s="299">
        <v>605.0333333333333</v>
      </c>
      <c r="J243" s="299">
        <v>612.21666666666681</v>
      </c>
      <c r="K243" s="298">
        <v>597.85</v>
      </c>
      <c r="L243" s="298">
        <v>581</v>
      </c>
      <c r="M243" s="298">
        <v>18.313859999999998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20</v>
      </c>
      <c r="D244" s="299">
        <v>20.016666666666666</v>
      </c>
      <c r="E244" s="299">
        <v>19.93333333333333</v>
      </c>
      <c r="F244" s="299">
        <v>19.866666666666664</v>
      </c>
      <c r="G244" s="299">
        <v>19.783333333333328</v>
      </c>
      <c r="H244" s="299">
        <v>20.083333333333332</v>
      </c>
      <c r="I244" s="299">
        <v>20.166666666666668</v>
      </c>
      <c r="J244" s="299">
        <v>20.233333333333334</v>
      </c>
      <c r="K244" s="298">
        <v>20.100000000000001</v>
      </c>
      <c r="L244" s="298">
        <v>19.95</v>
      </c>
      <c r="M244" s="298">
        <v>24.384899999999998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1400.55</v>
      </c>
      <c r="D245" s="299">
        <v>1405.0333333333335</v>
      </c>
      <c r="E245" s="299">
        <v>1390.5166666666671</v>
      </c>
      <c r="F245" s="299">
        <v>1380.4833333333336</v>
      </c>
      <c r="G245" s="299">
        <v>1365.9666666666672</v>
      </c>
      <c r="H245" s="299">
        <v>1415.0666666666671</v>
      </c>
      <c r="I245" s="299">
        <v>1429.5833333333335</v>
      </c>
      <c r="J245" s="299">
        <v>1439.616666666667</v>
      </c>
      <c r="K245" s="298">
        <v>1419.55</v>
      </c>
      <c r="L245" s="298">
        <v>1395</v>
      </c>
      <c r="M245" s="298">
        <v>0.11713999999999999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129.55000000000001</v>
      </c>
      <c r="D246" s="299">
        <v>130.20000000000002</v>
      </c>
      <c r="E246" s="299">
        <v>128.10000000000002</v>
      </c>
      <c r="F246" s="299">
        <v>126.65</v>
      </c>
      <c r="G246" s="299">
        <v>124.55000000000001</v>
      </c>
      <c r="H246" s="299">
        <v>131.65000000000003</v>
      </c>
      <c r="I246" s="299">
        <v>133.75</v>
      </c>
      <c r="J246" s="299">
        <v>135.20000000000005</v>
      </c>
      <c r="K246" s="298">
        <v>132.30000000000001</v>
      </c>
      <c r="L246" s="298">
        <v>128.75</v>
      </c>
      <c r="M246" s="298">
        <v>1.54352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379.65</v>
      </c>
      <c r="D247" s="299">
        <v>382.90000000000003</v>
      </c>
      <c r="E247" s="299">
        <v>372.00000000000006</v>
      </c>
      <c r="F247" s="299">
        <v>364.35</v>
      </c>
      <c r="G247" s="299">
        <v>353.45000000000005</v>
      </c>
      <c r="H247" s="299">
        <v>390.55000000000007</v>
      </c>
      <c r="I247" s="299">
        <v>401.45000000000005</v>
      </c>
      <c r="J247" s="299">
        <v>409.10000000000008</v>
      </c>
      <c r="K247" s="298">
        <v>393.8</v>
      </c>
      <c r="L247" s="298">
        <v>375.25</v>
      </c>
      <c r="M247" s="298">
        <v>2.2183000000000002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366.1</v>
      </c>
      <c r="D248" s="299">
        <v>365.45</v>
      </c>
      <c r="E248" s="299">
        <v>362.75</v>
      </c>
      <c r="F248" s="299">
        <v>359.40000000000003</v>
      </c>
      <c r="G248" s="299">
        <v>356.70000000000005</v>
      </c>
      <c r="H248" s="299">
        <v>368.79999999999995</v>
      </c>
      <c r="I248" s="299">
        <v>371.49999999999989</v>
      </c>
      <c r="J248" s="299">
        <v>374.84999999999991</v>
      </c>
      <c r="K248" s="298">
        <v>368.15</v>
      </c>
      <c r="L248" s="298">
        <v>362.1</v>
      </c>
      <c r="M248" s="298">
        <v>5.4106699999999996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225.55</v>
      </c>
      <c r="D249" s="299">
        <v>224.53333333333333</v>
      </c>
      <c r="E249" s="299">
        <v>222.66666666666666</v>
      </c>
      <c r="F249" s="299">
        <v>219.78333333333333</v>
      </c>
      <c r="G249" s="299">
        <v>217.91666666666666</v>
      </c>
      <c r="H249" s="299">
        <v>227.41666666666666</v>
      </c>
      <c r="I249" s="299">
        <v>229.28333333333333</v>
      </c>
      <c r="J249" s="299">
        <v>232.16666666666666</v>
      </c>
      <c r="K249" s="298">
        <v>226.4</v>
      </c>
      <c r="L249" s="298">
        <v>221.65</v>
      </c>
      <c r="M249" s="298">
        <v>37.900689999999997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820.9</v>
      </c>
      <c r="D250" s="299">
        <v>821.46666666666658</v>
      </c>
      <c r="E250" s="299">
        <v>813.13333333333321</v>
      </c>
      <c r="F250" s="299">
        <v>805.36666666666667</v>
      </c>
      <c r="G250" s="299">
        <v>797.0333333333333</v>
      </c>
      <c r="H250" s="299">
        <v>829.23333333333312</v>
      </c>
      <c r="I250" s="299">
        <v>837.56666666666638</v>
      </c>
      <c r="J250" s="299">
        <v>845.33333333333303</v>
      </c>
      <c r="K250" s="298">
        <v>829.8</v>
      </c>
      <c r="L250" s="298">
        <v>813.7</v>
      </c>
      <c r="M250" s="298">
        <v>24.63571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13.3</v>
      </c>
      <c r="D251" s="299">
        <v>13.466666666666667</v>
      </c>
      <c r="E251" s="299">
        <v>12.933333333333334</v>
      </c>
      <c r="F251" s="299">
        <v>12.566666666666666</v>
      </c>
      <c r="G251" s="299">
        <v>12.033333333333333</v>
      </c>
      <c r="H251" s="299">
        <v>13.833333333333334</v>
      </c>
      <c r="I251" s="299">
        <v>14.366666666666669</v>
      </c>
      <c r="J251" s="299">
        <v>14.733333333333334</v>
      </c>
      <c r="K251" s="298">
        <v>14</v>
      </c>
      <c r="L251" s="298">
        <v>13.1</v>
      </c>
      <c r="M251" s="298">
        <v>18.081700000000001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3840.05</v>
      </c>
      <c r="D252" s="299">
        <v>3853.0499999999997</v>
      </c>
      <c r="E252" s="299">
        <v>3798.0999999999995</v>
      </c>
      <c r="F252" s="299">
        <v>3756.1499999999996</v>
      </c>
      <c r="G252" s="299">
        <v>3701.1999999999994</v>
      </c>
      <c r="H252" s="299">
        <v>3894.9999999999995</v>
      </c>
      <c r="I252" s="299">
        <v>3949.9499999999994</v>
      </c>
      <c r="J252" s="299">
        <v>3991.8999999999996</v>
      </c>
      <c r="K252" s="298">
        <v>3908</v>
      </c>
      <c r="L252" s="298">
        <v>3811.1</v>
      </c>
      <c r="M252" s="298">
        <v>1.6489400000000001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1428.85</v>
      </c>
      <c r="D253" s="299">
        <v>1431.9333333333334</v>
      </c>
      <c r="E253" s="299">
        <v>1410.9166666666667</v>
      </c>
      <c r="F253" s="299">
        <v>1392.9833333333333</v>
      </c>
      <c r="G253" s="299">
        <v>1371.9666666666667</v>
      </c>
      <c r="H253" s="299">
        <v>1449.8666666666668</v>
      </c>
      <c r="I253" s="299">
        <v>1470.8833333333332</v>
      </c>
      <c r="J253" s="299">
        <v>1488.8166666666668</v>
      </c>
      <c r="K253" s="298">
        <v>1452.95</v>
      </c>
      <c r="L253" s="298">
        <v>1414</v>
      </c>
      <c r="M253" s="298">
        <v>61.576059999999998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528.25</v>
      </c>
      <c r="D254" s="299">
        <v>528.30000000000007</v>
      </c>
      <c r="E254" s="299">
        <v>522.90000000000009</v>
      </c>
      <c r="F254" s="299">
        <v>517.55000000000007</v>
      </c>
      <c r="G254" s="299">
        <v>512.15000000000009</v>
      </c>
      <c r="H254" s="299">
        <v>533.65000000000009</v>
      </c>
      <c r="I254" s="299">
        <v>539.04999999999995</v>
      </c>
      <c r="J254" s="299">
        <v>544.40000000000009</v>
      </c>
      <c r="K254" s="298">
        <v>533.70000000000005</v>
      </c>
      <c r="L254" s="298">
        <v>522.95000000000005</v>
      </c>
      <c r="M254" s="298">
        <v>1.93249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657</v>
      </c>
      <c r="D255" s="299">
        <v>662.31666666666672</v>
      </c>
      <c r="E255" s="299">
        <v>645.18333333333339</v>
      </c>
      <c r="F255" s="299">
        <v>633.36666666666667</v>
      </c>
      <c r="G255" s="299">
        <v>616.23333333333335</v>
      </c>
      <c r="H255" s="299">
        <v>674.13333333333344</v>
      </c>
      <c r="I255" s="299">
        <v>691.26666666666688</v>
      </c>
      <c r="J255" s="299">
        <v>703.08333333333348</v>
      </c>
      <c r="K255" s="298">
        <v>679.45</v>
      </c>
      <c r="L255" s="298">
        <v>650.5</v>
      </c>
      <c r="M255" s="298">
        <v>2.4511400000000001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1761</v>
      </c>
      <c r="D256" s="299">
        <v>1754.7166666666665</v>
      </c>
      <c r="E256" s="299">
        <v>1734.4333333333329</v>
      </c>
      <c r="F256" s="299">
        <v>1707.8666666666666</v>
      </c>
      <c r="G256" s="299">
        <v>1687.583333333333</v>
      </c>
      <c r="H256" s="299">
        <v>1781.2833333333328</v>
      </c>
      <c r="I256" s="299">
        <v>1801.5666666666662</v>
      </c>
      <c r="J256" s="299">
        <v>1828.1333333333328</v>
      </c>
      <c r="K256" s="298">
        <v>1775</v>
      </c>
      <c r="L256" s="298">
        <v>1728.15</v>
      </c>
      <c r="M256" s="298">
        <v>3.89255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990.5</v>
      </c>
      <c r="D257" s="299">
        <v>991.7833333333333</v>
      </c>
      <c r="E257" s="299">
        <v>973.56666666666661</v>
      </c>
      <c r="F257" s="299">
        <v>956.63333333333333</v>
      </c>
      <c r="G257" s="299">
        <v>938.41666666666663</v>
      </c>
      <c r="H257" s="299">
        <v>1008.7166666666666</v>
      </c>
      <c r="I257" s="299">
        <v>1026.9333333333334</v>
      </c>
      <c r="J257" s="299">
        <v>1043.8666666666666</v>
      </c>
      <c r="K257" s="298">
        <v>1010</v>
      </c>
      <c r="L257" s="298">
        <v>974.85</v>
      </c>
      <c r="M257" s="298">
        <v>4.5242699999999996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1625.15</v>
      </c>
      <c r="D258" s="299">
        <v>1623.6333333333332</v>
      </c>
      <c r="E258" s="299">
        <v>1616.4666666666665</v>
      </c>
      <c r="F258" s="299">
        <v>1607.7833333333333</v>
      </c>
      <c r="G258" s="299">
        <v>1600.6166666666666</v>
      </c>
      <c r="H258" s="299">
        <v>1632.3166666666664</v>
      </c>
      <c r="I258" s="299">
        <v>1639.4833333333333</v>
      </c>
      <c r="J258" s="299">
        <v>1648.1666666666663</v>
      </c>
      <c r="K258" s="298">
        <v>1630.8</v>
      </c>
      <c r="L258" s="298">
        <v>1614.95</v>
      </c>
      <c r="M258" s="298">
        <v>0.18118999999999999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2179.5</v>
      </c>
      <c r="D259" s="299">
        <v>2189.2166666666667</v>
      </c>
      <c r="E259" s="299">
        <v>2136.3833333333332</v>
      </c>
      <c r="F259" s="299">
        <v>2093.2666666666664</v>
      </c>
      <c r="G259" s="299">
        <v>2040.4333333333329</v>
      </c>
      <c r="H259" s="299">
        <v>2232.3333333333335</v>
      </c>
      <c r="I259" s="299">
        <v>2285.1666666666665</v>
      </c>
      <c r="J259" s="299">
        <v>2328.2833333333338</v>
      </c>
      <c r="K259" s="298">
        <v>2242.0500000000002</v>
      </c>
      <c r="L259" s="298">
        <v>2146.1</v>
      </c>
      <c r="M259" s="298">
        <v>0.54025000000000001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425.25</v>
      </c>
      <c r="D260" s="299">
        <v>425.91666666666669</v>
      </c>
      <c r="E260" s="299">
        <v>420.88333333333338</v>
      </c>
      <c r="F260" s="299">
        <v>416.51666666666671</v>
      </c>
      <c r="G260" s="299">
        <v>411.48333333333341</v>
      </c>
      <c r="H260" s="299">
        <v>430.28333333333336</v>
      </c>
      <c r="I260" s="299">
        <v>435.31666666666666</v>
      </c>
      <c r="J260" s="299">
        <v>439.68333333333334</v>
      </c>
      <c r="K260" s="298">
        <v>430.95</v>
      </c>
      <c r="L260" s="298">
        <v>421.55</v>
      </c>
      <c r="M260" s="298">
        <v>5.1218199999999996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297.85000000000002</v>
      </c>
      <c r="D261" s="299">
        <v>300.08333333333337</v>
      </c>
      <c r="E261" s="299">
        <v>293.36666666666673</v>
      </c>
      <c r="F261" s="299">
        <v>288.88333333333338</v>
      </c>
      <c r="G261" s="299">
        <v>282.16666666666674</v>
      </c>
      <c r="H261" s="299">
        <v>304.56666666666672</v>
      </c>
      <c r="I261" s="299">
        <v>311.28333333333342</v>
      </c>
      <c r="J261" s="299">
        <v>315.76666666666671</v>
      </c>
      <c r="K261" s="298">
        <v>306.8</v>
      </c>
      <c r="L261" s="298">
        <v>295.60000000000002</v>
      </c>
      <c r="M261" s="298">
        <v>8.9512199999999993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62.2</v>
      </c>
      <c r="D262" s="299">
        <v>62.183333333333337</v>
      </c>
      <c r="E262" s="299">
        <v>61.616666666666674</v>
      </c>
      <c r="F262" s="299">
        <v>61.033333333333339</v>
      </c>
      <c r="G262" s="299">
        <v>60.466666666666676</v>
      </c>
      <c r="H262" s="299">
        <v>62.766666666666673</v>
      </c>
      <c r="I262" s="299">
        <v>63.333333333333336</v>
      </c>
      <c r="J262" s="299">
        <v>63.916666666666671</v>
      </c>
      <c r="K262" s="298">
        <v>62.75</v>
      </c>
      <c r="L262" s="298">
        <v>61.6</v>
      </c>
      <c r="M262" s="298">
        <v>1.10327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231.95</v>
      </c>
      <c r="D263" s="299">
        <v>231.61666666666665</v>
      </c>
      <c r="E263" s="299">
        <v>228.5333333333333</v>
      </c>
      <c r="F263" s="299">
        <v>225.11666666666665</v>
      </c>
      <c r="G263" s="299">
        <v>222.0333333333333</v>
      </c>
      <c r="H263" s="299">
        <v>235.0333333333333</v>
      </c>
      <c r="I263" s="299">
        <v>238.11666666666662</v>
      </c>
      <c r="J263" s="299">
        <v>241.5333333333333</v>
      </c>
      <c r="K263" s="298">
        <v>234.7</v>
      </c>
      <c r="L263" s="298">
        <v>228.2</v>
      </c>
      <c r="M263" s="298">
        <v>11.965210000000001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584</v>
      </c>
      <c r="D264" s="299">
        <v>583.23333333333335</v>
      </c>
      <c r="E264" s="299">
        <v>575.01666666666665</v>
      </c>
      <c r="F264" s="299">
        <v>566.0333333333333</v>
      </c>
      <c r="G264" s="299">
        <v>557.81666666666661</v>
      </c>
      <c r="H264" s="299">
        <v>592.2166666666667</v>
      </c>
      <c r="I264" s="299">
        <v>600.43333333333339</v>
      </c>
      <c r="J264" s="299">
        <v>609.41666666666674</v>
      </c>
      <c r="K264" s="298">
        <v>591.45000000000005</v>
      </c>
      <c r="L264" s="298">
        <v>574.25</v>
      </c>
      <c r="M264" s="298">
        <v>46.606560000000002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128.35</v>
      </c>
      <c r="D265" s="299">
        <v>128.53333333333333</v>
      </c>
      <c r="E265" s="299">
        <v>127.21666666666667</v>
      </c>
      <c r="F265" s="299">
        <v>126.08333333333334</v>
      </c>
      <c r="G265" s="299">
        <v>124.76666666666668</v>
      </c>
      <c r="H265" s="299">
        <v>129.66666666666666</v>
      </c>
      <c r="I265" s="299">
        <v>130.98333333333332</v>
      </c>
      <c r="J265" s="299">
        <v>132.11666666666665</v>
      </c>
      <c r="K265" s="298">
        <v>129.85</v>
      </c>
      <c r="L265" s="298">
        <v>127.4</v>
      </c>
      <c r="M265" s="298">
        <v>9.8518399999999993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111.75</v>
      </c>
      <c r="D266" s="299">
        <v>110.51666666666667</v>
      </c>
      <c r="E266" s="299">
        <v>108.43333333333334</v>
      </c>
      <c r="F266" s="299">
        <v>105.11666666666667</v>
      </c>
      <c r="G266" s="299">
        <v>103.03333333333335</v>
      </c>
      <c r="H266" s="299">
        <v>113.83333333333333</v>
      </c>
      <c r="I266" s="299">
        <v>115.91666666666667</v>
      </c>
      <c r="J266" s="299">
        <v>119.23333333333332</v>
      </c>
      <c r="K266" s="298">
        <v>112.6</v>
      </c>
      <c r="L266" s="298">
        <v>107.2</v>
      </c>
      <c r="M266" s="298">
        <v>14.836639999999999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361.15</v>
      </c>
      <c r="D267" s="299">
        <v>360.08333333333331</v>
      </c>
      <c r="E267" s="299">
        <v>355.86666666666662</v>
      </c>
      <c r="F267" s="299">
        <v>350.58333333333331</v>
      </c>
      <c r="G267" s="299">
        <v>346.36666666666662</v>
      </c>
      <c r="H267" s="299">
        <v>365.36666666666662</v>
      </c>
      <c r="I267" s="299">
        <v>369.58333333333331</v>
      </c>
      <c r="J267" s="299">
        <v>374.86666666666662</v>
      </c>
      <c r="K267" s="298">
        <v>364.3</v>
      </c>
      <c r="L267" s="298">
        <v>354.8</v>
      </c>
      <c r="M267" s="298">
        <v>62.37397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559.65</v>
      </c>
      <c r="D268" s="299">
        <v>567.46666666666658</v>
      </c>
      <c r="E268" s="299">
        <v>546.48333333333312</v>
      </c>
      <c r="F268" s="299">
        <v>533.31666666666649</v>
      </c>
      <c r="G268" s="299">
        <v>512.33333333333303</v>
      </c>
      <c r="H268" s="299">
        <v>580.63333333333321</v>
      </c>
      <c r="I268" s="299">
        <v>601.61666666666656</v>
      </c>
      <c r="J268" s="299">
        <v>614.7833333333333</v>
      </c>
      <c r="K268" s="298">
        <v>588.45000000000005</v>
      </c>
      <c r="L268" s="298">
        <v>554.29999999999995</v>
      </c>
      <c r="M268" s="298">
        <v>31.112760000000002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473.75</v>
      </c>
      <c r="D269" s="299">
        <v>478.45</v>
      </c>
      <c r="E269" s="299">
        <v>464.34999999999997</v>
      </c>
      <c r="F269" s="299">
        <v>454.95</v>
      </c>
      <c r="G269" s="299">
        <v>440.84999999999997</v>
      </c>
      <c r="H269" s="299">
        <v>487.84999999999997</v>
      </c>
      <c r="I269" s="299">
        <v>501.95</v>
      </c>
      <c r="J269" s="299">
        <v>511.34999999999997</v>
      </c>
      <c r="K269" s="298">
        <v>492.55</v>
      </c>
      <c r="L269" s="298">
        <v>469.05</v>
      </c>
      <c r="M269" s="298">
        <v>3.02576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368.2</v>
      </c>
      <c r="D270" s="299">
        <v>365</v>
      </c>
      <c r="E270" s="299">
        <v>357</v>
      </c>
      <c r="F270" s="299">
        <v>345.8</v>
      </c>
      <c r="G270" s="299">
        <v>337.8</v>
      </c>
      <c r="H270" s="299">
        <v>376.2</v>
      </c>
      <c r="I270" s="299">
        <v>384.2</v>
      </c>
      <c r="J270" s="299">
        <v>395.4</v>
      </c>
      <c r="K270" s="298">
        <v>373</v>
      </c>
      <c r="L270" s="298">
        <v>353.8</v>
      </c>
      <c r="M270" s="298">
        <v>1.32419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572.75</v>
      </c>
      <c r="D271" s="299">
        <v>573.56666666666672</v>
      </c>
      <c r="E271" s="299">
        <v>564.18333333333339</v>
      </c>
      <c r="F271" s="299">
        <v>555.61666666666667</v>
      </c>
      <c r="G271" s="299">
        <v>546.23333333333335</v>
      </c>
      <c r="H271" s="299">
        <v>582.13333333333344</v>
      </c>
      <c r="I271" s="299">
        <v>591.51666666666688</v>
      </c>
      <c r="J271" s="299">
        <v>600.08333333333348</v>
      </c>
      <c r="K271" s="298">
        <v>582.95000000000005</v>
      </c>
      <c r="L271" s="298">
        <v>565</v>
      </c>
      <c r="M271" s="298">
        <v>1.59867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165.1</v>
      </c>
      <c r="D272" s="299">
        <v>166.5</v>
      </c>
      <c r="E272" s="299">
        <v>163.19999999999999</v>
      </c>
      <c r="F272" s="299">
        <v>161.29999999999998</v>
      </c>
      <c r="G272" s="299">
        <v>157.99999999999997</v>
      </c>
      <c r="H272" s="299">
        <v>168.4</v>
      </c>
      <c r="I272" s="299">
        <v>171.70000000000002</v>
      </c>
      <c r="J272" s="299">
        <v>173.60000000000002</v>
      </c>
      <c r="K272" s="298">
        <v>169.8</v>
      </c>
      <c r="L272" s="298">
        <v>164.6</v>
      </c>
      <c r="M272" s="298">
        <v>3.7825899999999999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513.5</v>
      </c>
      <c r="D273" s="299">
        <v>512.19999999999993</v>
      </c>
      <c r="E273" s="299">
        <v>504.39999999999986</v>
      </c>
      <c r="F273" s="299">
        <v>495.29999999999995</v>
      </c>
      <c r="G273" s="299">
        <v>487.49999999999989</v>
      </c>
      <c r="H273" s="299">
        <v>521.29999999999984</v>
      </c>
      <c r="I273" s="299">
        <v>529.0999999999998</v>
      </c>
      <c r="J273" s="299">
        <v>538.19999999999982</v>
      </c>
      <c r="K273" s="298">
        <v>520</v>
      </c>
      <c r="L273" s="298">
        <v>503.1</v>
      </c>
      <c r="M273" s="298">
        <v>2.2947700000000002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1166.0999999999999</v>
      </c>
      <c r="D274" s="299">
        <v>1181.45</v>
      </c>
      <c r="E274" s="299">
        <v>1139.7</v>
      </c>
      <c r="F274" s="299">
        <v>1113.3</v>
      </c>
      <c r="G274" s="299">
        <v>1071.55</v>
      </c>
      <c r="H274" s="299">
        <v>1207.8500000000001</v>
      </c>
      <c r="I274" s="299">
        <v>1249.6000000000001</v>
      </c>
      <c r="J274" s="299">
        <v>1276.0000000000002</v>
      </c>
      <c r="K274" s="298">
        <v>1223.2</v>
      </c>
      <c r="L274" s="298">
        <v>1155.05</v>
      </c>
      <c r="M274" s="298">
        <v>2.4087200000000002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250.05</v>
      </c>
      <c r="D275" s="299">
        <v>249.95000000000002</v>
      </c>
      <c r="E275" s="299">
        <v>246.65000000000003</v>
      </c>
      <c r="F275" s="299">
        <v>243.25000000000003</v>
      </c>
      <c r="G275" s="299">
        <v>239.95000000000005</v>
      </c>
      <c r="H275" s="299">
        <v>253.35000000000002</v>
      </c>
      <c r="I275" s="299">
        <v>256.65000000000003</v>
      </c>
      <c r="J275" s="299">
        <v>260.05</v>
      </c>
      <c r="K275" s="298">
        <v>253.25</v>
      </c>
      <c r="L275" s="298">
        <v>246.55</v>
      </c>
      <c r="M275" s="298">
        <v>2.9373399999999998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483.3</v>
      </c>
      <c r="D276" s="299">
        <v>487.2166666666667</v>
      </c>
      <c r="E276" s="299">
        <v>476.08333333333337</v>
      </c>
      <c r="F276" s="299">
        <v>468.86666666666667</v>
      </c>
      <c r="G276" s="299">
        <v>457.73333333333335</v>
      </c>
      <c r="H276" s="299">
        <v>494.43333333333339</v>
      </c>
      <c r="I276" s="299">
        <v>505.56666666666672</v>
      </c>
      <c r="J276" s="299">
        <v>512.78333333333342</v>
      </c>
      <c r="K276" s="298">
        <v>498.35</v>
      </c>
      <c r="L276" s="298">
        <v>480</v>
      </c>
      <c r="M276" s="298">
        <v>6.2904900000000001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246.05</v>
      </c>
      <c r="D277" s="299">
        <v>243.36666666666667</v>
      </c>
      <c r="E277" s="299">
        <v>237.33333333333334</v>
      </c>
      <c r="F277" s="299">
        <v>228.61666666666667</v>
      </c>
      <c r="G277" s="299">
        <v>222.58333333333334</v>
      </c>
      <c r="H277" s="299">
        <v>252.08333333333334</v>
      </c>
      <c r="I277" s="299">
        <v>258.11666666666667</v>
      </c>
      <c r="J277" s="299">
        <v>266.83333333333337</v>
      </c>
      <c r="K277" s="298">
        <v>249.4</v>
      </c>
      <c r="L277" s="298">
        <v>234.65</v>
      </c>
      <c r="M277" s="298">
        <v>6.5397100000000004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986.6</v>
      </c>
      <c r="D278" s="299">
        <v>991.83333333333337</v>
      </c>
      <c r="E278" s="299">
        <v>964.76666666666677</v>
      </c>
      <c r="F278" s="299">
        <v>942.93333333333339</v>
      </c>
      <c r="G278" s="299">
        <v>915.86666666666679</v>
      </c>
      <c r="H278" s="299">
        <v>1013.6666666666667</v>
      </c>
      <c r="I278" s="299">
        <v>1040.7333333333333</v>
      </c>
      <c r="J278" s="299">
        <v>1062.5666666666666</v>
      </c>
      <c r="K278" s="298">
        <v>1018.9</v>
      </c>
      <c r="L278" s="298">
        <v>970</v>
      </c>
      <c r="M278" s="298">
        <v>1.03311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360.75</v>
      </c>
      <c r="D279" s="299">
        <v>362.36666666666662</v>
      </c>
      <c r="E279" s="299">
        <v>357.93333333333322</v>
      </c>
      <c r="F279" s="299">
        <v>355.11666666666662</v>
      </c>
      <c r="G279" s="299">
        <v>350.68333333333322</v>
      </c>
      <c r="H279" s="299">
        <v>365.18333333333322</v>
      </c>
      <c r="I279" s="299">
        <v>369.61666666666662</v>
      </c>
      <c r="J279" s="299">
        <v>372.43333333333322</v>
      </c>
      <c r="K279" s="298">
        <v>366.8</v>
      </c>
      <c r="L279" s="298">
        <v>359.55</v>
      </c>
      <c r="M279" s="298">
        <v>0.57569999999999999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65.650000000000006</v>
      </c>
      <c r="D280" s="299">
        <v>65.55</v>
      </c>
      <c r="E280" s="299">
        <v>64</v>
      </c>
      <c r="F280" s="299">
        <v>62.35</v>
      </c>
      <c r="G280" s="299">
        <v>60.800000000000004</v>
      </c>
      <c r="H280" s="299">
        <v>67.199999999999989</v>
      </c>
      <c r="I280" s="299">
        <v>68.749999999999972</v>
      </c>
      <c r="J280" s="299">
        <v>70.399999999999991</v>
      </c>
      <c r="K280" s="298">
        <v>67.099999999999994</v>
      </c>
      <c r="L280" s="298">
        <v>63.9</v>
      </c>
      <c r="M280" s="298">
        <v>44.541429999999998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387.85</v>
      </c>
      <c r="D281" s="299">
        <v>386.05</v>
      </c>
      <c r="E281" s="299">
        <v>382.15000000000003</v>
      </c>
      <c r="F281" s="299">
        <v>376.45000000000005</v>
      </c>
      <c r="G281" s="299">
        <v>372.55000000000007</v>
      </c>
      <c r="H281" s="299">
        <v>391.75</v>
      </c>
      <c r="I281" s="299">
        <v>395.65</v>
      </c>
      <c r="J281" s="299">
        <v>401.34999999999997</v>
      </c>
      <c r="K281" s="298">
        <v>389.95</v>
      </c>
      <c r="L281" s="298">
        <v>380.35</v>
      </c>
      <c r="M281" s="298">
        <v>8.8695299999999992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45.75</v>
      </c>
      <c r="D282" s="299">
        <v>45.9</v>
      </c>
      <c r="E282" s="299">
        <v>45.05</v>
      </c>
      <c r="F282" s="299">
        <v>44.35</v>
      </c>
      <c r="G282" s="299">
        <v>43.5</v>
      </c>
      <c r="H282" s="299">
        <v>46.599999999999994</v>
      </c>
      <c r="I282" s="299">
        <v>47.45</v>
      </c>
      <c r="J282" s="299">
        <v>48.149999999999991</v>
      </c>
      <c r="K282" s="298">
        <v>46.75</v>
      </c>
      <c r="L282" s="298">
        <v>45.2</v>
      </c>
      <c r="M282" s="298">
        <v>17.479959999999998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455.85</v>
      </c>
      <c r="D283" s="299">
        <v>451.81666666666666</v>
      </c>
      <c r="E283" s="299">
        <v>444.13333333333333</v>
      </c>
      <c r="F283" s="299">
        <v>432.41666666666669</v>
      </c>
      <c r="G283" s="299">
        <v>424.73333333333335</v>
      </c>
      <c r="H283" s="299">
        <v>463.5333333333333</v>
      </c>
      <c r="I283" s="299">
        <v>471.21666666666658</v>
      </c>
      <c r="J283" s="299">
        <v>482.93333333333328</v>
      </c>
      <c r="K283" s="298">
        <v>459.5</v>
      </c>
      <c r="L283" s="298">
        <v>440.1</v>
      </c>
      <c r="M283" s="298">
        <v>14.660589999999999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1770.05</v>
      </c>
      <c r="D284" s="299">
        <v>1761.3666666666668</v>
      </c>
      <c r="E284" s="299">
        <v>1745.7333333333336</v>
      </c>
      <c r="F284" s="299">
        <v>1721.4166666666667</v>
      </c>
      <c r="G284" s="299">
        <v>1705.7833333333335</v>
      </c>
      <c r="H284" s="299">
        <v>1785.6833333333336</v>
      </c>
      <c r="I284" s="299">
        <v>1801.3166666666668</v>
      </c>
      <c r="J284" s="299">
        <v>1825.6333333333337</v>
      </c>
      <c r="K284" s="298">
        <v>1777</v>
      </c>
      <c r="L284" s="298">
        <v>1737.05</v>
      </c>
      <c r="M284" s="298">
        <v>65.709819999999993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1193.4000000000001</v>
      </c>
      <c r="D285" s="299">
        <v>1192.8333333333333</v>
      </c>
      <c r="E285" s="299">
        <v>1185.6666666666665</v>
      </c>
      <c r="F285" s="299">
        <v>1177.9333333333332</v>
      </c>
      <c r="G285" s="299">
        <v>1170.7666666666664</v>
      </c>
      <c r="H285" s="299">
        <v>1200.5666666666666</v>
      </c>
      <c r="I285" s="299">
        <v>1207.7333333333331</v>
      </c>
      <c r="J285" s="299">
        <v>1215.4666666666667</v>
      </c>
      <c r="K285" s="298">
        <v>1200</v>
      </c>
      <c r="L285" s="298">
        <v>1185.0999999999999</v>
      </c>
      <c r="M285" s="298">
        <v>7.0959999999999995E-2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70.900000000000006</v>
      </c>
      <c r="D286" s="299">
        <v>71.150000000000006</v>
      </c>
      <c r="E286" s="299">
        <v>69.850000000000009</v>
      </c>
      <c r="F286" s="299">
        <v>68.8</v>
      </c>
      <c r="G286" s="299">
        <v>67.5</v>
      </c>
      <c r="H286" s="299">
        <v>72.200000000000017</v>
      </c>
      <c r="I286" s="299">
        <v>73.500000000000028</v>
      </c>
      <c r="J286" s="299">
        <v>74.550000000000026</v>
      </c>
      <c r="K286" s="298">
        <v>72.45</v>
      </c>
      <c r="L286" s="298">
        <v>70.099999999999994</v>
      </c>
      <c r="M286" s="298">
        <v>39.129770000000001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3050.55</v>
      </c>
      <c r="D287" s="299">
        <v>3069.9</v>
      </c>
      <c r="E287" s="299">
        <v>3004.8</v>
      </c>
      <c r="F287" s="299">
        <v>2959.05</v>
      </c>
      <c r="G287" s="299">
        <v>2893.9500000000003</v>
      </c>
      <c r="H287" s="299">
        <v>3115.65</v>
      </c>
      <c r="I287" s="299">
        <v>3180.7499999999995</v>
      </c>
      <c r="J287" s="299">
        <v>3226.5</v>
      </c>
      <c r="K287" s="298">
        <v>3135</v>
      </c>
      <c r="L287" s="298">
        <v>3024.15</v>
      </c>
      <c r="M287" s="298">
        <v>3.8596300000000001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359.15</v>
      </c>
      <c r="D288" s="299">
        <v>358.66666666666669</v>
      </c>
      <c r="E288" s="299">
        <v>355.98333333333335</v>
      </c>
      <c r="F288" s="299">
        <v>352.81666666666666</v>
      </c>
      <c r="G288" s="299">
        <v>350.13333333333333</v>
      </c>
      <c r="H288" s="299">
        <v>361.83333333333337</v>
      </c>
      <c r="I288" s="299">
        <v>364.51666666666665</v>
      </c>
      <c r="J288" s="299">
        <v>367.68333333333339</v>
      </c>
      <c r="K288" s="298">
        <v>361.35</v>
      </c>
      <c r="L288" s="298">
        <v>355.5</v>
      </c>
      <c r="M288" s="298">
        <v>18.894169999999999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9702.4</v>
      </c>
      <c r="D289" s="299">
        <v>9653.2833333333347</v>
      </c>
      <c r="E289" s="299">
        <v>9566.5666666666693</v>
      </c>
      <c r="F289" s="299">
        <v>9430.7333333333354</v>
      </c>
      <c r="G289" s="299">
        <v>9344.0166666666701</v>
      </c>
      <c r="H289" s="299">
        <v>9789.1166666666686</v>
      </c>
      <c r="I289" s="299">
        <v>9875.8333333333321</v>
      </c>
      <c r="J289" s="299">
        <v>10011.666666666668</v>
      </c>
      <c r="K289" s="298">
        <v>9740</v>
      </c>
      <c r="L289" s="298">
        <v>9517.4500000000007</v>
      </c>
      <c r="M289" s="298">
        <v>3.8490000000000003E-2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3873.6</v>
      </c>
      <c r="D290" s="299">
        <v>3931.8999999999996</v>
      </c>
      <c r="E290" s="299">
        <v>3774.8499999999995</v>
      </c>
      <c r="F290" s="299">
        <v>3676.1</v>
      </c>
      <c r="G290" s="299">
        <v>3519.0499999999997</v>
      </c>
      <c r="H290" s="299">
        <v>4030.6499999999992</v>
      </c>
      <c r="I290" s="299">
        <v>4187.6999999999989</v>
      </c>
      <c r="J290" s="299">
        <v>4286.4499999999989</v>
      </c>
      <c r="K290" s="298">
        <v>4088.95</v>
      </c>
      <c r="L290" s="298">
        <v>3833.15</v>
      </c>
      <c r="M290" s="298">
        <v>7.6347100000000001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1646.15</v>
      </c>
      <c r="D291" s="299">
        <v>1649.3666666666668</v>
      </c>
      <c r="E291" s="299">
        <v>1631.3833333333337</v>
      </c>
      <c r="F291" s="299">
        <v>1616.6166666666668</v>
      </c>
      <c r="G291" s="299">
        <v>1598.6333333333337</v>
      </c>
      <c r="H291" s="299">
        <v>1664.1333333333337</v>
      </c>
      <c r="I291" s="299">
        <v>1682.1166666666668</v>
      </c>
      <c r="J291" s="299">
        <v>1696.8833333333337</v>
      </c>
      <c r="K291" s="298">
        <v>1667.35</v>
      </c>
      <c r="L291" s="298">
        <v>1634.6</v>
      </c>
      <c r="M291" s="298">
        <v>11.70472</v>
      </c>
      <c r="N291" s="1"/>
      <c r="O291" s="1"/>
    </row>
    <row r="292" spans="1:15" ht="12.75" customHeight="1">
      <c r="A292" s="30">
        <v>282</v>
      </c>
      <c r="B292" s="308" t="s">
        <v>869</v>
      </c>
      <c r="C292" s="298">
        <v>335.9</v>
      </c>
      <c r="D292" s="299">
        <v>331.61666666666662</v>
      </c>
      <c r="E292" s="299">
        <v>313.03333333333325</v>
      </c>
      <c r="F292" s="299">
        <v>290.16666666666663</v>
      </c>
      <c r="G292" s="299">
        <v>271.58333333333326</v>
      </c>
      <c r="H292" s="299">
        <v>354.48333333333323</v>
      </c>
      <c r="I292" s="299">
        <v>373.06666666666661</v>
      </c>
      <c r="J292" s="299">
        <v>395.93333333333322</v>
      </c>
      <c r="K292" s="298">
        <v>350.2</v>
      </c>
      <c r="L292" s="298">
        <v>308.75</v>
      </c>
      <c r="M292" s="298">
        <v>2.6419000000000001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521.65</v>
      </c>
      <c r="D293" s="299">
        <v>522.2833333333333</v>
      </c>
      <c r="E293" s="299">
        <v>512.86666666666656</v>
      </c>
      <c r="F293" s="299">
        <v>504.08333333333326</v>
      </c>
      <c r="G293" s="299">
        <v>494.66666666666652</v>
      </c>
      <c r="H293" s="299">
        <v>531.06666666666661</v>
      </c>
      <c r="I293" s="299">
        <v>540.48333333333335</v>
      </c>
      <c r="J293" s="299">
        <v>549.26666666666665</v>
      </c>
      <c r="K293" s="298">
        <v>531.70000000000005</v>
      </c>
      <c r="L293" s="298">
        <v>513.5</v>
      </c>
      <c r="M293" s="298">
        <v>29.733360000000001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279.10000000000002</v>
      </c>
      <c r="D294" s="299">
        <v>279.03333333333336</v>
      </c>
      <c r="E294" s="299">
        <v>275.4666666666667</v>
      </c>
      <c r="F294" s="299">
        <v>271.83333333333331</v>
      </c>
      <c r="G294" s="299">
        <v>268.26666666666665</v>
      </c>
      <c r="H294" s="299">
        <v>282.66666666666674</v>
      </c>
      <c r="I294" s="299">
        <v>286.23333333333346</v>
      </c>
      <c r="J294" s="299">
        <v>289.86666666666679</v>
      </c>
      <c r="K294" s="298">
        <v>282.60000000000002</v>
      </c>
      <c r="L294" s="298">
        <v>275.39999999999998</v>
      </c>
      <c r="M294" s="298">
        <v>6.65707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3509.2</v>
      </c>
      <c r="D295" s="299">
        <v>3514.75</v>
      </c>
      <c r="E295" s="299">
        <v>3455.5</v>
      </c>
      <c r="F295" s="299">
        <v>3401.8</v>
      </c>
      <c r="G295" s="299">
        <v>3342.55</v>
      </c>
      <c r="H295" s="299">
        <v>3568.45</v>
      </c>
      <c r="I295" s="299">
        <v>3627.7</v>
      </c>
      <c r="J295" s="299">
        <v>3681.3999999999996</v>
      </c>
      <c r="K295" s="298">
        <v>3574</v>
      </c>
      <c r="L295" s="298">
        <v>3461.05</v>
      </c>
      <c r="M295" s="298">
        <v>0.82340999999999998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643.25</v>
      </c>
      <c r="D296" s="299">
        <v>644.71666666666658</v>
      </c>
      <c r="E296" s="299">
        <v>635.58333333333314</v>
      </c>
      <c r="F296" s="299">
        <v>627.91666666666652</v>
      </c>
      <c r="G296" s="299">
        <v>618.78333333333308</v>
      </c>
      <c r="H296" s="299">
        <v>652.38333333333321</v>
      </c>
      <c r="I296" s="299">
        <v>661.51666666666665</v>
      </c>
      <c r="J296" s="299">
        <v>669.18333333333328</v>
      </c>
      <c r="K296" s="298">
        <v>653.85</v>
      </c>
      <c r="L296" s="298">
        <v>637.04999999999995</v>
      </c>
      <c r="M296" s="298">
        <v>12.02079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1809.65</v>
      </c>
      <c r="D297" s="299">
        <v>1813.25</v>
      </c>
      <c r="E297" s="299">
        <v>1786.5</v>
      </c>
      <c r="F297" s="299">
        <v>1763.35</v>
      </c>
      <c r="G297" s="299">
        <v>1736.6</v>
      </c>
      <c r="H297" s="299">
        <v>1836.4</v>
      </c>
      <c r="I297" s="299">
        <v>1863.15</v>
      </c>
      <c r="J297" s="299">
        <v>1886.3000000000002</v>
      </c>
      <c r="K297" s="298">
        <v>1840</v>
      </c>
      <c r="L297" s="298">
        <v>1790.1</v>
      </c>
      <c r="M297" s="298">
        <v>1.47376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38.65</v>
      </c>
      <c r="D298" s="299">
        <v>38.85</v>
      </c>
      <c r="E298" s="299">
        <v>38.200000000000003</v>
      </c>
      <c r="F298" s="299">
        <v>37.75</v>
      </c>
      <c r="G298" s="299">
        <v>37.1</v>
      </c>
      <c r="H298" s="299">
        <v>39.300000000000004</v>
      </c>
      <c r="I298" s="299">
        <v>39.949999999999996</v>
      </c>
      <c r="J298" s="299">
        <v>40.400000000000006</v>
      </c>
      <c r="K298" s="298">
        <v>39.5</v>
      </c>
      <c r="L298" s="298">
        <v>38.4</v>
      </c>
      <c r="M298" s="298">
        <v>8.0658700000000003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144.85</v>
      </c>
      <c r="D299" s="299">
        <v>145.51666666666668</v>
      </c>
      <c r="E299" s="299">
        <v>143.88333333333335</v>
      </c>
      <c r="F299" s="299">
        <v>142.91666666666669</v>
      </c>
      <c r="G299" s="299">
        <v>141.28333333333336</v>
      </c>
      <c r="H299" s="299">
        <v>146.48333333333335</v>
      </c>
      <c r="I299" s="299">
        <v>148.11666666666667</v>
      </c>
      <c r="J299" s="299">
        <v>149.08333333333334</v>
      </c>
      <c r="K299" s="298">
        <v>147.15</v>
      </c>
      <c r="L299" s="298">
        <v>144.55000000000001</v>
      </c>
      <c r="M299" s="298">
        <v>0.48691000000000001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77414.899999999994</v>
      </c>
      <c r="D300" s="299">
        <v>77270.21666666666</v>
      </c>
      <c r="E300" s="299">
        <v>76676.983333333323</v>
      </c>
      <c r="F300" s="299">
        <v>75939.066666666666</v>
      </c>
      <c r="G300" s="299">
        <v>75345.833333333328</v>
      </c>
      <c r="H300" s="299">
        <v>78008.133333333317</v>
      </c>
      <c r="I300" s="299">
        <v>78601.366666666654</v>
      </c>
      <c r="J300" s="299">
        <v>79339.283333333311</v>
      </c>
      <c r="K300" s="298">
        <v>77863.45</v>
      </c>
      <c r="L300" s="298">
        <v>76532.3</v>
      </c>
      <c r="M300" s="298">
        <v>6.6299999999999998E-2</v>
      </c>
      <c r="N300" s="1"/>
      <c r="O300" s="1"/>
    </row>
    <row r="301" spans="1:15" ht="12.75" customHeight="1">
      <c r="A301" s="30">
        <v>291</v>
      </c>
      <c r="B301" s="308" t="s">
        <v>870</v>
      </c>
      <c r="C301" s="298">
        <v>1231.9000000000001</v>
      </c>
      <c r="D301" s="299">
        <v>1233.95</v>
      </c>
      <c r="E301" s="299">
        <v>1219.95</v>
      </c>
      <c r="F301" s="299">
        <v>1208</v>
      </c>
      <c r="G301" s="299">
        <v>1194</v>
      </c>
      <c r="H301" s="299">
        <v>1245.9000000000001</v>
      </c>
      <c r="I301" s="299">
        <v>1259.9000000000001</v>
      </c>
      <c r="J301" s="299">
        <v>1271.8500000000001</v>
      </c>
      <c r="K301" s="298">
        <v>1247.95</v>
      </c>
      <c r="L301" s="298">
        <v>1222</v>
      </c>
      <c r="M301" s="298">
        <v>0.61809999999999998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1113.95</v>
      </c>
      <c r="D302" s="299">
        <v>1107.9833333333333</v>
      </c>
      <c r="E302" s="299">
        <v>1075.9666666666667</v>
      </c>
      <c r="F302" s="299">
        <v>1037.9833333333333</v>
      </c>
      <c r="G302" s="299">
        <v>1005.9666666666667</v>
      </c>
      <c r="H302" s="299">
        <v>1145.9666666666667</v>
      </c>
      <c r="I302" s="299">
        <v>1177.9833333333336</v>
      </c>
      <c r="J302" s="299">
        <v>1215.9666666666667</v>
      </c>
      <c r="K302" s="298">
        <v>1140</v>
      </c>
      <c r="L302" s="298">
        <v>1070</v>
      </c>
      <c r="M302" s="298">
        <v>3.1055899999999999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795.3</v>
      </c>
      <c r="D303" s="299">
        <v>796.6</v>
      </c>
      <c r="E303" s="299">
        <v>788.95</v>
      </c>
      <c r="F303" s="299">
        <v>782.6</v>
      </c>
      <c r="G303" s="299">
        <v>774.95</v>
      </c>
      <c r="H303" s="299">
        <v>802.95</v>
      </c>
      <c r="I303" s="299">
        <v>810.59999999999991</v>
      </c>
      <c r="J303" s="299">
        <v>816.95</v>
      </c>
      <c r="K303" s="298">
        <v>804.25</v>
      </c>
      <c r="L303" s="298">
        <v>790.25</v>
      </c>
      <c r="M303" s="298">
        <v>1.52922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196.3</v>
      </c>
      <c r="D304" s="299">
        <v>197.96666666666667</v>
      </c>
      <c r="E304" s="299">
        <v>192.98333333333335</v>
      </c>
      <c r="F304" s="299">
        <v>189.66666666666669</v>
      </c>
      <c r="G304" s="299">
        <v>184.68333333333337</v>
      </c>
      <c r="H304" s="299">
        <v>201.28333333333333</v>
      </c>
      <c r="I304" s="299">
        <v>206.26666666666662</v>
      </c>
      <c r="J304" s="299">
        <v>209.58333333333331</v>
      </c>
      <c r="K304" s="298">
        <v>202.95</v>
      </c>
      <c r="L304" s="298">
        <v>194.65</v>
      </c>
      <c r="M304" s="298">
        <v>53.585839999999997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1142.6500000000001</v>
      </c>
      <c r="D305" s="299">
        <v>1141.7333333333333</v>
      </c>
      <c r="E305" s="299">
        <v>1132.1166666666668</v>
      </c>
      <c r="F305" s="299">
        <v>1121.5833333333335</v>
      </c>
      <c r="G305" s="299">
        <v>1111.9666666666669</v>
      </c>
      <c r="H305" s="299">
        <v>1152.2666666666667</v>
      </c>
      <c r="I305" s="299">
        <v>1161.883333333333</v>
      </c>
      <c r="J305" s="299">
        <v>1172.4166666666665</v>
      </c>
      <c r="K305" s="298">
        <v>1151.3499999999999</v>
      </c>
      <c r="L305" s="298">
        <v>1131.2</v>
      </c>
      <c r="M305" s="298">
        <v>24.232030000000002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239.4</v>
      </c>
      <c r="D306" s="299">
        <v>240</v>
      </c>
      <c r="E306" s="299">
        <v>231.3</v>
      </c>
      <c r="F306" s="299">
        <v>223.20000000000002</v>
      </c>
      <c r="G306" s="299">
        <v>214.50000000000003</v>
      </c>
      <c r="H306" s="299">
        <v>248.1</v>
      </c>
      <c r="I306" s="299">
        <v>256.79999999999995</v>
      </c>
      <c r="J306" s="299">
        <v>264.89999999999998</v>
      </c>
      <c r="K306" s="298">
        <v>248.7</v>
      </c>
      <c r="L306" s="298">
        <v>231.9</v>
      </c>
      <c r="M306" s="298">
        <v>21.006499999999999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224.15</v>
      </c>
      <c r="D307" s="299">
        <v>224.03333333333333</v>
      </c>
      <c r="E307" s="299">
        <v>221.41666666666666</v>
      </c>
      <c r="F307" s="299">
        <v>218.68333333333334</v>
      </c>
      <c r="G307" s="299">
        <v>216.06666666666666</v>
      </c>
      <c r="H307" s="299">
        <v>226.76666666666665</v>
      </c>
      <c r="I307" s="299">
        <v>229.38333333333333</v>
      </c>
      <c r="J307" s="299">
        <v>232.11666666666665</v>
      </c>
      <c r="K307" s="298">
        <v>226.65</v>
      </c>
      <c r="L307" s="298">
        <v>221.3</v>
      </c>
      <c r="M307" s="298">
        <v>0.59299999999999997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480.5</v>
      </c>
      <c r="D308" s="299">
        <v>482</v>
      </c>
      <c r="E308" s="299">
        <v>474.5</v>
      </c>
      <c r="F308" s="299">
        <v>468.5</v>
      </c>
      <c r="G308" s="299">
        <v>461</v>
      </c>
      <c r="H308" s="299">
        <v>488</v>
      </c>
      <c r="I308" s="299">
        <v>495.5</v>
      </c>
      <c r="J308" s="299">
        <v>501.5</v>
      </c>
      <c r="K308" s="298">
        <v>489.5</v>
      </c>
      <c r="L308" s="298">
        <v>476</v>
      </c>
      <c r="M308" s="298">
        <v>2.2378100000000001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88.15</v>
      </c>
      <c r="D309" s="299">
        <v>88.883333333333326</v>
      </c>
      <c r="E309" s="299">
        <v>86.416666666666657</v>
      </c>
      <c r="F309" s="299">
        <v>84.683333333333337</v>
      </c>
      <c r="G309" s="299">
        <v>82.216666666666669</v>
      </c>
      <c r="H309" s="299">
        <v>90.616666666666646</v>
      </c>
      <c r="I309" s="299">
        <v>93.083333333333314</v>
      </c>
      <c r="J309" s="299">
        <v>94.816666666666634</v>
      </c>
      <c r="K309" s="298">
        <v>91.35</v>
      </c>
      <c r="L309" s="298">
        <v>87.15</v>
      </c>
      <c r="M309" s="298">
        <v>49.518419999999999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71.75</v>
      </c>
      <c r="D310" s="299">
        <v>71.683333333333337</v>
      </c>
      <c r="E310" s="299">
        <v>70.466666666666669</v>
      </c>
      <c r="F310" s="299">
        <v>69.183333333333337</v>
      </c>
      <c r="G310" s="299">
        <v>67.966666666666669</v>
      </c>
      <c r="H310" s="299">
        <v>72.966666666666669</v>
      </c>
      <c r="I310" s="299">
        <v>74.183333333333337</v>
      </c>
      <c r="J310" s="299">
        <v>75.466666666666669</v>
      </c>
      <c r="K310" s="298">
        <v>72.900000000000006</v>
      </c>
      <c r="L310" s="298">
        <v>70.400000000000006</v>
      </c>
      <c r="M310" s="298">
        <v>51.581560000000003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507.3</v>
      </c>
      <c r="D311" s="299">
        <v>506.59999999999997</v>
      </c>
      <c r="E311" s="299">
        <v>500.69999999999993</v>
      </c>
      <c r="F311" s="299">
        <v>494.09999999999997</v>
      </c>
      <c r="G311" s="299">
        <v>488.19999999999993</v>
      </c>
      <c r="H311" s="299">
        <v>513.19999999999993</v>
      </c>
      <c r="I311" s="299">
        <v>519.09999999999991</v>
      </c>
      <c r="J311" s="299">
        <v>525.69999999999993</v>
      </c>
      <c r="K311" s="298">
        <v>512.5</v>
      </c>
      <c r="L311" s="298">
        <v>500</v>
      </c>
      <c r="M311" s="298">
        <v>11.007059999999999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8567.75</v>
      </c>
      <c r="D312" s="299">
        <v>8535.0333333333328</v>
      </c>
      <c r="E312" s="299">
        <v>8482.7166666666653</v>
      </c>
      <c r="F312" s="299">
        <v>8397.6833333333325</v>
      </c>
      <c r="G312" s="299">
        <v>8345.366666666665</v>
      </c>
      <c r="H312" s="299">
        <v>8620.0666666666657</v>
      </c>
      <c r="I312" s="299">
        <v>8672.3833333333314</v>
      </c>
      <c r="J312" s="299">
        <v>8757.4166666666661</v>
      </c>
      <c r="K312" s="298">
        <v>8587.35</v>
      </c>
      <c r="L312" s="298">
        <v>8450</v>
      </c>
      <c r="M312" s="298">
        <v>6.0649600000000001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1960.8</v>
      </c>
      <c r="D313" s="299">
        <v>1984.75</v>
      </c>
      <c r="E313" s="299">
        <v>1918.0500000000002</v>
      </c>
      <c r="F313" s="299">
        <v>1875.3000000000002</v>
      </c>
      <c r="G313" s="299">
        <v>1808.6000000000004</v>
      </c>
      <c r="H313" s="299">
        <v>2027.5</v>
      </c>
      <c r="I313" s="299">
        <v>2094.1999999999998</v>
      </c>
      <c r="J313" s="299">
        <v>2136.9499999999998</v>
      </c>
      <c r="K313" s="298">
        <v>2051.4499999999998</v>
      </c>
      <c r="L313" s="298">
        <v>1942</v>
      </c>
      <c r="M313" s="298">
        <v>0.74173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834.5</v>
      </c>
      <c r="D314" s="299">
        <v>831.66666666666663</v>
      </c>
      <c r="E314" s="299">
        <v>824.33333333333326</v>
      </c>
      <c r="F314" s="299">
        <v>814.16666666666663</v>
      </c>
      <c r="G314" s="299">
        <v>806.83333333333326</v>
      </c>
      <c r="H314" s="299">
        <v>841.83333333333326</v>
      </c>
      <c r="I314" s="299">
        <v>849.16666666666652</v>
      </c>
      <c r="J314" s="299">
        <v>859.33333333333326</v>
      </c>
      <c r="K314" s="298">
        <v>839</v>
      </c>
      <c r="L314" s="298">
        <v>821.5</v>
      </c>
      <c r="M314" s="298">
        <v>5.34633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373.6</v>
      </c>
      <c r="D315" s="299">
        <v>371.61666666666662</v>
      </c>
      <c r="E315" s="299">
        <v>368.48333333333323</v>
      </c>
      <c r="F315" s="299">
        <v>363.36666666666662</v>
      </c>
      <c r="G315" s="299">
        <v>360.23333333333323</v>
      </c>
      <c r="H315" s="299">
        <v>376.73333333333323</v>
      </c>
      <c r="I315" s="299">
        <v>379.86666666666656</v>
      </c>
      <c r="J315" s="299">
        <v>384.98333333333323</v>
      </c>
      <c r="K315" s="298">
        <v>374.75</v>
      </c>
      <c r="L315" s="298">
        <v>366.5</v>
      </c>
      <c r="M315" s="298">
        <v>11.15822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257.64999999999998</v>
      </c>
      <c r="D316" s="299">
        <v>258.63333333333338</v>
      </c>
      <c r="E316" s="299">
        <v>253.71666666666675</v>
      </c>
      <c r="F316" s="299">
        <v>249.78333333333336</v>
      </c>
      <c r="G316" s="299">
        <v>244.86666666666673</v>
      </c>
      <c r="H316" s="299">
        <v>262.56666666666678</v>
      </c>
      <c r="I316" s="299">
        <v>267.48333333333341</v>
      </c>
      <c r="J316" s="299">
        <v>271.4166666666668</v>
      </c>
      <c r="K316" s="298">
        <v>263.55</v>
      </c>
      <c r="L316" s="298">
        <v>254.7</v>
      </c>
      <c r="M316" s="298">
        <v>0.76851000000000003</v>
      </c>
      <c r="N316" s="1"/>
      <c r="O316" s="1"/>
    </row>
    <row r="317" spans="1:15" ht="12.75" customHeight="1">
      <c r="A317" s="30">
        <v>307</v>
      </c>
      <c r="B317" s="308" t="s">
        <v>871</v>
      </c>
      <c r="C317" s="298">
        <v>751.1</v>
      </c>
      <c r="D317" s="299">
        <v>751.73333333333323</v>
      </c>
      <c r="E317" s="299">
        <v>744.61666666666645</v>
      </c>
      <c r="F317" s="299">
        <v>738.13333333333321</v>
      </c>
      <c r="G317" s="299">
        <v>731.01666666666642</v>
      </c>
      <c r="H317" s="299">
        <v>758.21666666666647</v>
      </c>
      <c r="I317" s="299">
        <v>765.33333333333326</v>
      </c>
      <c r="J317" s="299">
        <v>771.81666666666649</v>
      </c>
      <c r="K317" s="298">
        <v>758.85</v>
      </c>
      <c r="L317" s="298">
        <v>745.25</v>
      </c>
      <c r="M317" s="298">
        <v>0.46290999999999999</v>
      </c>
      <c r="N317" s="1"/>
      <c r="O317" s="1"/>
    </row>
    <row r="318" spans="1:15" ht="12.75" customHeight="1">
      <c r="A318" s="30">
        <v>308</v>
      </c>
      <c r="B318" s="308" t="s">
        <v>872</v>
      </c>
      <c r="C318" s="298">
        <v>554.04999999999995</v>
      </c>
      <c r="D318" s="299">
        <v>556.48333333333323</v>
      </c>
      <c r="E318" s="299">
        <v>547.96666666666647</v>
      </c>
      <c r="F318" s="299">
        <v>541.88333333333321</v>
      </c>
      <c r="G318" s="299">
        <v>533.36666666666645</v>
      </c>
      <c r="H318" s="299">
        <v>562.56666666666649</v>
      </c>
      <c r="I318" s="299">
        <v>571.08333333333314</v>
      </c>
      <c r="J318" s="299">
        <v>577.16666666666652</v>
      </c>
      <c r="K318" s="298">
        <v>565</v>
      </c>
      <c r="L318" s="298">
        <v>550.4</v>
      </c>
      <c r="M318" s="298">
        <v>0.59443000000000001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1442.2</v>
      </c>
      <c r="D319" s="299">
        <v>1440.0333333333335</v>
      </c>
      <c r="E319" s="299">
        <v>1418.866666666667</v>
      </c>
      <c r="F319" s="299">
        <v>1395.5333333333335</v>
      </c>
      <c r="G319" s="299">
        <v>1374.366666666667</v>
      </c>
      <c r="H319" s="299">
        <v>1463.366666666667</v>
      </c>
      <c r="I319" s="299">
        <v>1484.5333333333335</v>
      </c>
      <c r="J319" s="299">
        <v>1507.866666666667</v>
      </c>
      <c r="K319" s="298">
        <v>1461.2</v>
      </c>
      <c r="L319" s="298">
        <v>1416.7</v>
      </c>
      <c r="M319" s="298">
        <v>2.6175700000000002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2786.5</v>
      </c>
      <c r="D320" s="299">
        <v>2835.5333333333333</v>
      </c>
      <c r="E320" s="299">
        <v>2711.0666666666666</v>
      </c>
      <c r="F320" s="299">
        <v>2635.6333333333332</v>
      </c>
      <c r="G320" s="299">
        <v>2511.1666666666665</v>
      </c>
      <c r="H320" s="299">
        <v>2910.9666666666667</v>
      </c>
      <c r="I320" s="299">
        <v>3035.4333333333329</v>
      </c>
      <c r="J320" s="299">
        <v>3110.8666666666668</v>
      </c>
      <c r="K320" s="298">
        <v>2960</v>
      </c>
      <c r="L320" s="298">
        <v>2760.1</v>
      </c>
      <c r="M320" s="298">
        <v>30.12407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517.45000000000005</v>
      </c>
      <c r="D321" s="299">
        <v>517.51666666666665</v>
      </c>
      <c r="E321" s="299">
        <v>511.13333333333333</v>
      </c>
      <c r="F321" s="299">
        <v>504.81666666666666</v>
      </c>
      <c r="G321" s="299">
        <v>498.43333333333334</v>
      </c>
      <c r="H321" s="299">
        <v>523.83333333333326</v>
      </c>
      <c r="I321" s="299">
        <v>530.21666666666647</v>
      </c>
      <c r="J321" s="299">
        <v>536.5333333333333</v>
      </c>
      <c r="K321" s="298">
        <v>523.9</v>
      </c>
      <c r="L321" s="298">
        <v>511.2</v>
      </c>
      <c r="M321" s="298">
        <v>4.7625500000000001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781.35</v>
      </c>
      <c r="D322" s="299">
        <v>779.51666666666677</v>
      </c>
      <c r="E322" s="299">
        <v>774.03333333333353</v>
      </c>
      <c r="F322" s="299">
        <v>766.71666666666681</v>
      </c>
      <c r="G322" s="299">
        <v>761.23333333333358</v>
      </c>
      <c r="H322" s="299">
        <v>786.83333333333348</v>
      </c>
      <c r="I322" s="299">
        <v>792.31666666666683</v>
      </c>
      <c r="J322" s="299">
        <v>799.63333333333344</v>
      </c>
      <c r="K322" s="298">
        <v>785</v>
      </c>
      <c r="L322" s="298">
        <v>772.2</v>
      </c>
      <c r="M322" s="298">
        <v>0.13433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2111.1999999999998</v>
      </c>
      <c r="D323" s="299">
        <v>2124.4833333333331</v>
      </c>
      <c r="E323" s="299">
        <v>2076.7166666666662</v>
      </c>
      <c r="F323" s="299">
        <v>2042.2333333333331</v>
      </c>
      <c r="G323" s="299">
        <v>1994.4666666666662</v>
      </c>
      <c r="H323" s="299">
        <v>2158.9666666666662</v>
      </c>
      <c r="I323" s="299">
        <v>2206.7333333333336</v>
      </c>
      <c r="J323" s="299">
        <v>2241.2166666666662</v>
      </c>
      <c r="K323" s="298">
        <v>2172.25</v>
      </c>
      <c r="L323" s="298">
        <v>2090</v>
      </c>
      <c r="M323" s="298">
        <v>5.28566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1337.05</v>
      </c>
      <c r="D324" s="299">
        <v>1332.2333333333333</v>
      </c>
      <c r="E324" s="299">
        <v>1322.4666666666667</v>
      </c>
      <c r="F324" s="299">
        <v>1307.8833333333334</v>
      </c>
      <c r="G324" s="299">
        <v>1298.1166666666668</v>
      </c>
      <c r="H324" s="299">
        <v>1346.8166666666666</v>
      </c>
      <c r="I324" s="299">
        <v>1356.5833333333335</v>
      </c>
      <c r="J324" s="299">
        <v>1371.1666666666665</v>
      </c>
      <c r="K324" s="298">
        <v>1342</v>
      </c>
      <c r="L324" s="298">
        <v>1317.65</v>
      </c>
      <c r="M324" s="298">
        <v>1.65021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993</v>
      </c>
      <c r="D325" s="299">
        <v>996.06666666666661</v>
      </c>
      <c r="E325" s="299">
        <v>983.93333333333317</v>
      </c>
      <c r="F325" s="299">
        <v>974.86666666666656</v>
      </c>
      <c r="G325" s="299">
        <v>962.73333333333312</v>
      </c>
      <c r="H325" s="299">
        <v>1005.1333333333332</v>
      </c>
      <c r="I325" s="299">
        <v>1017.2666666666667</v>
      </c>
      <c r="J325" s="299">
        <v>1026.3333333333333</v>
      </c>
      <c r="K325" s="298">
        <v>1008.2</v>
      </c>
      <c r="L325" s="298">
        <v>987</v>
      </c>
      <c r="M325" s="298">
        <v>9.8053000000000008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650</v>
      </c>
      <c r="D326" s="299">
        <v>649.33333333333337</v>
      </c>
      <c r="E326" s="299">
        <v>634.66666666666674</v>
      </c>
      <c r="F326" s="299">
        <v>619.33333333333337</v>
      </c>
      <c r="G326" s="299">
        <v>604.66666666666674</v>
      </c>
      <c r="H326" s="299">
        <v>664.66666666666674</v>
      </c>
      <c r="I326" s="299">
        <v>679.33333333333348</v>
      </c>
      <c r="J326" s="299">
        <v>694.66666666666674</v>
      </c>
      <c r="K326" s="298">
        <v>664</v>
      </c>
      <c r="L326" s="298">
        <v>634</v>
      </c>
      <c r="M326" s="298">
        <v>2.4828199999999998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30.25</v>
      </c>
      <c r="D327" s="299">
        <v>30.599999999999998</v>
      </c>
      <c r="E327" s="299">
        <v>29.699999999999996</v>
      </c>
      <c r="F327" s="299">
        <v>29.15</v>
      </c>
      <c r="G327" s="299">
        <v>28.249999999999996</v>
      </c>
      <c r="H327" s="299">
        <v>31.149999999999995</v>
      </c>
      <c r="I327" s="299">
        <v>32.049999999999997</v>
      </c>
      <c r="J327" s="299">
        <v>32.599999999999994</v>
      </c>
      <c r="K327" s="298">
        <v>31.5</v>
      </c>
      <c r="L327" s="298">
        <v>30.05</v>
      </c>
      <c r="M327" s="298">
        <v>20.02421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57.2</v>
      </c>
      <c r="D328" s="299">
        <v>57.550000000000004</v>
      </c>
      <c r="E328" s="299">
        <v>56.650000000000006</v>
      </c>
      <c r="F328" s="299">
        <v>56.1</v>
      </c>
      <c r="G328" s="299">
        <v>55.2</v>
      </c>
      <c r="H328" s="299">
        <v>58.100000000000009</v>
      </c>
      <c r="I328" s="299">
        <v>59</v>
      </c>
      <c r="J328" s="299">
        <v>59.550000000000011</v>
      </c>
      <c r="K328" s="298">
        <v>58.45</v>
      </c>
      <c r="L328" s="298">
        <v>57</v>
      </c>
      <c r="M328" s="298">
        <v>20.855070000000001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579.79999999999995</v>
      </c>
      <c r="D329" s="299">
        <v>575.36666666666667</v>
      </c>
      <c r="E329" s="299">
        <v>566.73333333333335</v>
      </c>
      <c r="F329" s="299">
        <v>553.66666666666663</v>
      </c>
      <c r="G329" s="299">
        <v>545.0333333333333</v>
      </c>
      <c r="H329" s="299">
        <v>588.43333333333339</v>
      </c>
      <c r="I329" s="299">
        <v>597.06666666666683</v>
      </c>
      <c r="J329" s="299">
        <v>610.13333333333344</v>
      </c>
      <c r="K329" s="298">
        <v>584</v>
      </c>
      <c r="L329" s="298">
        <v>562.29999999999995</v>
      </c>
      <c r="M329" s="298">
        <v>0.49174000000000001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34.200000000000003</v>
      </c>
      <c r="D330" s="299">
        <v>34.050000000000004</v>
      </c>
      <c r="E330" s="299">
        <v>33.600000000000009</v>
      </c>
      <c r="F330" s="299">
        <v>33.000000000000007</v>
      </c>
      <c r="G330" s="299">
        <v>32.550000000000011</v>
      </c>
      <c r="H330" s="299">
        <v>34.650000000000006</v>
      </c>
      <c r="I330" s="299">
        <v>35.100000000000009</v>
      </c>
      <c r="J330" s="299">
        <v>35.700000000000003</v>
      </c>
      <c r="K330" s="298">
        <v>34.5</v>
      </c>
      <c r="L330" s="298">
        <v>33.450000000000003</v>
      </c>
      <c r="M330" s="298">
        <v>136.00476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66.75</v>
      </c>
      <c r="D331" s="299">
        <v>67.25</v>
      </c>
      <c r="E331" s="299">
        <v>65.5</v>
      </c>
      <c r="F331" s="299">
        <v>64.25</v>
      </c>
      <c r="G331" s="299">
        <v>62.5</v>
      </c>
      <c r="H331" s="299">
        <v>68.5</v>
      </c>
      <c r="I331" s="299">
        <v>70.25</v>
      </c>
      <c r="J331" s="299">
        <v>71.5</v>
      </c>
      <c r="K331" s="298">
        <v>69</v>
      </c>
      <c r="L331" s="298">
        <v>66</v>
      </c>
      <c r="M331" s="298">
        <v>14.42235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101.65</v>
      </c>
      <c r="D332" s="299">
        <v>102.83333333333333</v>
      </c>
      <c r="E332" s="299">
        <v>99.86666666666666</v>
      </c>
      <c r="F332" s="299">
        <v>98.083333333333329</v>
      </c>
      <c r="G332" s="299">
        <v>95.11666666666666</v>
      </c>
      <c r="H332" s="299">
        <v>104.61666666666666</v>
      </c>
      <c r="I332" s="299">
        <v>107.58333333333333</v>
      </c>
      <c r="J332" s="299">
        <v>109.36666666666666</v>
      </c>
      <c r="K332" s="298">
        <v>105.8</v>
      </c>
      <c r="L332" s="298">
        <v>101.05</v>
      </c>
      <c r="M332" s="298">
        <v>151.67164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279.8</v>
      </c>
      <c r="D333" s="299">
        <v>278.4666666666667</v>
      </c>
      <c r="E333" s="299">
        <v>275.58333333333337</v>
      </c>
      <c r="F333" s="299">
        <v>271.36666666666667</v>
      </c>
      <c r="G333" s="299">
        <v>268.48333333333335</v>
      </c>
      <c r="H333" s="299">
        <v>282.68333333333339</v>
      </c>
      <c r="I333" s="299">
        <v>285.56666666666672</v>
      </c>
      <c r="J333" s="299">
        <v>289.78333333333342</v>
      </c>
      <c r="K333" s="298">
        <v>281.35000000000002</v>
      </c>
      <c r="L333" s="298">
        <v>274.25</v>
      </c>
      <c r="M333" s="298">
        <v>10.77149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148.30000000000001</v>
      </c>
      <c r="D334" s="299">
        <v>148.20000000000002</v>
      </c>
      <c r="E334" s="299">
        <v>147.10000000000002</v>
      </c>
      <c r="F334" s="299">
        <v>145.9</v>
      </c>
      <c r="G334" s="299">
        <v>144.80000000000001</v>
      </c>
      <c r="H334" s="299">
        <v>149.40000000000003</v>
      </c>
      <c r="I334" s="299">
        <v>150.5</v>
      </c>
      <c r="J334" s="299">
        <v>151.70000000000005</v>
      </c>
      <c r="K334" s="298">
        <v>149.30000000000001</v>
      </c>
      <c r="L334" s="298">
        <v>147</v>
      </c>
      <c r="M334" s="298">
        <v>97.758690000000001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630.04999999999995</v>
      </c>
      <c r="D335" s="299">
        <v>632.68333333333328</v>
      </c>
      <c r="E335" s="299">
        <v>625.41666666666652</v>
      </c>
      <c r="F335" s="299">
        <v>620.78333333333319</v>
      </c>
      <c r="G335" s="299">
        <v>613.51666666666642</v>
      </c>
      <c r="H335" s="299">
        <v>637.31666666666661</v>
      </c>
      <c r="I335" s="299">
        <v>644.58333333333326</v>
      </c>
      <c r="J335" s="299">
        <v>649.2166666666667</v>
      </c>
      <c r="K335" s="298">
        <v>639.95000000000005</v>
      </c>
      <c r="L335" s="298">
        <v>628.04999999999995</v>
      </c>
      <c r="M335" s="298">
        <v>1.2385200000000001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70.599999999999994</v>
      </c>
      <c r="D336" s="299">
        <v>71.316666666666677</v>
      </c>
      <c r="E336" s="299">
        <v>69.433333333333351</v>
      </c>
      <c r="F336" s="299">
        <v>68.26666666666668</v>
      </c>
      <c r="G336" s="299">
        <v>66.383333333333354</v>
      </c>
      <c r="H336" s="299">
        <v>72.483333333333348</v>
      </c>
      <c r="I336" s="299">
        <v>74.366666666666674</v>
      </c>
      <c r="J336" s="299">
        <v>75.533333333333346</v>
      </c>
      <c r="K336" s="298">
        <v>73.2</v>
      </c>
      <c r="L336" s="298">
        <v>70.150000000000006</v>
      </c>
      <c r="M336" s="298">
        <v>164.89133000000001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3685.9</v>
      </c>
      <c r="D337" s="299">
        <v>3706.65</v>
      </c>
      <c r="E337" s="299">
        <v>3646.3</v>
      </c>
      <c r="F337" s="299">
        <v>3606.7000000000003</v>
      </c>
      <c r="G337" s="299">
        <v>3546.3500000000004</v>
      </c>
      <c r="H337" s="299">
        <v>3746.25</v>
      </c>
      <c r="I337" s="299">
        <v>3806.5999999999995</v>
      </c>
      <c r="J337" s="299">
        <v>3846.2</v>
      </c>
      <c r="K337" s="298">
        <v>3767</v>
      </c>
      <c r="L337" s="298">
        <v>3667.05</v>
      </c>
      <c r="M337" s="298">
        <v>0.70284000000000002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566.45000000000005</v>
      </c>
      <c r="D338" s="299">
        <v>570.7833333333333</v>
      </c>
      <c r="E338" s="299">
        <v>555.66666666666663</v>
      </c>
      <c r="F338" s="299">
        <v>544.88333333333333</v>
      </c>
      <c r="G338" s="299">
        <v>529.76666666666665</v>
      </c>
      <c r="H338" s="299">
        <v>581.56666666666661</v>
      </c>
      <c r="I338" s="299">
        <v>596.68333333333339</v>
      </c>
      <c r="J338" s="299">
        <v>607.46666666666658</v>
      </c>
      <c r="K338" s="298">
        <v>585.9</v>
      </c>
      <c r="L338" s="298">
        <v>560</v>
      </c>
      <c r="M338" s="298">
        <v>3.7510400000000002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18363.3</v>
      </c>
      <c r="D339" s="299">
        <v>18312.316666666666</v>
      </c>
      <c r="E339" s="299">
        <v>18183.683333333331</v>
      </c>
      <c r="F339" s="299">
        <v>18004.066666666666</v>
      </c>
      <c r="G339" s="299">
        <v>17875.433333333331</v>
      </c>
      <c r="H339" s="299">
        <v>18491.933333333331</v>
      </c>
      <c r="I339" s="299">
        <v>18620.566666666662</v>
      </c>
      <c r="J339" s="299">
        <v>18800.183333333331</v>
      </c>
      <c r="K339" s="298">
        <v>18440.95</v>
      </c>
      <c r="L339" s="298">
        <v>18132.7</v>
      </c>
      <c r="M339" s="298">
        <v>0.52293999999999996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69.75</v>
      </c>
      <c r="D340" s="299">
        <v>70.25</v>
      </c>
      <c r="E340" s="299">
        <v>68.7</v>
      </c>
      <c r="F340" s="299">
        <v>67.650000000000006</v>
      </c>
      <c r="G340" s="299">
        <v>66.100000000000009</v>
      </c>
      <c r="H340" s="299">
        <v>71.3</v>
      </c>
      <c r="I340" s="299">
        <v>72.850000000000009</v>
      </c>
      <c r="J340" s="299">
        <v>73.899999999999991</v>
      </c>
      <c r="K340" s="298">
        <v>71.8</v>
      </c>
      <c r="L340" s="298">
        <v>69.2</v>
      </c>
      <c r="M340" s="298">
        <v>8.7608300000000003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285.5</v>
      </c>
      <c r="D341" s="299">
        <v>285.91666666666669</v>
      </c>
      <c r="E341" s="299">
        <v>281.88333333333338</v>
      </c>
      <c r="F341" s="299">
        <v>278.26666666666671</v>
      </c>
      <c r="G341" s="299">
        <v>274.23333333333341</v>
      </c>
      <c r="H341" s="299">
        <v>289.53333333333336</v>
      </c>
      <c r="I341" s="299">
        <v>293.56666666666666</v>
      </c>
      <c r="J341" s="299">
        <v>297.18333333333334</v>
      </c>
      <c r="K341" s="298">
        <v>289.95</v>
      </c>
      <c r="L341" s="298">
        <v>282.3</v>
      </c>
      <c r="M341" s="298">
        <v>2.1720899999999999</v>
      </c>
      <c r="N341" s="1"/>
      <c r="O341" s="1"/>
    </row>
    <row r="342" spans="1:15" ht="12.75" customHeight="1">
      <c r="A342" s="30">
        <v>332</v>
      </c>
      <c r="B342" s="308" t="s">
        <v>873</v>
      </c>
      <c r="C342" s="298">
        <v>283.95</v>
      </c>
      <c r="D342" s="299">
        <v>285.61666666666667</v>
      </c>
      <c r="E342" s="299">
        <v>279.43333333333334</v>
      </c>
      <c r="F342" s="299">
        <v>274.91666666666669</v>
      </c>
      <c r="G342" s="299">
        <v>268.73333333333335</v>
      </c>
      <c r="H342" s="299">
        <v>290.13333333333333</v>
      </c>
      <c r="I342" s="299">
        <v>296.31666666666672</v>
      </c>
      <c r="J342" s="299">
        <v>300.83333333333331</v>
      </c>
      <c r="K342" s="298">
        <v>291.8</v>
      </c>
      <c r="L342" s="298">
        <v>281.10000000000002</v>
      </c>
      <c r="M342" s="298">
        <v>2.2361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834.05</v>
      </c>
      <c r="D343" s="299">
        <v>835.81666666666661</v>
      </c>
      <c r="E343" s="299">
        <v>823.88333333333321</v>
      </c>
      <c r="F343" s="299">
        <v>813.71666666666658</v>
      </c>
      <c r="G343" s="299">
        <v>801.78333333333319</v>
      </c>
      <c r="H343" s="299">
        <v>845.98333333333323</v>
      </c>
      <c r="I343" s="299">
        <v>857.91666666666663</v>
      </c>
      <c r="J343" s="299">
        <v>868.08333333333326</v>
      </c>
      <c r="K343" s="298">
        <v>847.75</v>
      </c>
      <c r="L343" s="298">
        <v>825.65</v>
      </c>
      <c r="M343" s="298">
        <v>3.7265899999999998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127.15</v>
      </c>
      <c r="D344" s="299">
        <v>127.85000000000001</v>
      </c>
      <c r="E344" s="299">
        <v>123.10000000000002</v>
      </c>
      <c r="F344" s="299">
        <v>119.05000000000001</v>
      </c>
      <c r="G344" s="299">
        <v>114.30000000000003</v>
      </c>
      <c r="H344" s="299">
        <v>131.90000000000003</v>
      </c>
      <c r="I344" s="299">
        <v>136.64999999999998</v>
      </c>
      <c r="J344" s="299">
        <v>140.70000000000002</v>
      </c>
      <c r="K344" s="298">
        <v>132.6</v>
      </c>
      <c r="L344" s="298">
        <v>123.8</v>
      </c>
      <c r="M344" s="298">
        <v>384.64080999999999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178</v>
      </c>
      <c r="D345" s="299">
        <v>182.20000000000002</v>
      </c>
      <c r="E345" s="299">
        <v>172.80000000000004</v>
      </c>
      <c r="F345" s="299">
        <v>167.60000000000002</v>
      </c>
      <c r="G345" s="299">
        <v>158.20000000000005</v>
      </c>
      <c r="H345" s="299">
        <v>187.40000000000003</v>
      </c>
      <c r="I345" s="299">
        <v>196.8</v>
      </c>
      <c r="J345" s="299">
        <v>202.00000000000003</v>
      </c>
      <c r="K345" s="298">
        <v>191.6</v>
      </c>
      <c r="L345" s="298">
        <v>177</v>
      </c>
      <c r="M345" s="298">
        <v>50.690579999999997</v>
      </c>
      <c r="N345" s="1"/>
      <c r="O345" s="1"/>
    </row>
    <row r="346" spans="1:15" ht="12.75" customHeight="1">
      <c r="A346" s="30">
        <v>336</v>
      </c>
      <c r="B346" s="308" t="s">
        <v>854</v>
      </c>
      <c r="C346" s="298">
        <v>718.35</v>
      </c>
      <c r="D346" s="299">
        <v>721.91666666666663</v>
      </c>
      <c r="E346" s="299">
        <v>704.68333333333328</v>
      </c>
      <c r="F346" s="299">
        <v>691.01666666666665</v>
      </c>
      <c r="G346" s="299">
        <v>673.7833333333333</v>
      </c>
      <c r="H346" s="299">
        <v>735.58333333333326</v>
      </c>
      <c r="I346" s="299">
        <v>752.81666666666661</v>
      </c>
      <c r="J346" s="299">
        <v>766.48333333333323</v>
      </c>
      <c r="K346" s="298">
        <v>739.15</v>
      </c>
      <c r="L346" s="298">
        <v>708.25</v>
      </c>
      <c r="M346" s="298">
        <v>69.045850000000002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3171.4</v>
      </c>
      <c r="D347" s="299">
        <v>3178.4666666666667</v>
      </c>
      <c r="E347" s="299">
        <v>3142.9333333333334</v>
      </c>
      <c r="F347" s="299">
        <v>3114.4666666666667</v>
      </c>
      <c r="G347" s="299">
        <v>3078.9333333333334</v>
      </c>
      <c r="H347" s="299">
        <v>3206.9333333333334</v>
      </c>
      <c r="I347" s="299">
        <v>3242.4666666666672</v>
      </c>
      <c r="J347" s="299">
        <v>3270.9333333333334</v>
      </c>
      <c r="K347" s="298">
        <v>3214</v>
      </c>
      <c r="L347" s="298">
        <v>3150</v>
      </c>
      <c r="M347" s="298">
        <v>0.42209999999999998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277.89999999999998</v>
      </c>
      <c r="D348" s="299">
        <v>284.91666666666669</v>
      </c>
      <c r="E348" s="299">
        <v>267.98333333333335</v>
      </c>
      <c r="F348" s="299">
        <v>258.06666666666666</v>
      </c>
      <c r="G348" s="299">
        <v>241.13333333333333</v>
      </c>
      <c r="H348" s="299">
        <v>294.83333333333337</v>
      </c>
      <c r="I348" s="299">
        <v>311.76666666666665</v>
      </c>
      <c r="J348" s="299">
        <v>321.68333333333339</v>
      </c>
      <c r="K348" s="298">
        <v>301.85000000000002</v>
      </c>
      <c r="L348" s="298">
        <v>275</v>
      </c>
      <c r="M348" s="298">
        <v>11.65944</v>
      </c>
      <c r="N348" s="1"/>
      <c r="O348" s="1"/>
    </row>
    <row r="349" spans="1:15" ht="12.75" customHeight="1">
      <c r="A349" s="30">
        <v>339</v>
      </c>
      <c r="B349" s="308" t="s">
        <v>855</v>
      </c>
      <c r="C349" s="298">
        <v>544.9</v>
      </c>
      <c r="D349" s="299">
        <v>549.91666666666663</v>
      </c>
      <c r="E349" s="299">
        <v>537.23333333333323</v>
      </c>
      <c r="F349" s="299">
        <v>529.56666666666661</v>
      </c>
      <c r="G349" s="299">
        <v>516.88333333333321</v>
      </c>
      <c r="H349" s="299">
        <v>557.58333333333326</v>
      </c>
      <c r="I349" s="299">
        <v>570.26666666666665</v>
      </c>
      <c r="J349" s="299">
        <v>577.93333333333328</v>
      </c>
      <c r="K349" s="298">
        <v>562.6</v>
      </c>
      <c r="L349" s="298">
        <v>542.25</v>
      </c>
      <c r="M349" s="298">
        <v>2.9813000000000001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111.05</v>
      </c>
      <c r="D350" s="299">
        <v>112</v>
      </c>
      <c r="E350" s="299">
        <v>107.8</v>
      </c>
      <c r="F350" s="299">
        <v>104.55</v>
      </c>
      <c r="G350" s="299">
        <v>100.35</v>
      </c>
      <c r="H350" s="299">
        <v>115.25</v>
      </c>
      <c r="I350" s="299">
        <v>119.44999999999999</v>
      </c>
      <c r="J350" s="299">
        <v>122.7</v>
      </c>
      <c r="K350" s="298">
        <v>116.2</v>
      </c>
      <c r="L350" s="298">
        <v>108.75</v>
      </c>
      <c r="M350" s="298">
        <v>16.025590000000001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2871.3</v>
      </c>
      <c r="D351" s="299">
        <v>2894.6666666666665</v>
      </c>
      <c r="E351" s="299">
        <v>2834.333333333333</v>
      </c>
      <c r="F351" s="299">
        <v>2797.3666666666663</v>
      </c>
      <c r="G351" s="299">
        <v>2737.0333333333328</v>
      </c>
      <c r="H351" s="299">
        <v>2931.6333333333332</v>
      </c>
      <c r="I351" s="299">
        <v>2991.9666666666662</v>
      </c>
      <c r="J351" s="299">
        <v>3028.9333333333334</v>
      </c>
      <c r="K351" s="298">
        <v>2955</v>
      </c>
      <c r="L351" s="298">
        <v>2857.7</v>
      </c>
      <c r="M351" s="298">
        <v>2.5258799999999999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331.55</v>
      </c>
      <c r="D352" s="299">
        <v>333.81666666666666</v>
      </c>
      <c r="E352" s="299">
        <v>327.73333333333335</v>
      </c>
      <c r="F352" s="299">
        <v>323.91666666666669</v>
      </c>
      <c r="G352" s="299">
        <v>317.83333333333337</v>
      </c>
      <c r="H352" s="299">
        <v>337.63333333333333</v>
      </c>
      <c r="I352" s="299">
        <v>343.7166666666667</v>
      </c>
      <c r="J352" s="299">
        <v>347.5333333333333</v>
      </c>
      <c r="K352" s="298">
        <v>339.9</v>
      </c>
      <c r="L352" s="298">
        <v>330</v>
      </c>
      <c r="M352" s="298">
        <v>0.88958999999999999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251.5</v>
      </c>
      <c r="D353" s="299">
        <v>250.71666666666667</v>
      </c>
      <c r="E353" s="299">
        <v>248.93333333333334</v>
      </c>
      <c r="F353" s="299">
        <v>246.36666666666667</v>
      </c>
      <c r="G353" s="299">
        <v>244.58333333333334</v>
      </c>
      <c r="H353" s="299">
        <v>253.28333333333333</v>
      </c>
      <c r="I353" s="299">
        <v>255.06666666666669</v>
      </c>
      <c r="J353" s="299">
        <v>257.63333333333333</v>
      </c>
      <c r="K353" s="298">
        <v>252.5</v>
      </c>
      <c r="L353" s="298">
        <v>248.15</v>
      </c>
      <c r="M353" s="298">
        <v>2.3445900000000002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1903.3</v>
      </c>
      <c r="D354" s="299">
        <v>1905.7666666666667</v>
      </c>
      <c r="E354" s="299">
        <v>1885.5333333333333</v>
      </c>
      <c r="F354" s="299">
        <v>1867.7666666666667</v>
      </c>
      <c r="G354" s="299">
        <v>1847.5333333333333</v>
      </c>
      <c r="H354" s="299">
        <v>1923.5333333333333</v>
      </c>
      <c r="I354" s="299">
        <v>1943.7666666666664</v>
      </c>
      <c r="J354" s="299">
        <v>1961.5333333333333</v>
      </c>
      <c r="K354" s="298">
        <v>1926</v>
      </c>
      <c r="L354" s="298">
        <v>1888</v>
      </c>
      <c r="M354" s="298">
        <v>5.2286799999999998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43684.35</v>
      </c>
      <c r="D355" s="299">
        <v>43617.666666666664</v>
      </c>
      <c r="E355" s="299">
        <v>43277.783333333326</v>
      </c>
      <c r="F355" s="299">
        <v>42871.21666666666</v>
      </c>
      <c r="G355" s="299">
        <v>42531.333333333321</v>
      </c>
      <c r="H355" s="299">
        <v>44024.23333333333</v>
      </c>
      <c r="I355" s="299">
        <v>44364.116666666676</v>
      </c>
      <c r="J355" s="299">
        <v>44770.683333333334</v>
      </c>
      <c r="K355" s="298">
        <v>43957.55</v>
      </c>
      <c r="L355" s="298">
        <v>43211.1</v>
      </c>
      <c r="M355" s="298">
        <v>6.148E-2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3172.2</v>
      </c>
      <c r="D356" s="299">
        <v>3223.4166666666665</v>
      </c>
      <c r="E356" s="299">
        <v>3066.833333333333</v>
      </c>
      <c r="F356" s="299">
        <v>2961.4666666666667</v>
      </c>
      <c r="G356" s="299">
        <v>2804.8833333333332</v>
      </c>
      <c r="H356" s="299">
        <v>3328.7833333333328</v>
      </c>
      <c r="I356" s="299">
        <v>3485.3666666666659</v>
      </c>
      <c r="J356" s="299">
        <v>3590.7333333333327</v>
      </c>
      <c r="K356" s="298">
        <v>3380</v>
      </c>
      <c r="L356" s="298">
        <v>3118.05</v>
      </c>
      <c r="M356" s="298">
        <v>3.9354800000000001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225.35</v>
      </c>
      <c r="D357" s="299">
        <v>222.86666666666665</v>
      </c>
      <c r="E357" s="299">
        <v>219.7833333333333</v>
      </c>
      <c r="F357" s="299">
        <v>214.21666666666667</v>
      </c>
      <c r="G357" s="299">
        <v>211.13333333333333</v>
      </c>
      <c r="H357" s="299">
        <v>228.43333333333328</v>
      </c>
      <c r="I357" s="299">
        <v>231.51666666666659</v>
      </c>
      <c r="J357" s="299">
        <v>237.08333333333326</v>
      </c>
      <c r="K357" s="298">
        <v>225.95</v>
      </c>
      <c r="L357" s="298">
        <v>217.3</v>
      </c>
      <c r="M357" s="298">
        <v>45.743270000000003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4120.3999999999996</v>
      </c>
      <c r="D358" s="299">
        <v>4122.25</v>
      </c>
      <c r="E358" s="299">
        <v>4088.1499999999996</v>
      </c>
      <c r="F358" s="299">
        <v>4055.8999999999996</v>
      </c>
      <c r="G358" s="299">
        <v>4021.7999999999993</v>
      </c>
      <c r="H358" s="299">
        <v>4154.5</v>
      </c>
      <c r="I358" s="299">
        <v>4188.6000000000004</v>
      </c>
      <c r="J358" s="299">
        <v>4220.8500000000004</v>
      </c>
      <c r="K358" s="298">
        <v>4156.3500000000004</v>
      </c>
      <c r="L358" s="298">
        <v>4090</v>
      </c>
      <c r="M358" s="298">
        <v>9.4839999999999994E-2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1219.0999999999999</v>
      </c>
      <c r="D359" s="299">
        <v>1217.75</v>
      </c>
      <c r="E359" s="299">
        <v>1196.55</v>
      </c>
      <c r="F359" s="299">
        <v>1174</v>
      </c>
      <c r="G359" s="299">
        <v>1152.8</v>
      </c>
      <c r="H359" s="299">
        <v>1240.3</v>
      </c>
      <c r="I359" s="299">
        <v>1261.4999999999998</v>
      </c>
      <c r="J359" s="299">
        <v>1284.05</v>
      </c>
      <c r="K359" s="298">
        <v>1238.95</v>
      </c>
      <c r="L359" s="298">
        <v>1195.2</v>
      </c>
      <c r="M359" s="298">
        <v>1.03129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2289.8000000000002</v>
      </c>
      <c r="D360" s="299">
        <v>2284.9</v>
      </c>
      <c r="E360" s="299">
        <v>2267.9</v>
      </c>
      <c r="F360" s="299">
        <v>2246</v>
      </c>
      <c r="G360" s="299">
        <v>2229</v>
      </c>
      <c r="H360" s="299">
        <v>2306.8000000000002</v>
      </c>
      <c r="I360" s="299">
        <v>2323.8000000000002</v>
      </c>
      <c r="J360" s="299">
        <v>2345.7000000000003</v>
      </c>
      <c r="K360" s="298">
        <v>2301.9</v>
      </c>
      <c r="L360" s="298">
        <v>2263</v>
      </c>
      <c r="M360" s="298">
        <v>2.3390399999999998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1664.7</v>
      </c>
      <c r="D361" s="299">
        <v>1672.9166666666667</v>
      </c>
      <c r="E361" s="299">
        <v>1639.7833333333335</v>
      </c>
      <c r="F361" s="299">
        <v>1614.8666666666668</v>
      </c>
      <c r="G361" s="299">
        <v>1581.7333333333336</v>
      </c>
      <c r="H361" s="299">
        <v>1697.8333333333335</v>
      </c>
      <c r="I361" s="299">
        <v>1730.9666666666667</v>
      </c>
      <c r="J361" s="299">
        <v>1755.8833333333334</v>
      </c>
      <c r="K361" s="298">
        <v>1706.05</v>
      </c>
      <c r="L361" s="298">
        <v>1648</v>
      </c>
      <c r="M361" s="298">
        <v>4.4843099999999998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738.75</v>
      </c>
      <c r="D362" s="299">
        <v>736.93333333333339</v>
      </c>
      <c r="E362" s="299">
        <v>724.86666666666679</v>
      </c>
      <c r="F362" s="299">
        <v>710.98333333333335</v>
      </c>
      <c r="G362" s="299">
        <v>698.91666666666674</v>
      </c>
      <c r="H362" s="299">
        <v>750.81666666666683</v>
      </c>
      <c r="I362" s="299">
        <v>762.88333333333344</v>
      </c>
      <c r="J362" s="299">
        <v>776.76666666666688</v>
      </c>
      <c r="K362" s="298">
        <v>749</v>
      </c>
      <c r="L362" s="298">
        <v>723.05</v>
      </c>
      <c r="M362" s="298">
        <v>0.27159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2145.1999999999998</v>
      </c>
      <c r="D363" s="299">
        <v>2170.8833333333332</v>
      </c>
      <c r="E363" s="299">
        <v>2107.7666666666664</v>
      </c>
      <c r="F363" s="299">
        <v>2070.333333333333</v>
      </c>
      <c r="G363" s="299">
        <v>2007.2166666666662</v>
      </c>
      <c r="H363" s="299">
        <v>2208.3166666666666</v>
      </c>
      <c r="I363" s="299">
        <v>2271.4333333333334</v>
      </c>
      <c r="J363" s="299">
        <v>2308.8666666666668</v>
      </c>
      <c r="K363" s="298">
        <v>2234</v>
      </c>
      <c r="L363" s="298">
        <v>2133.4499999999998</v>
      </c>
      <c r="M363" s="298">
        <v>2.4793699999999999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2264.9</v>
      </c>
      <c r="D364" s="299">
        <v>2253.4499999999998</v>
      </c>
      <c r="E364" s="299">
        <v>2211.8999999999996</v>
      </c>
      <c r="F364" s="299">
        <v>2158.8999999999996</v>
      </c>
      <c r="G364" s="299">
        <v>2117.3499999999995</v>
      </c>
      <c r="H364" s="299">
        <v>2306.4499999999998</v>
      </c>
      <c r="I364" s="299">
        <v>2348</v>
      </c>
      <c r="J364" s="299">
        <v>2401</v>
      </c>
      <c r="K364" s="298">
        <v>2295</v>
      </c>
      <c r="L364" s="298">
        <v>2200.4499999999998</v>
      </c>
      <c r="M364" s="298">
        <v>2.0499900000000002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240.75</v>
      </c>
      <c r="D365" s="299">
        <v>240.6</v>
      </c>
      <c r="E365" s="299">
        <v>235.29999999999998</v>
      </c>
      <c r="F365" s="299">
        <v>229.85</v>
      </c>
      <c r="G365" s="299">
        <v>224.54999999999998</v>
      </c>
      <c r="H365" s="299">
        <v>246.04999999999998</v>
      </c>
      <c r="I365" s="299">
        <v>251.35</v>
      </c>
      <c r="J365" s="299">
        <v>256.79999999999995</v>
      </c>
      <c r="K365" s="298">
        <v>245.9</v>
      </c>
      <c r="L365" s="298">
        <v>235.15</v>
      </c>
      <c r="M365" s="298">
        <v>22.84327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107.95</v>
      </c>
      <c r="D366" s="299">
        <v>108.13333333333334</v>
      </c>
      <c r="E366" s="299">
        <v>107.11666666666667</v>
      </c>
      <c r="F366" s="299">
        <v>106.28333333333333</v>
      </c>
      <c r="G366" s="299">
        <v>105.26666666666667</v>
      </c>
      <c r="H366" s="299">
        <v>108.96666666666668</v>
      </c>
      <c r="I366" s="299">
        <v>109.98333333333336</v>
      </c>
      <c r="J366" s="299">
        <v>110.81666666666669</v>
      </c>
      <c r="K366" s="298">
        <v>109.15</v>
      </c>
      <c r="L366" s="298">
        <v>107.3</v>
      </c>
      <c r="M366" s="298">
        <v>12.575100000000001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214.85</v>
      </c>
      <c r="D367" s="299">
        <v>215.65</v>
      </c>
      <c r="E367" s="299">
        <v>212.05</v>
      </c>
      <c r="F367" s="299">
        <v>209.25</v>
      </c>
      <c r="G367" s="299">
        <v>205.65</v>
      </c>
      <c r="H367" s="299">
        <v>218.45000000000002</v>
      </c>
      <c r="I367" s="299">
        <v>222.04999999999998</v>
      </c>
      <c r="J367" s="299">
        <v>224.85000000000002</v>
      </c>
      <c r="K367" s="298">
        <v>219.25</v>
      </c>
      <c r="L367" s="298">
        <v>212.85</v>
      </c>
      <c r="M367" s="298">
        <v>81.738029999999995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377.9</v>
      </c>
      <c r="D368" s="299">
        <v>378.96666666666664</v>
      </c>
      <c r="E368" s="299">
        <v>375.48333333333329</v>
      </c>
      <c r="F368" s="299">
        <v>373.06666666666666</v>
      </c>
      <c r="G368" s="299">
        <v>369.58333333333331</v>
      </c>
      <c r="H368" s="299">
        <v>381.38333333333327</v>
      </c>
      <c r="I368" s="299">
        <v>384.86666666666662</v>
      </c>
      <c r="J368" s="299">
        <v>387.28333333333325</v>
      </c>
      <c r="K368" s="298">
        <v>382.45</v>
      </c>
      <c r="L368" s="298">
        <v>376.55</v>
      </c>
      <c r="M368" s="298">
        <v>3.6928000000000001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436.25</v>
      </c>
      <c r="D369" s="299">
        <v>435.45</v>
      </c>
      <c r="E369" s="299">
        <v>431.04999999999995</v>
      </c>
      <c r="F369" s="299">
        <v>425.84999999999997</v>
      </c>
      <c r="G369" s="299">
        <v>421.44999999999993</v>
      </c>
      <c r="H369" s="299">
        <v>440.65</v>
      </c>
      <c r="I369" s="299">
        <v>445.04999999999995</v>
      </c>
      <c r="J369" s="299">
        <v>450.25</v>
      </c>
      <c r="K369" s="298">
        <v>439.85</v>
      </c>
      <c r="L369" s="298">
        <v>430.25</v>
      </c>
      <c r="M369" s="298">
        <v>6.9750800000000002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593.15</v>
      </c>
      <c r="D370" s="299">
        <v>593.19999999999993</v>
      </c>
      <c r="E370" s="299">
        <v>588.84999999999991</v>
      </c>
      <c r="F370" s="299">
        <v>584.54999999999995</v>
      </c>
      <c r="G370" s="299">
        <v>580.19999999999993</v>
      </c>
      <c r="H370" s="299">
        <v>597.49999999999989</v>
      </c>
      <c r="I370" s="299">
        <v>601.85</v>
      </c>
      <c r="J370" s="299">
        <v>606.14999999999986</v>
      </c>
      <c r="K370" s="298">
        <v>597.54999999999995</v>
      </c>
      <c r="L370" s="298">
        <v>588.9</v>
      </c>
      <c r="M370" s="298">
        <v>0.42515999999999998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106.75</v>
      </c>
      <c r="D371" s="299">
        <v>107.68333333333334</v>
      </c>
      <c r="E371" s="299">
        <v>104.36666666666667</v>
      </c>
      <c r="F371" s="299">
        <v>101.98333333333333</v>
      </c>
      <c r="G371" s="299">
        <v>98.666666666666671</v>
      </c>
      <c r="H371" s="299">
        <v>110.06666666666668</v>
      </c>
      <c r="I371" s="299">
        <v>113.38333333333334</v>
      </c>
      <c r="J371" s="299">
        <v>115.76666666666668</v>
      </c>
      <c r="K371" s="298">
        <v>111</v>
      </c>
      <c r="L371" s="298">
        <v>105.3</v>
      </c>
      <c r="M371" s="298">
        <v>0.84104999999999996</v>
      </c>
      <c r="N371" s="1"/>
      <c r="O371" s="1"/>
    </row>
    <row r="372" spans="1:15" ht="12.75" customHeight="1">
      <c r="A372" s="30">
        <v>362</v>
      </c>
      <c r="B372" s="308" t="s">
        <v>874</v>
      </c>
      <c r="C372" s="298">
        <v>1105</v>
      </c>
      <c r="D372" s="299">
        <v>1110.3833333333332</v>
      </c>
      <c r="E372" s="299">
        <v>1092.8166666666664</v>
      </c>
      <c r="F372" s="299">
        <v>1080.6333333333332</v>
      </c>
      <c r="G372" s="299">
        <v>1063.0666666666664</v>
      </c>
      <c r="H372" s="299">
        <v>1122.5666666666664</v>
      </c>
      <c r="I372" s="299">
        <v>1140.133333333333</v>
      </c>
      <c r="J372" s="299">
        <v>1152.3166666666664</v>
      </c>
      <c r="K372" s="298">
        <v>1127.95</v>
      </c>
      <c r="L372" s="298">
        <v>1098.2</v>
      </c>
      <c r="M372" s="298">
        <v>0.12615999999999999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4221.1499999999996</v>
      </c>
      <c r="D373" s="299">
        <v>4251.6166666666659</v>
      </c>
      <c r="E373" s="299">
        <v>4154.5333333333319</v>
      </c>
      <c r="F373" s="299">
        <v>4087.9166666666661</v>
      </c>
      <c r="G373" s="299">
        <v>3990.8333333333321</v>
      </c>
      <c r="H373" s="299">
        <v>4318.2333333333318</v>
      </c>
      <c r="I373" s="299">
        <v>4415.3166666666657</v>
      </c>
      <c r="J373" s="299">
        <v>4481.9333333333316</v>
      </c>
      <c r="K373" s="298">
        <v>4348.7</v>
      </c>
      <c r="L373" s="298">
        <v>4185</v>
      </c>
      <c r="M373" s="298">
        <v>4.5870000000000001E-2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13847.85</v>
      </c>
      <c r="D374" s="299">
        <v>13922.733333333332</v>
      </c>
      <c r="E374" s="299">
        <v>13685.116666666663</v>
      </c>
      <c r="F374" s="299">
        <v>13522.383333333331</v>
      </c>
      <c r="G374" s="299">
        <v>13284.766666666663</v>
      </c>
      <c r="H374" s="299">
        <v>14085.466666666664</v>
      </c>
      <c r="I374" s="299">
        <v>14323.083333333332</v>
      </c>
      <c r="J374" s="299">
        <v>14485.816666666664</v>
      </c>
      <c r="K374" s="298">
        <v>14160.35</v>
      </c>
      <c r="L374" s="298">
        <v>13760</v>
      </c>
      <c r="M374" s="298">
        <v>0.15823000000000001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30.4</v>
      </c>
      <c r="D375" s="299">
        <v>30.483333333333331</v>
      </c>
      <c r="E375" s="299">
        <v>30.016666666666662</v>
      </c>
      <c r="F375" s="299">
        <v>29.633333333333333</v>
      </c>
      <c r="G375" s="299">
        <v>29.166666666666664</v>
      </c>
      <c r="H375" s="299">
        <v>30.86666666666666</v>
      </c>
      <c r="I375" s="299">
        <v>31.333333333333329</v>
      </c>
      <c r="J375" s="299">
        <v>31.716666666666658</v>
      </c>
      <c r="K375" s="298">
        <v>30.95</v>
      </c>
      <c r="L375" s="298">
        <v>30.1</v>
      </c>
      <c r="M375" s="298">
        <v>160.34639999999999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568</v>
      </c>
      <c r="D376" s="299">
        <v>570.5</v>
      </c>
      <c r="E376" s="299">
        <v>558</v>
      </c>
      <c r="F376" s="299">
        <v>548</v>
      </c>
      <c r="G376" s="299">
        <v>535.5</v>
      </c>
      <c r="H376" s="299">
        <v>580.5</v>
      </c>
      <c r="I376" s="299">
        <v>593</v>
      </c>
      <c r="J376" s="299">
        <v>603</v>
      </c>
      <c r="K376" s="298">
        <v>583</v>
      </c>
      <c r="L376" s="298">
        <v>560.5</v>
      </c>
      <c r="M376" s="298">
        <v>0.67359999999999998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82.2</v>
      </c>
      <c r="D377" s="299">
        <v>82.716666666666669</v>
      </c>
      <c r="E377" s="299">
        <v>80.983333333333334</v>
      </c>
      <c r="F377" s="299">
        <v>79.766666666666666</v>
      </c>
      <c r="G377" s="299">
        <v>78.033333333333331</v>
      </c>
      <c r="H377" s="299">
        <v>83.933333333333337</v>
      </c>
      <c r="I377" s="299">
        <v>85.666666666666686</v>
      </c>
      <c r="J377" s="299">
        <v>86.88333333333334</v>
      </c>
      <c r="K377" s="298">
        <v>84.45</v>
      </c>
      <c r="L377" s="298">
        <v>81.5</v>
      </c>
      <c r="M377" s="298">
        <v>118.25942000000001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121.3</v>
      </c>
      <c r="D378" s="299">
        <v>121.59999999999998</v>
      </c>
      <c r="E378" s="299">
        <v>120.29999999999995</v>
      </c>
      <c r="F378" s="299">
        <v>119.29999999999997</v>
      </c>
      <c r="G378" s="299">
        <v>117.99999999999994</v>
      </c>
      <c r="H378" s="299">
        <v>122.59999999999997</v>
      </c>
      <c r="I378" s="299">
        <v>123.9</v>
      </c>
      <c r="J378" s="299">
        <v>124.89999999999998</v>
      </c>
      <c r="K378" s="298">
        <v>122.9</v>
      </c>
      <c r="L378" s="298">
        <v>120.6</v>
      </c>
      <c r="M378" s="298">
        <v>32.129570000000001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546.75</v>
      </c>
      <c r="D379" s="299">
        <v>544.41666666666663</v>
      </c>
      <c r="E379" s="299">
        <v>537.93333333333328</v>
      </c>
      <c r="F379" s="299">
        <v>529.11666666666667</v>
      </c>
      <c r="G379" s="299">
        <v>522.63333333333333</v>
      </c>
      <c r="H379" s="299">
        <v>553.23333333333323</v>
      </c>
      <c r="I379" s="299">
        <v>559.71666666666658</v>
      </c>
      <c r="J379" s="299">
        <v>568.53333333333319</v>
      </c>
      <c r="K379" s="298">
        <v>550.9</v>
      </c>
      <c r="L379" s="298">
        <v>535.6</v>
      </c>
      <c r="M379" s="298">
        <v>1.28667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234.35</v>
      </c>
      <c r="D380" s="299">
        <v>233.48333333333335</v>
      </c>
      <c r="E380" s="299">
        <v>229.9666666666667</v>
      </c>
      <c r="F380" s="299">
        <v>225.58333333333334</v>
      </c>
      <c r="G380" s="299">
        <v>222.06666666666669</v>
      </c>
      <c r="H380" s="299">
        <v>237.8666666666667</v>
      </c>
      <c r="I380" s="299">
        <v>241.38333333333335</v>
      </c>
      <c r="J380" s="299">
        <v>245.76666666666671</v>
      </c>
      <c r="K380" s="298">
        <v>237</v>
      </c>
      <c r="L380" s="298">
        <v>229.1</v>
      </c>
      <c r="M380" s="298">
        <v>7.6388600000000002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898.9</v>
      </c>
      <c r="D381" s="299">
        <v>902.9666666666667</v>
      </c>
      <c r="E381" s="299">
        <v>889.18333333333339</v>
      </c>
      <c r="F381" s="299">
        <v>879.4666666666667</v>
      </c>
      <c r="G381" s="299">
        <v>865.68333333333339</v>
      </c>
      <c r="H381" s="299">
        <v>912.68333333333339</v>
      </c>
      <c r="I381" s="299">
        <v>926.4666666666667</v>
      </c>
      <c r="J381" s="299">
        <v>936.18333333333339</v>
      </c>
      <c r="K381" s="298">
        <v>916.75</v>
      </c>
      <c r="L381" s="298">
        <v>893.25</v>
      </c>
      <c r="M381" s="298">
        <v>1.2416400000000001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30.7</v>
      </c>
      <c r="D382" s="299">
        <v>30.850000000000005</v>
      </c>
      <c r="E382" s="299">
        <v>30.45000000000001</v>
      </c>
      <c r="F382" s="299">
        <v>30.200000000000006</v>
      </c>
      <c r="G382" s="299">
        <v>29.800000000000011</v>
      </c>
      <c r="H382" s="299">
        <v>31.100000000000009</v>
      </c>
      <c r="I382" s="299">
        <v>31.500000000000007</v>
      </c>
      <c r="J382" s="299">
        <v>31.750000000000007</v>
      </c>
      <c r="K382" s="298">
        <v>31.25</v>
      </c>
      <c r="L382" s="298">
        <v>30.6</v>
      </c>
      <c r="M382" s="298">
        <v>6.3986299999999998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93.3</v>
      </c>
      <c r="D383" s="299">
        <v>93.733333333333334</v>
      </c>
      <c r="E383" s="299">
        <v>92.566666666666663</v>
      </c>
      <c r="F383" s="299">
        <v>91.833333333333329</v>
      </c>
      <c r="G383" s="299">
        <v>90.666666666666657</v>
      </c>
      <c r="H383" s="299">
        <v>94.466666666666669</v>
      </c>
      <c r="I383" s="299">
        <v>95.633333333333326</v>
      </c>
      <c r="J383" s="299">
        <v>96.366666666666674</v>
      </c>
      <c r="K383" s="298">
        <v>94.9</v>
      </c>
      <c r="L383" s="298">
        <v>93</v>
      </c>
      <c r="M383" s="298">
        <v>1.1149800000000001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144.94999999999999</v>
      </c>
      <c r="D384" s="299">
        <v>146.21666666666667</v>
      </c>
      <c r="E384" s="299">
        <v>142.13333333333333</v>
      </c>
      <c r="F384" s="299">
        <v>139.31666666666666</v>
      </c>
      <c r="G384" s="299">
        <v>135.23333333333332</v>
      </c>
      <c r="H384" s="299">
        <v>149.03333333333333</v>
      </c>
      <c r="I384" s="299">
        <v>153.11666666666665</v>
      </c>
      <c r="J384" s="299">
        <v>155.93333333333334</v>
      </c>
      <c r="K384" s="298">
        <v>150.30000000000001</v>
      </c>
      <c r="L384" s="298">
        <v>143.4</v>
      </c>
      <c r="M384" s="298">
        <v>16.521260000000002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596.04999999999995</v>
      </c>
      <c r="D385" s="299">
        <v>591.13333333333333</v>
      </c>
      <c r="E385" s="299">
        <v>572.26666666666665</v>
      </c>
      <c r="F385" s="299">
        <v>548.48333333333335</v>
      </c>
      <c r="G385" s="299">
        <v>529.61666666666667</v>
      </c>
      <c r="H385" s="299">
        <v>614.91666666666663</v>
      </c>
      <c r="I385" s="299">
        <v>633.78333333333319</v>
      </c>
      <c r="J385" s="299">
        <v>657.56666666666661</v>
      </c>
      <c r="K385" s="298">
        <v>610</v>
      </c>
      <c r="L385" s="298">
        <v>567.35</v>
      </c>
      <c r="M385" s="298">
        <v>2.4251299999999998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198.2</v>
      </c>
      <c r="D386" s="299">
        <v>197.95000000000002</v>
      </c>
      <c r="E386" s="299">
        <v>196.85000000000002</v>
      </c>
      <c r="F386" s="299">
        <v>195.5</v>
      </c>
      <c r="G386" s="299">
        <v>194.4</v>
      </c>
      <c r="H386" s="299">
        <v>199.30000000000004</v>
      </c>
      <c r="I386" s="299">
        <v>200.4</v>
      </c>
      <c r="J386" s="299">
        <v>201.75000000000006</v>
      </c>
      <c r="K386" s="298">
        <v>199.05</v>
      </c>
      <c r="L386" s="298">
        <v>196.6</v>
      </c>
      <c r="M386" s="298">
        <v>1.55135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81.25</v>
      </c>
      <c r="D387" s="299">
        <v>81.683333333333337</v>
      </c>
      <c r="E387" s="299">
        <v>80.066666666666677</v>
      </c>
      <c r="F387" s="299">
        <v>78.88333333333334</v>
      </c>
      <c r="G387" s="299">
        <v>77.26666666666668</v>
      </c>
      <c r="H387" s="299">
        <v>82.866666666666674</v>
      </c>
      <c r="I387" s="299">
        <v>84.483333333333348</v>
      </c>
      <c r="J387" s="299">
        <v>85.666666666666671</v>
      </c>
      <c r="K387" s="298">
        <v>83.3</v>
      </c>
      <c r="L387" s="298">
        <v>80.5</v>
      </c>
      <c r="M387" s="298">
        <v>14.61393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1746.95</v>
      </c>
      <c r="D388" s="299">
        <v>1741.4833333333333</v>
      </c>
      <c r="E388" s="299">
        <v>1707.9666666666667</v>
      </c>
      <c r="F388" s="299">
        <v>1668.9833333333333</v>
      </c>
      <c r="G388" s="299">
        <v>1635.4666666666667</v>
      </c>
      <c r="H388" s="299">
        <v>1780.4666666666667</v>
      </c>
      <c r="I388" s="299">
        <v>1813.9833333333336</v>
      </c>
      <c r="J388" s="299">
        <v>1852.9666666666667</v>
      </c>
      <c r="K388" s="298">
        <v>1775</v>
      </c>
      <c r="L388" s="298">
        <v>1702.5</v>
      </c>
      <c r="M388" s="298">
        <v>1.39906</v>
      </c>
      <c r="N388" s="1"/>
      <c r="O388" s="1"/>
    </row>
    <row r="389" spans="1:15" ht="12.75" customHeight="1">
      <c r="A389" s="30">
        <v>379</v>
      </c>
      <c r="B389" s="308" t="s">
        <v>875</v>
      </c>
      <c r="C389" s="298">
        <v>41.95</v>
      </c>
      <c r="D389" s="299">
        <v>42.25</v>
      </c>
      <c r="E389" s="299">
        <v>41.25</v>
      </c>
      <c r="F389" s="299">
        <v>40.549999999999997</v>
      </c>
      <c r="G389" s="299">
        <v>39.549999999999997</v>
      </c>
      <c r="H389" s="299">
        <v>42.95</v>
      </c>
      <c r="I389" s="299">
        <v>43.95</v>
      </c>
      <c r="J389" s="299">
        <v>44.650000000000006</v>
      </c>
      <c r="K389" s="298">
        <v>43.25</v>
      </c>
      <c r="L389" s="298">
        <v>41.55</v>
      </c>
      <c r="M389" s="298">
        <v>4.3396699999999999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122.95</v>
      </c>
      <c r="D390" s="299">
        <v>123.8</v>
      </c>
      <c r="E390" s="299">
        <v>121.14999999999999</v>
      </c>
      <c r="F390" s="299">
        <v>119.35</v>
      </c>
      <c r="G390" s="299">
        <v>116.69999999999999</v>
      </c>
      <c r="H390" s="299">
        <v>125.6</v>
      </c>
      <c r="I390" s="299">
        <v>128.25</v>
      </c>
      <c r="J390" s="299">
        <v>130.05000000000001</v>
      </c>
      <c r="K390" s="298">
        <v>126.45</v>
      </c>
      <c r="L390" s="298">
        <v>122</v>
      </c>
      <c r="M390" s="298">
        <v>32.820599999999999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986</v>
      </c>
      <c r="D391" s="299">
        <v>984.80000000000007</v>
      </c>
      <c r="E391" s="299">
        <v>975.85000000000014</v>
      </c>
      <c r="F391" s="299">
        <v>965.7</v>
      </c>
      <c r="G391" s="299">
        <v>956.75000000000011</v>
      </c>
      <c r="H391" s="299">
        <v>994.95000000000016</v>
      </c>
      <c r="I391" s="299">
        <v>1003.9000000000002</v>
      </c>
      <c r="J391" s="299">
        <v>1014.0500000000002</v>
      </c>
      <c r="K391" s="298">
        <v>993.75</v>
      </c>
      <c r="L391" s="298">
        <v>974.65</v>
      </c>
      <c r="M391" s="298">
        <v>0.68557999999999997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2397.15</v>
      </c>
      <c r="D392" s="299">
        <v>2402.6833333333334</v>
      </c>
      <c r="E392" s="299">
        <v>2371.416666666667</v>
      </c>
      <c r="F392" s="299">
        <v>2345.6833333333334</v>
      </c>
      <c r="G392" s="299">
        <v>2314.416666666667</v>
      </c>
      <c r="H392" s="299">
        <v>2428.416666666667</v>
      </c>
      <c r="I392" s="299">
        <v>2459.6833333333334</v>
      </c>
      <c r="J392" s="299">
        <v>2485.416666666667</v>
      </c>
      <c r="K392" s="298">
        <v>2433.9499999999998</v>
      </c>
      <c r="L392" s="298">
        <v>2376.9499999999998</v>
      </c>
      <c r="M392" s="298">
        <v>78.317980000000006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113.3</v>
      </c>
      <c r="D393" s="299">
        <v>113.38333333333333</v>
      </c>
      <c r="E393" s="299">
        <v>112.36666666666665</v>
      </c>
      <c r="F393" s="299">
        <v>111.43333333333332</v>
      </c>
      <c r="G393" s="299">
        <v>110.41666666666664</v>
      </c>
      <c r="H393" s="299">
        <v>114.31666666666665</v>
      </c>
      <c r="I393" s="299">
        <v>115.33333333333333</v>
      </c>
      <c r="J393" s="299">
        <v>116.26666666666665</v>
      </c>
      <c r="K393" s="298">
        <v>114.4</v>
      </c>
      <c r="L393" s="298">
        <v>112.45</v>
      </c>
      <c r="M393" s="298">
        <v>3.9888499999999998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848.9</v>
      </c>
      <c r="D394" s="299">
        <v>850.81666666666661</v>
      </c>
      <c r="E394" s="299">
        <v>844.13333333333321</v>
      </c>
      <c r="F394" s="299">
        <v>839.36666666666656</v>
      </c>
      <c r="G394" s="299">
        <v>832.68333333333317</v>
      </c>
      <c r="H394" s="299">
        <v>855.58333333333326</v>
      </c>
      <c r="I394" s="299">
        <v>862.26666666666665</v>
      </c>
      <c r="J394" s="299">
        <v>867.0333333333333</v>
      </c>
      <c r="K394" s="298">
        <v>857.5</v>
      </c>
      <c r="L394" s="298">
        <v>846.05</v>
      </c>
      <c r="M394" s="298">
        <v>0.31489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1304</v>
      </c>
      <c r="D395" s="299">
        <v>1291.5166666666667</v>
      </c>
      <c r="E395" s="299">
        <v>1270.0333333333333</v>
      </c>
      <c r="F395" s="299">
        <v>1236.0666666666666</v>
      </c>
      <c r="G395" s="299">
        <v>1214.5833333333333</v>
      </c>
      <c r="H395" s="299">
        <v>1325.4833333333333</v>
      </c>
      <c r="I395" s="299">
        <v>1346.9666666666665</v>
      </c>
      <c r="J395" s="299">
        <v>1380.9333333333334</v>
      </c>
      <c r="K395" s="298">
        <v>1313</v>
      </c>
      <c r="L395" s="298">
        <v>1257.55</v>
      </c>
      <c r="M395" s="298">
        <v>2.8370299999999999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845.7</v>
      </c>
      <c r="D396" s="299">
        <v>846.63333333333333</v>
      </c>
      <c r="E396" s="299">
        <v>834.06666666666661</v>
      </c>
      <c r="F396" s="299">
        <v>822.43333333333328</v>
      </c>
      <c r="G396" s="299">
        <v>809.86666666666656</v>
      </c>
      <c r="H396" s="299">
        <v>858.26666666666665</v>
      </c>
      <c r="I396" s="299">
        <v>870.83333333333348</v>
      </c>
      <c r="J396" s="299">
        <v>882.4666666666667</v>
      </c>
      <c r="K396" s="298">
        <v>859.2</v>
      </c>
      <c r="L396" s="298">
        <v>835</v>
      </c>
      <c r="M396" s="298">
        <v>5.8535000000000004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1138.95</v>
      </c>
      <c r="D397" s="299">
        <v>1138.6333333333334</v>
      </c>
      <c r="E397" s="299">
        <v>1130.3666666666668</v>
      </c>
      <c r="F397" s="299">
        <v>1121.7833333333333</v>
      </c>
      <c r="G397" s="299">
        <v>1113.5166666666667</v>
      </c>
      <c r="H397" s="299">
        <v>1147.2166666666669</v>
      </c>
      <c r="I397" s="299">
        <v>1155.4833333333338</v>
      </c>
      <c r="J397" s="299">
        <v>1164.0666666666671</v>
      </c>
      <c r="K397" s="298">
        <v>1146.9000000000001</v>
      </c>
      <c r="L397" s="298">
        <v>1130.05</v>
      </c>
      <c r="M397" s="298">
        <v>7.2870100000000004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449.45</v>
      </c>
      <c r="D398" s="299">
        <v>451.48333333333329</v>
      </c>
      <c r="E398" s="299">
        <v>447.06666666666661</v>
      </c>
      <c r="F398" s="299">
        <v>444.68333333333334</v>
      </c>
      <c r="G398" s="299">
        <v>440.26666666666665</v>
      </c>
      <c r="H398" s="299">
        <v>453.86666666666656</v>
      </c>
      <c r="I398" s="299">
        <v>458.28333333333319</v>
      </c>
      <c r="J398" s="299">
        <v>460.66666666666652</v>
      </c>
      <c r="K398" s="298">
        <v>455.9</v>
      </c>
      <c r="L398" s="298">
        <v>449.1</v>
      </c>
      <c r="M398" s="298">
        <v>0.17444999999999999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28.5</v>
      </c>
      <c r="D399" s="299">
        <v>28.266666666666666</v>
      </c>
      <c r="E399" s="299">
        <v>27.883333333333333</v>
      </c>
      <c r="F399" s="299">
        <v>27.266666666666666</v>
      </c>
      <c r="G399" s="299">
        <v>26.883333333333333</v>
      </c>
      <c r="H399" s="299">
        <v>28.883333333333333</v>
      </c>
      <c r="I399" s="299">
        <v>29.266666666666666</v>
      </c>
      <c r="J399" s="299">
        <v>29.883333333333333</v>
      </c>
      <c r="K399" s="298">
        <v>28.65</v>
      </c>
      <c r="L399" s="298">
        <v>27.65</v>
      </c>
      <c r="M399" s="298">
        <v>28.75177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3744.1</v>
      </c>
      <c r="D400" s="299">
        <v>3726.6999999999994</v>
      </c>
      <c r="E400" s="299">
        <v>3668.6999999999989</v>
      </c>
      <c r="F400" s="299">
        <v>3593.2999999999997</v>
      </c>
      <c r="G400" s="299">
        <v>3535.2999999999993</v>
      </c>
      <c r="H400" s="299">
        <v>3802.0999999999985</v>
      </c>
      <c r="I400" s="299">
        <v>3860.0999999999995</v>
      </c>
      <c r="J400" s="299">
        <v>3935.4999999999982</v>
      </c>
      <c r="K400" s="298">
        <v>3784.7</v>
      </c>
      <c r="L400" s="298">
        <v>3651.3</v>
      </c>
      <c r="M400" s="298">
        <v>0.51534999999999997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2209.15</v>
      </c>
      <c r="D401" s="299">
        <v>2213.7166666666667</v>
      </c>
      <c r="E401" s="299">
        <v>2181.4333333333334</v>
      </c>
      <c r="F401" s="299">
        <v>2153.7166666666667</v>
      </c>
      <c r="G401" s="299">
        <v>2121.4333333333334</v>
      </c>
      <c r="H401" s="299">
        <v>2241.4333333333334</v>
      </c>
      <c r="I401" s="299">
        <v>2273.7166666666672</v>
      </c>
      <c r="J401" s="299">
        <v>2301.4333333333334</v>
      </c>
      <c r="K401" s="298">
        <v>2246</v>
      </c>
      <c r="L401" s="298">
        <v>2186</v>
      </c>
      <c r="M401" s="298">
        <v>3.94815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6576.4</v>
      </c>
      <c r="D402" s="299">
        <v>6666.7833333333328</v>
      </c>
      <c r="E402" s="299">
        <v>6469.6166666666659</v>
      </c>
      <c r="F402" s="299">
        <v>6362.833333333333</v>
      </c>
      <c r="G402" s="299">
        <v>6165.6666666666661</v>
      </c>
      <c r="H402" s="299">
        <v>6773.5666666666657</v>
      </c>
      <c r="I402" s="299">
        <v>6970.7333333333336</v>
      </c>
      <c r="J402" s="299">
        <v>7077.5166666666655</v>
      </c>
      <c r="K402" s="298">
        <v>6863.95</v>
      </c>
      <c r="L402" s="298">
        <v>6560</v>
      </c>
      <c r="M402" s="298">
        <v>1.6022400000000001</v>
      </c>
      <c r="N402" s="1"/>
      <c r="O402" s="1"/>
    </row>
    <row r="403" spans="1:15" ht="12.75" customHeight="1">
      <c r="A403" s="30">
        <v>393</v>
      </c>
      <c r="B403" s="308" t="s">
        <v>876</v>
      </c>
      <c r="C403" s="298">
        <v>1099.6500000000001</v>
      </c>
      <c r="D403" s="299">
        <v>1101.9166666666667</v>
      </c>
      <c r="E403" s="299">
        <v>1075.0333333333335</v>
      </c>
      <c r="F403" s="299">
        <v>1050.4166666666667</v>
      </c>
      <c r="G403" s="299">
        <v>1023.5333333333335</v>
      </c>
      <c r="H403" s="299">
        <v>1126.5333333333335</v>
      </c>
      <c r="I403" s="299">
        <v>1153.4166666666667</v>
      </c>
      <c r="J403" s="299">
        <v>1178.0333333333335</v>
      </c>
      <c r="K403" s="298">
        <v>1128.8</v>
      </c>
      <c r="L403" s="298">
        <v>1077.3</v>
      </c>
      <c r="M403" s="298">
        <v>0.94565999999999995</v>
      </c>
      <c r="N403" s="1"/>
      <c r="O403" s="1"/>
    </row>
    <row r="404" spans="1:15" ht="12.75" customHeight="1">
      <c r="A404" s="30">
        <v>394</v>
      </c>
      <c r="B404" s="308" t="s">
        <v>877</v>
      </c>
      <c r="C404" s="298">
        <v>396.5</v>
      </c>
      <c r="D404" s="299">
        <v>397.58333333333331</v>
      </c>
      <c r="E404" s="299">
        <v>391.21666666666664</v>
      </c>
      <c r="F404" s="299">
        <v>385.93333333333334</v>
      </c>
      <c r="G404" s="299">
        <v>379.56666666666666</v>
      </c>
      <c r="H404" s="299">
        <v>402.86666666666662</v>
      </c>
      <c r="I404" s="299">
        <v>409.23333333333329</v>
      </c>
      <c r="J404" s="299">
        <v>414.51666666666659</v>
      </c>
      <c r="K404" s="298">
        <v>403.95</v>
      </c>
      <c r="L404" s="298">
        <v>392.3</v>
      </c>
      <c r="M404" s="298">
        <v>0.48907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2392.4</v>
      </c>
      <c r="D405" s="299">
        <v>2362.3333333333335</v>
      </c>
      <c r="E405" s="299">
        <v>2315.666666666667</v>
      </c>
      <c r="F405" s="299">
        <v>2238.9333333333334</v>
      </c>
      <c r="G405" s="299">
        <v>2192.2666666666669</v>
      </c>
      <c r="H405" s="299">
        <v>2439.0666666666671</v>
      </c>
      <c r="I405" s="299">
        <v>2485.733333333334</v>
      </c>
      <c r="J405" s="299">
        <v>2562.4666666666672</v>
      </c>
      <c r="K405" s="298">
        <v>2409</v>
      </c>
      <c r="L405" s="298">
        <v>2285.6</v>
      </c>
      <c r="M405" s="298">
        <v>2.3891300000000002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101.4</v>
      </c>
      <c r="D406" s="299">
        <v>102.26666666666667</v>
      </c>
      <c r="E406" s="299">
        <v>99.533333333333331</v>
      </c>
      <c r="F406" s="299">
        <v>97.666666666666671</v>
      </c>
      <c r="G406" s="299">
        <v>94.933333333333337</v>
      </c>
      <c r="H406" s="299">
        <v>104.13333333333333</v>
      </c>
      <c r="I406" s="299">
        <v>106.86666666666665</v>
      </c>
      <c r="J406" s="299">
        <v>108.73333333333332</v>
      </c>
      <c r="K406" s="298">
        <v>105</v>
      </c>
      <c r="L406" s="298">
        <v>100.4</v>
      </c>
      <c r="M406" s="298">
        <v>6.2810600000000001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2625.85</v>
      </c>
      <c r="D407" s="299">
        <v>2617.3000000000002</v>
      </c>
      <c r="E407" s="299">
        <v>2594.6000000000004</v>
      </c>
      <c r="F407" s="299">
        <v>2563.3500000000004</v>
      </c>
      <c r="G407" s="299">
        <v>2540.6500000000005</v>
      </c>
      <c r="H407" s="299">
        <v>2648.55</v>
      </c>
      <c r="I407" s="299">
        <v>2671.25</v>
      </c>
      <c r="J407" s="299">
        <v>2702.5</v>
      </c>
      <c r="K407" s="298">
        <v>2640</v>
      </c>
      <c r="L407" s="298">
        <v>2586.0500000000002</v>
      </c>
      <c r="M407" s="298">
        <v>2.078E-2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416.9</v>
      </c>
      <c r="D408" s="299">
        <v>416.2833333333333</v>
      </c>
      <c r="E408" s="299">
        <v>411.61666666666662</v>
      </c>
      <c r="F408" s="299">
        <v>406.33333333333331</v>
      </c>
      <c r="G408" s="299">
        <v>401.66666666666663</v>
      </c>
      <c r="H408" s="299">
        <v>421.56666666666661</v>
      </c>
      <c r="I408" s="299">
        <v>426.23333333333335</v>
      </c>
      <c r="J408" s="299">
        <v>431.51666666666659</v>
      </c>
      <c r="K408" s="298">
        <v>420.95</v>
      </c>
      <c r="L408" s="298">
        <v>411</v>
      </c>
      <c r="M408" s="298">
        <v>1.2578800000000001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101.25</v>
      </c>
      <c r="D409" s="299">
        <v>101.66666666666667</v>
      </c>
      <c r="E409" s="299">
        <v>99.833333333333343</v>
      </c>
      <c r="F409" s="299">
        <v>98.416666666666671</v>
      </c>
      <c r="G409" s="299">
        <v>96.583333333333343</v>
      </c>
      <c r="H409" s="299">
        <v>103.08333333333334</v>
      </c>
      <c r="I409" s="299">
        <v>104.91666666666669</v>
      </c>
      <c r="J409" s="299">
        <v>106.33333333333334</v>
      </c>
      <c r="K409" s="298">
        <v>103.5</v>
      </c>
      <c r="L409" s="298">
        <v>100.25</v>
      </c>
      <c r="M409" s="298">
        <v>4.28531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19562.7</v>
      </c>
      <c r="D410" s="299">
        <v>19627.883333333335</v>
      </c>
      <c r="E410" s="299">
        <v>19309.816666666669</v>
      </c>
      <c r="F410" s="299">
        <v>19056.933333333334</v>
      </c>
      <c r="G410" s="299">
        <v>18738.866666666669</v>
      </c>
      <c r="H410" s="299">
        <v>19880.76666666667</v>
      </c>
      <c r="I410" s="299">
        <v>20198.833333333336</v>
      </c>
      <c r="J410" s="299">
        <v>20451.716666666671</v>
      </c>
      <c r="K410" s="298">
        <v>19945.95</v>
      </c>
      <c r="L410" s="298">
        <v>19375</v>
      </c>
      <c r="M410" s="298">
        <v>0.21859999999999999</v>
      </c>
      <c r="N410" s="1"/>
      <c r="O410" s="1"/>
    </row>
    <row r="411" spans="1:15" ht="12.75" customHeight="1">
      <c r="A411" s="30">
        <v>401</v>
      </c>
      <c r="B411" s="308" t="s">
        <v>878</v>
      </c>
      <c r="C411" s="298">
        <v>46.8</v>
      </c>
      <c r="D411" s="299">
        <v>47.316666666666663</v>
      </c>
      <c r="E411" s="299">
        <v>45.833333333333329</v>
      </c>
      <c r="F411" s="299">
        <v>44.866666666666667</v>
      </c>
      <c r="G411" s="299">
        <v>43.383333333333333</v>
      </c>
      <c r="H411" s="299">
        <v>48.283333333333324</v>
      </c>
      <c r="I411" s="299">
        <v>49.766666666666659</v>
      </c>
      <c r="J411" s="299">
        <v>50.73333333333332</v>
      </c>
      <c r="K411" s="298">
        <v>48.8</v>
      </c>
      <c r="L411" s="298">
        <v>46.35</v>
      </c>
      <c r="M411" s="298">
        <v>112.33002999999999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1796.3</v>
      </c>
      <c r="D412" s="299">
        <v>1774.1666666666667</v>
      </c>
      <c r="E412" s="299">
        <v>1739.1333333333334</v>
      </c>
      <c r="F412" s="299">
        <v>1681.9666666666667</v>
      </c>
      <c r="G412" s="299">
        <v>1646.9333333333334</v>
      </c>
      <c r="H412" s="299">
        <v>1831.3333333333335</v>
      </c>
      <c r="I412" s="299">
        <v>1866.3666666666668</v>
      </c>
      <c r="J412" s="299">
        <v>1923.5333333333335</v>
      </c>
      <c r="K412" s="298">
        <v>1809.2</v>
      </c>
      <c r="L412" s="298">
        <v>1717</v>
      </c>
      <c r="M412" s="298">
        <v>1.74681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1294.95</v>
      </c>
      <c r="D413" s="299">
        <v>1288.1499999999999</v>
      </c>
      <c r="E413" s="299">
        <v>1276.8499999999997</v>
      </c>
      <c r="F413" s="299">
        <v>1258.7499999999998</v>
      </c>
      <c r="G413" s="299">
        <v>1247.4499999999996</v>
      </c>
      <c r="H413" s="299">
        <v>1306.2499999999998</v>
      </c>
      <c r="I413" s="299">
        <v>1317.55</v>
      </c>
      <c r="J413" s="299">
        <v>1335.6499999999999</v>
      </c>
      <c r="K413" s="298">
        <v>1299.45</v>
      </c>
      <c r="L413" s="298">
        <v>1270.05</v>
      </c>
      <c r="M413" s="298">
        <v>6.4065300000000001</v>
      </c>
      <c r="N413" s="1"/>
      <c r="O413" s="1"/>
    </row>
    <row r="414" spans="1:15" ht="12.75" customHeight="1">
      <c r="A414" s="30">
        <v>404</v>
      </c>
      <c r="B414" s="308" t="s">
        <v>879</v>
      </c>
      <c r="C414" s="298">
        <v>287.85000000000002</v>
      </c>
      <c r="D414" s="299">
        <v>288.21666666666664</v>
      </c>
      <c r="E414" s="299">
        <v>284.73333333333329</v>
      </c>
      <c r="F414" s="299">
        <v>281.61666666666667</v>
      </c>
      <c r="G414" s="299">
        <v>278.13333333333333</v>
      </c>
      <c r="H414" s="299">
        <v>291.33333333333326</v>
      </c>
      <c r="I414" s="299">
        <v>294.81666666666661</v>
      </c>
      <c r="J414" s="299">
        <v>297.93333333333322</v>
      </c>
      <c r="K414" s="298">
        <v>291.7</v>
      </c>
      <c r="L414" s="298">
        <v>285.10000000000002</v>
      </c>
      <c r="M414" s="298">
        <v>0.60331999999999997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2645.1</v>
      </c>
      <c r="D415" s="299">
        <v>2643.25</v>
      </c>
      <c r="E415" s="299">
        <v>2624.9</v>
      </c>
      <c r="F415" s="299">
        <v>2604.7000000000003</v>
      </c>
      <c r="G415" s="299">
        <v>2586.3500000000004</v>
      </c>
      <c r="H415" s="299">
        <v>2663.45</v>
      </c>
      <c r="I415" s="299">
        <v>2681.8</v>
      </c>
      <c r="J415" s="299">
        <v>2701.9999999999995</v>
      </c>
      <c r="K415" s="298">
        <v>2661.6</v>
      </c>
      <c r="L415" s="298">
        <v>2623.05</v>
      </c>
      <c r="M415" s="298">
        <v>1.60273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648.75</v>
      </c>
      <c r="D416" s="299">
        <v>654.19999999999993</v>
      </c>
      <c r="E416" s="299">
        <v>639.54999999999984</v>
      </c>
      <c r="F416" s="299">
        <v>630.34999999999991</v>
      </c>
      <c r="G416" s="299">
        <v>615.69999999999982</v>
      </c>
      <c r="H416" s="299">
        <v>663.39999999999986</v>
      </c>
      <c r="I416" s="299">
        <v>678.05</v>
      </c>
      <c r="J416" s="299">
        <v>687.24999999999989</v>
      </c>
      <c r="K416" s="298">
        <v>668.85</v>
      </c>
      <c r="L416" s="298">
        <v>645</v>
      </c>
      <c r="M416" s="298">
        <v>2.8452000000000002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2641.25</v>
      </c>
      <c r="D417" s="299">
        <v>2660.65</v>
      </c>
      <c r="E417" s="299">
        <v>2614.3000000000002</v>
      </c>
      <c r="F417" s="299">
        <v>2587.35</v>
      </c>
      <c r="G417" s="299">
        <v>2541</v>
      </c>
      <c r="H417" s="299">
        <v>2687.6000000000004</v>
      </c>
      <c r="I417" s="299">
        <v>2733.95</v>
      </c>
      <c r="J417" s="299">
        <v>2760.9000000000005</v>
      </c>
      <c r="K417" s="298">
        <v>2707</v>
      </c>
      <c r="L417" s="298">
        <v>2633.7</v>
      </c>
      <c r="M417" s="298">
        <v>0.19678000000000001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354.85</v>
      </c>
      <c r="D418" s="299">
        <v>357.81666666666666</v>
      </c>
      <c r="E418" s="299">
        <v>340.63333333333333</v>
      </c>
      <c r="F418" s="299">
        <v>326.41666666666669</v>
      </c>
      <c r="G418" s="299">
        <v>309.23333333333335</v>
      </c>
      <c r="H418" s="299">
        <v>372.0333333333333</v>
      </c>
      <c r="I418" s="299">
        <v>389.21666666666658</v>
      </c>
      <c r="J418" s="299">
        <v>403.43333333333328</v>
      </c>
      <c r="K418" s="298">
        <v>375</v>
      </c>
      <c r="L418" s="298">
        <v>343.6</v>
      </c>
      <c r="M418" s="298">
        <v>0.80647000000000002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574.95000000000005</v>
      </c>
      <c r="D419" s="299">
        <v>576.2833333333333</v>
      </c>
      <c r="E419" s="299">
        <v>565.91666666666663</v>
      </c>
      <c r="F419" s="299">
        <v>556.88333333333333</v>
      </c>
      <c r="G419" s="299">
        <v>546.51666666666665</v>
      </c>
      <c r="H419" s="299">
        <v>585.31666666666661</v>
      </c>
      <c r="I419" s="299">
        <v>595.68333333333339</v>
      </c>
      <c r="J419" s="299">
        <v>604.71666666666658</v>
      </c>
      <c r="K419" s="298">
        <v>586.65</v>
      </c>
      <c r="L419" s="298">
        <v>567.25</v>
      </c>
      <c r="M419" s="298">
        <v>3.4030300000000002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665.4</v>
      </c>
      <c r="D420" s="299">
        <v>664.69999999999993</v>
      </c>
      <c r="E420" s="299">
        <v>661.59999999999991</v>
      </c>
      <c r="F420" s="299">
        <v>657.8</v>
      </c>
      <c r="G420" s="299">
        <v>654.69999999999993</v>
      </c>
      <c r="H420" s="299">
        <v>668.49999999999989</v>
      </c>
      <c r="I420" s="299">
        <v>671.6</v>
      </c>
      <c r="J420" s="299">
        <v>675.39999999999986</v>
      </c>
      <c r="K420" s="298">
        <v>667.8</v>
      </c>
      <c r="L420" s="298">
        <v>660.9</v>
      </c>
      <c r="M420" s="298">
        <v>0.30138999999999999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38.25</v>
      </c>
      <c r="D421" s="299">
        <v>38.516666666666666</v>
      </c>
      <c r="E421" s="299">
        <v>37.533333333333331</v>
      </c>
      <c r="F421" s="299">
        <v>36.816666666666663</v>
      </c>
      <c r="G421" s="299">
        <v>35.833333333333329</v>
      </c>
      <c r="H421" s="299">
        <v>39.233333333333334</v>
      </c>
      <c r="I421" s="299">
        <v>40.216666666666669</v>
      </c>
      <c r="J421" s="299">
        <v>40.933333333333337</v>
      </c>
      <c r="K421" s="298">
        <v>39.5</v>
      </c>
      <c r="L421" s="298">
        <v>37.799999999999997</v>
      </c>
      <c r="M421" s="298">
        <v>9.9825400000000002</v>
      </c>
      <c r="N421" s="1"/>
      <c r="O421" s="1"/>
    </row>
    <row r="422" spans="1:15" ht="12.75" customHeight="1">
      <c r="A422" s="30">
        <v>412</v>
      </c>
      <c r="B422" s="308" t="s">
        <v>880</v>
      </c>
      <c r="C422" s="298">
        <v>596.4</v>
      </c>
      <c r="D422" s="299">
        <v>589.80000000000007</v>
      </c>
      <c r="E422" s="299">
        <v>578.60000000000014</v>
      </c>
      <c r="F422" s="299">
        <v>560.80000000000007</v>
      </c>
      <c r="G422" s="299">
        <v>549.60000000000014</v>
      </c>
      <c r="H422" s="299">
        <v>607.60000000000014</v>
      </c>
      <c r="I422" s="299">
        <v>618.80000000000018</v>
      </c>
      <c r="J422" s="299">
        <v>636.60000000000014</v>
      </c>
      <c r="K422" s="298">
        <v>601</v>
      </c>
      <c r="L422" s="298">
        <v>572</v>
      </c>
      <c r="M422" s="298">
        <v>8.3271899999999999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479.35</v>
      </c>
      <c r="D423" s="299">
        <v>481.68333333333334</v>
      </c>
      <c r="E423" s="299">
        <v>474.4666666666667</v>
      </c>
      <c r="F423" s="299">
        <v>469.58333333333337</v>
      </c>
      <c r="G423" s="299">
        <v>462.36666666666673</v>
      </c>
      <c r="H423" s="299">
        <v>486.56666666666666</v>
      </c>
      <c r="I423" s="299">
        <v>493.78333333333325</v>
      </c>
      <c r="J423" s="299">
        <v>498.66666666666663</v>
      </c>
      <c r="K423" s="298">
        <v>488.9</v>
      </c>
      <c r="L423" s="298">
        <v>476.8</v>
      </c>
      <c r="M423" s="298">
        <v>93.856300000000005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70.099999999999994</v>
      </c>
      <c r="D424" s="299">
        <v>70.25</v>
      </c>
      <c r="E424" s="299">
        <v>69.400000000000006</v>
      </c>
      <c r="F424" s="299">
        <v>68.7</v>
      </c>
      <c r="G424" s="299">
        <v>67.850000000000009</v>
      </c>
      <c r="H424" s="299">
        <v>70.95</v>
      </c>
      <c r="I424" s="299">
        <v>71.8</v>
      </c>
      <c r="J424" s="299">
        <v>72.5</v>
      </c>
      <c r="K424" s="298">
        <v>71.099999999999994</v>
      </c>
      <c r="L424" s="298">
        <v>69.55</v>
      </c>
      <c r="M424" s="298">
        <v>215.98573999999999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288.55</v>
      </c>
      <c r="D425" s="299">
        <v>289.91666666666669</v>
      </c>
      <c r="E425" s="299">
        <v>285.63333333333338</v>
      </c>
      <c r="F425" s="299">
        <v>282.7166666666667</v>
      </c>
      <c r="G425" s="299">
        <v>278.43333333333339</v>
      </c>
      <c r="H425" s="299">
        <v>292.83333333333337</v>
      </c>
      <c r="I425" s="299">
        <v>297.11666666666667</v>
      </c>
      <c r="J425" s="299">
        <v>300.03333333333336</v>
      </c>
      <c r="K425" s="298">
        <v>294.2</v>
      </c>
      <c r="L425" s="298">
        <v>287</v>
      </c>
      <c r="M425" s="298">
        <v>1.58744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142.9</v>
      </c>
      <c r="D426" s="299">
        <v>144.31666666666669</v>
      </c>
      <c r="E426" s="299">
        <v>140.68333333333339</v>
      </c>
      <c r="F426" s="299">
        <v>138.4666666666667</v>
      </c>
      <c r="G426" s="299">
        <v>134.8333333333334</v>
      </c>
      <c r="H426" s="299">
        <v>146.53333333333339</v>
      </c>
      <c r="I426" s="299">
        <v>150.16666666666666</v>
      </c>
      <c r="J426" s="299">
        <v>152.38333333333338</v>
      </c>
      <c r="K426" s="298">
        <v>147.94999999999999</v>
      </c>
      <c r="L426" s="298">
        <v>142.1</v>
      </c>
      <c r="M426" s="298">
        <v>4.4645099999999998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343.65</v>
      </c>
      <c r="D427" s="299">
        <v>348.13333333333338</v>
      </c>
      <c r="E427" s="299">
        <v>334.51666666666677</v>
      </c>
      <c r="F427" s="299">
        <v>325.38333333333338</v>
      </c>
      <c r="G427" s="299">
        <v>311.76666666666677</v>
      </c>
      <c r="H427" s="299">
        <v>357.26666666666677</v>
      </c>
      <c r="I427" s="299">
        <v>370.88333333333344</v>
      </c>
      <c r="J427" s="299">
        <v>380.01666666666677</v>
      </c>
      <c r="K427" s="298">
        <v>361.75</v>
      </c>
      <c r="L427" s="298">
        <v>339</v>
      </c>
      <c r="M427" s="298">
        <v>19.790600000000001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439.95</v>
      </c>
      <c r="D428" s="299">
        <v>441.06666666666666</v>
      </c>
      <c r="E428" s="299">
        <v>433.43333333333334</v>
      </c>
      <c r="F428" s="299">
        <v>426.91666666666669</v>
      </c>
      <c r="G428" s="299">
        <v>419.28333333333336</v>
      </c>
      <c r="H428" s="299">
        <v>447.58333333333331</v>
      </c>
      <c r="I428" s="299">
        <v>455.21666666666664</v>
      </c>
      <c r="J428" s="299">
        <v>461.73333333333329</v>
      </c>
      <c r="K428" s="298">
        <v>448.7</v>
      </c>
      <c r="L428" s="298">
        <v>434.55</v>
      </c>
      <c r="M428" s="298">
        <v>0.56420999999999999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489.25</v>
      </c>
      <c r="D429" s="299">
        <v>490.61666666666662</v>
      </c>
      <c r="E429" s="299">
        <v>483.23333333333323</v>
      </c>
      <c r="F429" s="299">
        <v>477.21666666666664</v>
      </c>
      <c r="G429" s="299">
        <v>469.83333333333326</v>
      </c>
      <c r="H429" s="299">
        <v>496.63333333333321</v>
      </c>
      <c r="I429" s="299">
        <v>504.01666666666654</v>
      </c>
      <c r="J429" s="299">
        <v>510.03333333333319</v>
      </c>
      <c r="K429" s="298">
        <v>498</v>
      </c>
      <c r="L429" s="298">
        <v>484.6</v>
      </c>
      <c r="M429" s="298">
        <v>2.25766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214.55</v>
      </c>
      <c r="D430" s="299">
        <v>215.28333333333333</v>
      </c>
      <c r="E430" s="299">
        <v>212.06666666666666</v>
      </c>
      <c r="F430" s="299">
        <v>209.58333333333334</v>
      </c>
      <c r="G430" s="299">
        <v>206.36666666666667</v>
      </c>
      <c r="H430" s="299">
        <v>217.76666666666665</v>
      </c>
      <c r="I430" s="299">
        <v>220.98333333333329</v>
      </c>
      <c r="J430" s="299">
        <v>223.46666666666664</v>
      </c>
      <c r="K430" s="298">
        <v>218.5</v>
      </c>
      <c r="L430" s="298">
        <v>212.8</v>
      </c>
      <c r="M430" s="298">
        <v>3.1118399999999999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879.9</v>
      </c>
      <c r="D431" s="299">
        <v>875.68333333333339</v>
      </c>
      <c r="E431" s="299">
        <v>868.41666666666674</v>
      </c>
      <c r="F431" s="299">
        <v>856.93333333333339</v>
      </c>
      <c r="G431" s="299">
        <v>849.66666666666674</v>
      </c>
      <c r="H431" s="299">
        <v>887.16666666666674</v>
      </c>
      <c r="I431" s="299">
        <v>894.43333333333339</v>
      </c>
      <c r="J431" s="299">
        <v>905.91666666666674</v>
      </c>
      <c r="K431" s="298">
        <v>882.95</v>
      </c>
      <c r="L431" s="298">
        <v>864.2</v>
      </c>
      <c r="M431" s="298">
        <v>49.341560000000001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417.8</v>
      </c>
      <c r="D432" s="299">
        <v>419.75</v>
      </c>
      <c r="E432" s="299">
        <v>413.05</v>
      </c>
      <c r="F432" s="299">
        <v>408.3</v>
      </c>
      <c r="G432" s="299">
        <v>401.6</v>
      </c>
      <c r="H432" s="299">
        <v>424.5</v>
      </c>
      <c r="I432" s="299">
        <v>431.20000000000005</v>
      </c>
      <c r="J432" s="299">
        <v>435.95</v>
      </c>
      <c r="K432" s="298">
        <v>426.45</v>
      </c>
      <c r="L432" s="298">
        <v>415</v>
      </c>
      <c r="M432" s="298">
        <v>5.4294599999999997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1807</v>
      </c>
      <c r="D433" s="299">
        <v>1812.1833333333334</v>
      </c>
      <c r="E433" s="299">
        <v>1780.8166666666668</v>
      </c>
      <c r="F433" s="299">
        <v>1754.6333333333334</v>
      </c>
      <c r="G433" s="299">
        <v>1723.2666666666669</v>
      </c>
      <c r="H433" s="299">
        <v>1838.3666666666668</v>
      </c>
      <c r="I433" s="299">
        <v>1869.7333333333336</v>
      </c>
      <c r="J433" s="299">
        <v>1895.9166666666667</v>
      </c>
      <c r="K433" s="298">
        <v>1843.55</v>
      </c>
      <c r="L433" s="298">
        <v>1786</v>
      </c>
      <c r="M433" s="298">
        <v>6.3649999999999998E-2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786.25</v>
      </c>
      <c r="D434" s="299">
        <v>785.66666666666663</v>
      </c>
      <c r="E434" s="299">
        <v>776.88333333333321</v>
      </c>
      <c r="F434" s="299">
        <v>767.51666666666654</v>
      </c>
      <c r="G434" s="299">
        <v>758.73333333333312</v>
      </c>
      <c r="H434" s="299">
        <v>795.0333333333333</v>
      </c>
      <c r="I434" s="299">
        <v>803.81666666666683</v>
      </c>
      <c r="J434" s="299">
        <v>813.18333333333339</v>
      </c>
      <c r="K434" s="298">
        <v>794.45</v>
      </c>
      <c r="L434" s="298">
        <v>776.3</v>
      </c>
      <c r="M434" s="298">
        <v>0.53825000000000001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503.55</v>
      </c>
      <c r="D435" s="299">
        <v>504.66666666666669</v>
      </c>
      <c r="E435" s="299">
        <v>498.43333333333339</v>
      </c>
      <c r="F435" s="299">
        <v>493.31666666666672</v>
      </c>
      <c r="G435" s="299">
        <v>487.08333333333343</v>
      </c>
      <c r="H435" s="299">
        <v>509.78333333333336</v>
      </c>
      <c r="I435" s="299">
        <v>516.01666666666665</v>
      </c>
      <c r="J435" s="299">
        <v>521.13333333333333</v>
      </c>
      <c r="K435" s="298">
        <v>510.9</v>
      </c>
      <c r="L435" s="298">
        <v>499.55</v>
      </c>
      <c r="M435" s="298">
        <v>3.5819899999999998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336.25</v>
      </c>
      <c r="D436" s="299">
        <v>338.41666666666669</v>
      </c>
      <c r="E436" s="299">
        <v>327.03333333333336</v>
      </c>
      <c r="F436" s="299">
        <v>317.81666666666666</v>
      </c>
      <c r="G436" s="299">
        <v>306.43333333333334</v>
      </c>
      <c r="H436" s="299">
        <v>347.63333333333338</v>
      </c>
      <c r="I436" s="299">
        <v>359.01666666666671</v>
      </c>
      <c r="J436" s="299">
        <v>368.23333333333341</v>
      </c>
      <c r="K436" s="298">
        <v>349.8</v>
      </c>
      <c r="L436" s="298">
        <v>329.2</v>
      </c>
      <c r="M436" s="298">
        <v>1.5410900000000001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1821.15</v>
      </c>
      <c r="D437" s="299">
        <v>1828.1166666666668</v>
      </c>
      <c r="E437" s="299">
        <v>1804.4833333333336</v>
      </c>
      <c r="F437" s="299">
        <v>1787.8166666666668</v>
      </c>
      <c r="G437" s="299">
        <v>1764.1833333333336</v>
      </c>
      <c r="H437" s="299">
        <v>1844.7833333333335</v>
      </c>
      <c r="I437" s="299">
        <v>1868.4166666666667</v>
      </c>
      <c r="J437" s="299">
        <v>1885.0833333333335</v>
      </c>
      <c r="K437" s="298">
        <v>1851.75</v>
      </c>
      <c r="L437" s="298">
        <v>1811.45</v>
      </c>
      <c r="M437" s="298">
        <v>0.14449999999999999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465.8</v>
      </c>
      <c r="D438" s="299">
        <v>464.3</v>
      </c>
      <c r="E438" s="299">
        <v>455.6</v>
      </c>
      <c r="F438" s="299">
        <v>445.40000000000003</v>
      </c>
      <c r="G438" s="299">
        <v>436.70000000000005</v>
      </c>
      <c r="H438" s="299">
        <v>474.5</v>
      </c>
      <c r="I438" s="299">
        <v>483.19999999999993</v>
      </c>
      <c r="J438" s="299">
        <v>493.4</v>
      </c>
      <c r="K438" s="298">
        <v>473</v>
      </c>
      <c r="L438" s="298">
        <v>454.1</v>
      </c>
      <c r="M438" s="298">
        <v>3.4035700000000002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6.35</v>
      </c>
      <c r="D439" s="299">
        <v>6.3499999999999988</v>
      </c>
      <c r="E439" s="299">
        <v>6.1499999999999977</v>
      </c>
      <c r="F439" s="299">
        <v>5.9499999999999993</v>
      </c>
      <c r="G439" s="299">
        <v>5.7499999999999982</v>
      </c>
      <c r="H439" s="299">
        <v>6.5499999999999972</v>
      </c>
      <c r="I439" s="299">
        <v>6.7499999999999982</v>
      </c>
      <c r="J439" s="299">
        <v>6.9499999999999966</v>
      </c>
      <c r="K439" s="298">
        <v>6.55</v>
      </c>
      <c r="L439" s="298">
        <v>6.15</v>
      </c>
      <c r="M439" s="298">
        <v>661.52801999999997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846.3</v>
      </c>
      <c r="D440" s="299">
        <v>852.65</v>
      </c>
      <c r="E440" s="299">
        <v>835.34999999999991</v>
      </c>
      <c r="F440" s="299">
        <v>824.4</v>
      </c>
      <c r="G440" s="299">
        <v>807.09999999999991</v>
      </c>
      <c r="H440" s="299">
        <v>863.59999999999991</v>
      </c>
      <c r="I440" s="299">
        <v>880.89999999999986</v>
      </c>
      <c r="J440" s="299">
        <v>891.84999999999991</v>
      </c>
      <c r="K440" s="298">
        <v>869.95</v>
      </c>
      <c r="L440" s="298">
        <v>841.7</v>
      </c>
      <c r="M440" s="298">
        <v>1.2353700000000001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587.5</v>
      </c>
      <c r="D441" s="299">
        <v>589.38333333333333</v>
      </c>
      <c r="E441" s="299">
        <v>576.76666666666665</v>
      </c>
      <c r="F441" s="299">
        <v>566.0333333333333</v>
      </c>
      <c r="G441" s="299">
        <v>553.41666666666663</v>
      </c>
      <c r="H441" s="299">
        <v>600.11666666666667</v>
      </c>
      <c r="I441" s="299">
        <v>612.73333333333323</v>
      </c>
      <c r="J441" s="299">
        <v>623.4666666666667</v>
      </c>
      <c r="K441" s="298">
        <v>602</v>
      </c>
      <c r="L441" s="298">
        <v>578.65</v>
      </c>
      <c r="M441" s="298">
        <v>6.1632699999999998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1551.75</v>
      </c>
      <c r="D442" s="299">
        <v>1564.9166666666667</v>
      </c>
      <c r="E442" s="299">
        <v>1526.8333333333335</v>
      </c>
      <c r="F442" s="299">
        <v>1501.9166666666667</v>
      </c>
      <c r="G442" s="299">
        <v>1463.8333333333335</v>
      </c>
      <c r="H442" s="299">
        <v>1589.8333333333335</v>
      </c>
      <c r="I442" s="299">
        <v>1627.916666666667</v>
      </c>
      <c r="J442" s="299">
        <v>1652.8333333333335</v>
      </c>
      <c r="K442" s="298">
        <v>1603</v>
      </c>
      <c r="L442" s="298">
        <v>1540</v>
      </c>
      <c r="M442" s="298">
        <v>0.16658000000000001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538.25</v>
      </c>
      <c r="D443" s="299">
        <v>541.41666666666663</v>
      </c>
      <c r="E443" s="299">
        <v>527.83333333333326</v>
      </c>
      <c r="F443" s="299">
        <v>517.41666666666663</v>
      </c>
      <c r="G443" s="299">
        <v>503.83333333333326</v>
      </c>
      <c r="H443" s="299">
        <v>551.83333333333326</v>
      </c>
      <c r="I443" s="299">
        <v>565.41666666666652</v>
      </c>
      <c r="J443" s="299">
        <v>575.83333333333326</v>
      </c>
      <c r="K443" s="298">
        <v>555</v>
      </c>
      <c r="L443" s="298">
        <v>531</v>
      </c>
      <c r="M443" s="298">
        <v>0.44467000000000001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837.4</v>
      </c>
      <c r="D444" s="299">
        <v>838.63333333333333</v>
      </c>
      <c r="E444" s="299">
        <v>828.26666666666665</v>
      </c>
      <c r="F444" s="299">
        <v>819.13333333333333</v>
      </c>
      <c r="G444" s="299">
        <v>808.76666666666665</v>
      </c>
      <c r="H444" s="299">
        <v>847.76666666666665</v>
      </c>
      <c r="I444" s="299">
        <v>858.13333333333321</v>
      </c>
      <c r="J444" s="299">
        <v>867.26666666666665</v>
      </c>
      <c r="K444" s="298">
        <v>849</v>
      </c>
      <c r="L444" s="298">
        <v>829.5</v>
      </c>
      <c r="M444" s="298">
        <v>0.47437000000000001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38.25</v>
      </c>
      <c r="D445" s="299">
        <v>38.516666666666673</v>
      </c>
      <c r="E445" s="299">
        <v>37.633333333333347</v>
      </c>
      <c r="F445" s="299">
        <v>37.016666666666673</v>
      </c>
      <c r="G445" s="299">
        <v>36.133333333333347</v>
      </c>
      <c r="H445" s="299">
        <v>39.133333333333347</v>
      </c>
      <c r="I445" s="299">
        <v>40.016666666666673</v>
      </c>
      <c r="J445" s="299">
        <v>40.633333333333347</v>
      </c>
      <c r="K445" s="298">
        <v>39.4</v>
      </c>
      <c r="L445" s="298">
        <v>37.9</v>
      </c>
      <c r="M445" s="298">
        <v>47.599620000000002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836.45</v>
      </c>
      <c r="D446" s="299">
        <v>843.85</v>
      </c>
      <c r="E446" s="299">
        <v>825.15000000000009</v>
      </c>
      <c r="F446" s="299">
        <v>813.85</v>
      </c>
      <c r="G446" s="299">
        <v>795.15000000000009</v>
      </c>
      <c r="H446" s="299">
        <v>855.15000000000009</v>
      </c>
      <c r="I446" s="299">
        <v>873.85000000000014</v>
      </c>
      <c r="J446" s="299">
        <v>885.15000000000009</v>
      </c>
      <c r="K446" s="298">
        <v>862.55</v>
      </c>
      <c r="L446" s="298">
        <v>832.55</v>
      </c>
      <c r="M446" s="298">
        <v>9.2311800000000002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937.9</v>
      </c>
      <c r="D447" s="299">
        <v>947.61666666666667</v>
      </c>
      <c r="E447" s="299">
        <v>919.83333333333337</v>
      </c>
      <c r="F447" s="299">
        <v>901.76666666666665</v>
      </c>
      <c r="G447" s="299">
        <v>873.98333333333335</v>
      </c>
      <c r="H447" s="299">
        <v>965.68333333333339</v>
      </c>
      <c r="I447" s="299">
        <v>993.4666666666667</v>
      </c>
      <c r="J447" s="299">
        <v>1011.5333333333334</v>
      </c>
      <c r="K447" s="298">
        <v>975.4</v>
      </c>
      <c r="L447" s="298">
        <v>929.55</v>
      </c>
      <c r="M447" s="298">
        <v>2.45513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841.15</v>
      </c>
      <c r="D448" s="299">
        <v>841.38333333333333</v>
      </c>
      <c r="E448" s="299">
        <v>834.76666666666665</v>
      </c>
      <c r="F448" s="299">
        <v>828.38333333333333</v>
      </c>
      <c r="G448" s="299">
        <v>821.76666666666665</v>
      </c>
      <c r="H448" s="299">
        <v>847.76666666666665</v>
      </c>
      <c r="I448" s="299">
        <v>854.38333333333321</v>
      </c>
      <c r="J448" s="299">
        <v>860.76666666666665</v>
      </c>
      <c r="K448" s="298">
        <v>848</v>
      </c>
      <c r="L448" s="298">
        <v>835</v>
      </c>
      <c r="M448" s="298">
        <v>9.5030099999999997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211.65</v>
      </c>
      <c r="D449" s="299">
        <v>211.93333333333331</v>
      </c>
      <c r="E449" s="299">
        <v>208.96666666666661</v>
      </c>
      <c r="F449" s="299">
        <v>206.2833333333333</v>
      </c>
      <c r="G449" s="299">
        <v>203.31666666666661</v>
      </c>
      <c r="H449" s="299">
        <v>214.61666666666662</v>
      </c>
      <c r="I449" s="299">
        <v>217.58333333333331</v>
      </c>
      <c r="J449" s="299">
        <v>220.26666666666662</v>
      </c>
      <c r="K449" s="298">
        <v>214.9</v>
      </c>
      <c r="L449" s="298">
        <v>209.25</v>
      </c>
      <c r="M449" s="298">
        <v>11.341659999999999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965.15</v>
      </c>
      <c r="D450" s="299">
        <v>974.98333333333323</v>
      </c>
      <c r="E450" s="299">
        <v>950.36666666666645</v>
      </c>
      <c r="F450" s="299">
        <v>935.58333333333326</v>
      </c>
      <c r="G450" s="299">
        <v>910.96666666666647</v>
      </c>
      <c r="H450" s="299">
        <v>989.76666666666642</v>
      </c>
      <c r="I450" s="299">
        <v>1014.3833333333332</v>
      </c>
      <c r="J450" s="299">
        <v>1029.1666666666665</v>
      </c>
      <c r="K450" s="298">
        <v>999.6</v>
      </c>
      <c r="L450" s="298">
        <v>960.2</v>
      </c>
      <c r="M450" s="298">
        <v>3.8648199999999999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2998.75</v>
      </c>
      <c r="D451" s="299">
        <v>3007.5833333333335</v>
      </c>
      <c r="E451" s="299">
        <v>2958.166666666667</v>
      </c>
      <c r="F451" s="299">
        <v>2917.5833333333335</v>
      </c>
      <c r="G451" s="299">
        <v>2868.166666666667</v>
      </c>
      <c r="H451" s="299">
        <v>3048.166666666667</v>
      </c>
      <c r="I451" s="299">
        <v>3097.5833333333339</v>
      </c>
      <c r="J451" s="299">
        <v>3138.166666666667</v>
      </c>
      <c r="K451" s="298">
        <v>3057</v>
      </c>
      <c r="L451" s="298">
        <v>2967</v>
      </c>
      <c r="M451" s="298">
        <v>47.649079999999998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765.85</v>
      </c>
      <c r="D452" s="299">
        <v>767.98333333333323</v>
      </c>
      <c r="E452" s="299">
        <v>757.16666666666652</v>
      </c>
      <c r="F452" s="299">
        <v>748.48333333333323</v>
      </c>
      <c r="G452" s="299">
        <v>737.66666666666652</v>
      </c>
      <c r="H452" s="299">
        <v>776.66666666666652</v>
      </c>
      <c r="I452" s="299">
        <v>787.48333333333335</v>
      </c>
      <c r="J452" s="299">
        <v>796.16666666666652</v>
      </c>
      <c r="K452" s="298">
        <v>778.8</v>
      </c>
      <c r="L452" s="298">
        <v>759.3</v>
      </c>
      <c r="M452" s="298">
        <v>16.976109999999998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7799.55</v>
      </c>
      <c r="D453" s="299">
        <v>7760.166666666667</v>
      </c>
      <c r="E453" s="299">
        <v>7675.3833333333341</v>
      </c>
      <c r="F453" s="299">
        <v>7551.2166666666672</v>
      </c>
      <c r="G453" s="299">
        <v>7466.4333333333343</v>
      </c>
      <c r="H453" s="299">
        <v>7884.3333333333339</v>
      </c>
      <c r="I453" s="299">
        <v>7969.1166666666668</v>
      </c>
      <c r="J453" s="299">
        <v>8093.2833333333338</v>
      </c>
      <c r="K453" s="298">
        <v>7844.95</v>
      </c>
      <c r="L453" s="298">
        <v>7636</v>
      </c>
      <c r="M453" s="298">
        <v>3.5250300000000001</v>
      </c>
      <c r="N453" s="1"/>
      <c r="O453" s="1"/>
    </row>
    <row r="454" spans="1:15" ht="12.75" customHeight="1">
      <c r="A454" s="30">
        <v>444</v>
      </c>
      <c r="B454" s="308" t="s">
        <v>881</v>
      </c>
      <c r="C454" s="298">
        <v>1359.95</v>
      </c>
      <c r="D454" s="299">
        <v>1361.3</v>
      </c>
      <c r="E454" s="299">
        <v>1353.6</v>
      </c>
      <c r="F454" s="299">
        <v>1347.25</v>
      </c>
      <c r="G454" s="299">
        <v>1339.55</v>
      </c>
      <c r="H454" s="299">
        <v>1367.6499999999999</v>
      </c>
      <c r="I454" s="299">
        <v>1375.3500000000001</v>
      </c>
      <c r="J454" s="299">
        <v>1381.6999999999998</v>
      </c>
      <c r="K454" s="298">
        <v>1369</v>
      </c>
      <c r="L454" s="298">
        <v>1354.95</v>
      </c>
      <c r="M454" s="298">
        <v>7.2270000000000001E-2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218.9</v>
      </c>
      <c r="D455" s="299">
        <v>219</v>
      </c>
      <c r="E455" s="299">
        <v>217</v>
      </c>
      <c r="F455" s="299">
        <v>215.1</v>
      </c>
      <c r="G455" s="299">
        <v>213.1</v>
      </c>
      <c r="H455" s="299">
        <v>220.9</v>
      </c>
      <c r="I455" s="299">
        <v>222.9</v>
      </c>
      <c r="J455" s="299">
        <v>224.8</v>
      </c>
      <c r="K455" s="298">
        <v>221</v>
      </c>
      <c r="L455" s="298">
        <v>217.1</v>
      </c>
      <c r="M455" s="298">
        <v>17.033729999999998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428.05</v>
      </c>
      <c r="D456" s="299">
        <v>427.5333333333333</v>
      </c>
      <c r="E456" s="299">
        <v>423.81666666666661</v>
      </c>
      <c r="F456" s="299">
        <v>419.58333333333331</v>
      </c>
      <c r="G456" s="299">
        <v>415.86666666666662</v>
      </c>
      <c r="H456" s="299">
        <v>431.76666666666659</v>
      </c>
      <c r="I456" s="299">
        <v>435.48333333333329</v>
      </c>
      <c r="J456" s="299">
        <v>439.71666666666658</v>
      </c>
      <c r="K456" s="298">
        <v>431.25</v>
      </c>
      <c r="L456" s="298">
        <v>423.3</v>
      </c>
      <c r="M456" s="298">
        <v>107.44547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221.35</v>
      </c>
      <c r="D457" s="299">
        <v>221.25</v>
      </c>
      <c r="E457" s="299">
        <v>219.25</v>
      </c>
      <c r="F457" s="299">
        <v>217.15</v>
      </c>
      <c r="G457" s="299">
        <v>215.15</v>
      </c>
      <c r="H457" s="299">
        <v>223.35</v>
      </c>
      <c r="I457" s="299">
        <v>225.35</v>
      </c>
      <c r="J457" s="299">
        <v>227.45</v>
      </c>
      <c r="K457" s="298">
        <v>223.25</v>
      </c>
      <c r="L457" s="298">
        <v>219.15</v>
      </c>
      <c r="M457" s="298">
        <v>110.27964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605.15</v>
      </c>
      <c r="D458" s="299">
        <v>611.05000000000007</v>
      </c>
      <c r="E458" s="299">
        <v>586.10000000000014</v>
      </c>
      <c r="F458" s="299">
        <v>567.05000000000007</v>
      </c>
      <c r="G458" s="299">
        <v>542.10000000000014</v>
      </c>
      <c r="H458" s="299">
        <v>630.10000000000014</v>
      </c>
      <c r="I458" s="299">
        <v>655.05000000000018</v>
      </c>
      <c r="J458" s="299">
        <v>674.10000000000014</v>
      </c>
      <c r="K458" s="298">
        <v>636</v>
      </c>
      <c r="L458" s="298">
        <v>592</v>
      </c>
      <c r="M458" s="298">
        <v>0.65798000000000001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908</v>
      </c>
      <c r="D459" s="299">
        <v>904.66666666666663</v>
      </c>
      <c r="E459" s="299">
        <v>898.33333333333326</v>
      </c>
      <c r="F459" s="299">
        <v>888.66666666666663</v>
      </c>
      <c r="G459" s="299">
        <v>882.33333333333326</v>
      </c>
      <c r="H459" s="299">
        <v>914.33333333333326</v>
      </c>
      <c r="I459" s="299">
        <v>920.66666666666652</v>
      </c>
      <c r="J459" s="299">
        <v>930.33333333333326</v>
      </c>
      <c r="K459" s="298">
        <v>911</v>
      </c>
      <c r="L459" s="298">
        <v>895</v>
      </c>
      <c r="M459" s="298">
        <v>74.498580000000004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115.15</v>
      </c>
      <c r="D460" s="299">
        <v>115.61666666666667</v>
      </c>
      <c r="E460" s="299">
        <v>112.73333333333335</v>
      </c>
      <c r="F460" s="299">
        <v>110.31666666666668</v>
      </c>
      <c r="G460" s="299">
        <v>107.43333333333335</v>
      </c>
      <c r="H460" s="299">
        <v>118.03333333333335</v>
      </c>
      <c r="I460" s="299">
        <v>120.91666666666667</v>
      </c>
      <c r="J460" s="299">
        <v>123.33333333333334</v>
      </c>
      <c r="K460" s="298">
        <v>118.5</v>
      </c>
      <c r="L460" s="298">
        <v>113.2</v>
      </c>
      <c r="M460" s="298">
        <v>27.112739999999999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3519.3</v>
      </c>
      <c r="D461" s="299">
        <v>3525.4500000000003</v>
      </c>
      <c r="E461" s="299">
        <v>3477.3500000000004</v>
      </c>
      <c r="F461" s="299">
        <v>3435.4</v>
      </c>
      <c r="G461" s="299">
        <v>3387.3</v>
      </c>
      <c r="H461" s="299">
        <v>3567.4000000000005</v>
      </c>
      <c r="I461" s="299">
        <v>3615.5</v>
      </c>
      <c r="J461" s="299">
        <v>3657.4500000000007</v>
      </c>
      <c r="K461" s="298">
        <v>3573.55</v>
      </c>
      <c r="L461" s="298">
        <v>3483.5</v>
      </c>
      <c r="M461" s="298">
        <v>7.3389999999999997E-2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975.8</v>
      </c>
      <c r="D462" s="299">
        <v>981.06666666666661</v>
      </c>
      <c r="E462" s="299">
        <v>963.53333333333319</v>
      </c>
      <c r="F462" s="299">
        <v>951.26666666666654</v>
      </c>
      <c r="G462" s="299">
        <v>933.73333333333312</v>
      </c>
      <c r="H462" s="299">
        <v>993.33333333333326</v>
      </c>
      <c r="I462" s="299">
        <v>1010.8666666666666</v>
      </c>
      <c r="J462" s="299">
        <v>1023.1333333333333</v>
      </c>
      <c r="K462" s="298">
        <v>998.6</v>
      </c>
      <c r="L462" s="298">
        <v>968.8</v>
      </c>
      <c r="M462" s="298">
        <v>22.12219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80.599999999999994</v>
      </c>
      <c r="D463" s="299">
        <v>80.766666666666666</v>
      </c>
      <c r="E463" s="299">
        <v>79.333333333333329</v>
      </c>
      <c r="F463" s="299">
        <v>78.066666666666663</v>
      </c>
      <c r="G463" s="299">
        <v>76.633333333333326</v>
      </c>
      <c r="H463" s="299">
        <v>82.033333333333331</v>
      </c>
      <c r="I463" s="299">
        <v>83.466666666666669</v>
      </c>
      <c r="J463" s="299">
        <v>84.733333333333334</v>
      </c>
      <c r="K463" s="298">
        <v>82.2</v>
      </c>
      <c r="L463" s="298">
        <v>79.5</v>
      </c>
      <c r="M463" s="298">
        <v>3.3249200000000001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650.70000000000005</v>
      </c>
      <c r="D464" s="299">
        <v>652.86666666666667</v>
      </c>
      <c r="E464" s="299">
        <v>639.98333333333335</v>
      </c>
      <c r="F464" s="299">
        <v>629.26666666666665</v>
      </c>
      <c r="G464" s="299">
        <v>616.38333333333333</v>
      </c>
      <c r="H464" s="299">
        <v>663.58333333333337</v>
      </c>
      <c r="I464" s="299">
        <v>676.46666666666681</v>
      </c>
      <c r="J464" s="299">
        <v>687.18333333333339</v>
      </c>
      <c r="K464" s="298">
        <v>665.75</v>
      </c>
      <c r="L464" s="298">
        <v>642.15</v>
      </c>
      <c r="M464" s="298">
        <v>2.3510800000000001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2042.4</v>
      </c>
      <c r="D465" s="299">
        <v>2054.9333333333338</v>
      </c>
      <c r="E465" s="299">
        <v>2020.3166666666675</v>
      </c>
      <c r="F465" s="299">
        <v>1998.2333333333336</v>
      </c>
      <c r="G465" s="299">
        <v>1963.6166666666672</v>
      </c>
      <c r="H465" s="299">
        <v>2077.0166666666678</v>
      </c>
      <c r="I465" s="299">
        <v>2111.6333333333337</v>
      </c>
      <c r="J465" s="299">
        <v>2133.7166666666681</v>
      </c>
      <c r="K465" s="298">
        <v>2089.5500000000002</v>
      </c>
      <c r="L465" s="298">
        <v>2032.85</v>
      </c>
      <c r="M465" s="298">
        <v>3.3046799999999998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620.45000000000005</v>
      </c>
      <c r="D466" s="299">
        <v>623.38333333333333</v>
      </c>
      <c r="E466" s="299">
        <v>612.06666666666661</v>
      </c>
      <c r="F466" s="299">
        <v>603.68333333333328</v>
      </c>
      <c r="G466" s="299">
        <v>592.36666666666656</v>
      </c>
      <c r="H466" s="299">
        <v>631.76666666666665</v>
      </c>
      <c r="I466" s="299">
        <v>643.08333333333348</v>
      </c>
      <c r="J466" s="299">
        <v>651.4666666666667</v>
      </c>
      <c r="K466" s="298">
        <v>634.70000000000005</v>
      </c>
      <c r="L466" s="298">
        <v>615</v>
      </c>
      <c r="M466" s="298">
        <v>0.48630000000000001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2577.6999999999998</v>
      </c>
      <c r="D467" s="299">
        <v>2566.1333333333332</v>
      </c>
      <c r="E467" s="299">
        <v>2539.5666666666666</v>
      </c>
      <c r="F467" s="299">
        <v>2501.4333333333334</v>
      </c>
      <c r="G467" s="299">
        <v>2474.8666666666668</v>
      </c>
      <c r="H467" s="299">
        <v>2604.2666666666664</v>
      </c>
      <c r="I467" s="299">
        <v>2630.833333333333</v>
      </c>
      <c r="J467" s="299">
        <v>2668.9666666666662</v>
      </c>
      <c r="K467" s="298">
        <v>2592.6999999999998</v>
      </c>
      <c r="L467" s="298">
        <v>2528</v>
      </c>
      <c r="M467" s="298">
        <v>0.37630000000000002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2127.4499999999998</v>
      </c>
      <c r="D468" s="299">
        <v>2126.8166666666666</v>
      </c>
      <c r="E468" s="299">
        <v>2113.6333333333332</v>
      </c>
      <c r="F468" s="299">
        <v>2099.8166666666666</v>
      </c>
      <c r="G468" s="299">
        <v>2086.6333333333332</v>
      </c>
      <c r="H468" s="299">
        <v>2140.6333333333332</v>
      </c>
      <c r="I468" s="299">
        <v>2153.8166666666666</v>
      </c>
      <c r="J468" s="299">
        <v>2167.6333333333332</v>
      </c>
      <c r="K468" s="298">
        <v>2140</v>
      </c>
      <c r="L468" s="298">
        <v>2113</v>
      </c>
      <c r="M468" s="298">
        <v>7.6722099999999998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1499.85</v>
      </c>
      <c r="D469" s="299">
        <v>1506.05</v>
      </c>
      <c r="E469" s="299">
        <v>1480.5</v>
      </c>
      <c r="F469" s="299">
        <v>1461.15</v>
      </c>
      <c r="G469" s="299">
        <v>1435.6000000000001</v>
      </c>
      <c r="H469" s="299">
        <v>1525.3999999999999</v>
      </c>
      <c r="I469" s="299">
        <v>1550.9499999999996</v>
      </c>
      <c r="J469" s="299">
        <v>1570.2999999999997</v>
      </c>
      <c r="K469" s="298">
        <v>1531.6</v>
      </c>
      <c r="L469" s="298">
        <v>1486.7</v>
      </c>
      <c r="M469" s="298">
        <v>4.5339299999999998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489.9</v>
      </c>
      <c r="D470" s="299">
        <v>487.8</v>
      </c>
      <c r="E470" s="299">
        <v>484.6</v>
      </c>
      <c r="F470" s="299">
        <v>479.3</v>
      </c>
      <c r="G470" s="299">
        <v>476.1</v>
      </c>
      <c r="H470" s="299">
        <v>493.1</v>
      </c>
      <c r="I470" s="299">
        <v>496.29999999999995</v>
      </c>
      <c r="J470" s="299">
        <v>501.6</v>
      </c>
      <c r="K470" s="298">
        <v>491</v>
      </c>
      <c r="L470" s="298">
        <v>482.5</v>
      </c>
      <c r="M470" s="298">
        <v>4.1359700000000004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1179.3</v>
      </c>
      <c r="D471" s="299">
        <v>1188.7666666666667</v>
      </c>
      <c r="E471" s="299">
        <v>1160.6333333333332</v>
      </c>
      <c r="F471" s="299">
        <v>1141.9666666666665</v>
      </c>
      <c r="G471" s="299">
        <v>1113.833333333333</v>
      </c>
      <c r="H471" s="299">
        <v>1207.4333333333334</v>
      </c>
      <c r="I471" s="299">
        <v>1235.5666666666671</v>
      </c>
      <c r="J471" s="299">
        <v>1254.2333333333336</v>
      </c>
      <c r="K471" s="298">
        <v>1216.9000000000001</v>
      </c>
      <c r="L471" s="298">
        <v>1170.0999999999999</v>
      </c>
      <c r="M471" s="298">
        <v>4.5353399999999997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36.1</v>
      </c>
      <c r="D472" s="299">
        <v>36.333333333333336</v>
      </c>
      <c r="E472" s="299">
        <v>35.516666666666673</v>
      </c>
      <c r="F472" s="299">
        <v>34.933333333333337</v>
      </c>
      <c r="G472" s="299">
        <v>34.116666666666674</v>
      </c>
      <c r="H472" s="299">
        <v>36.916666666666671</v>
      </c>
      <c r="I472" s="299">
        <v>37.733333333333334</v>
      </c>
      <c r="J472" s="299">
        <v>38.31666666666667</v>
      </c>
      <c r="K472" s="298">
        <v>37.15</v>
      </c>
      <c r="L472" s="298">
        <v>35.75</v>
      </c>
      <c r="M472" s="298">
        <v>51.505969999999998</v>
      </c>
      <c r="N472" s="1"/>
      <c r="O472" s="1"/>
    </row>
    <row r="473" spans="1:15" ht="12.75" customHeight="1">
      <c r="A473" s="30">
        <v>463</v>
      </c>
      <c r="B473" s="308" t="s">
        <v>882</v>
      </c>
      <c r="C473" s="298">
        <v>242.15</v>
      </c>
      <c r="D473" s="299">
        <v>244.73333333333335</v>
      </c>
      <c r="E473" s="299">
        <v>238.51666666666671</v>
      </c>
      <c r="F473" s="299">
        <v>234.88333333333335</v>
      </c>
      <c r="G473" s="299">
        <v>228.66666666666671</v>
      </c>
      <c r="H473" s="299">
        <v>248.3666666666667</v>
      </c>
      <c r="I473" s="299">
        <v>254.58333333333334</v>
      </c>
      <c r="J473" s="299">
        <v>258.2166666666667</v>
      </c>
      <c r="K473" s="298">
        <v>250.95</v>
      </c>
      <c r="L473" s="298">
        <v>241.1</v>
      </c>
      <c r="M473" s="298">
        <v>2.67483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157</v>
      </c>
      <c r="D474" s="299">
        <v>157.23333333333332</v>
      </c>
      <c r="E474" s="299">
        <v>155.01666666666665</v>
      </c>
      <c r="F474" s="299">
        <v>153.03333333333333</v>
      </c>
      <c r="G474" s="299">
        <v>150.81666666666666</v>
      </c>
      <c r="H474" s="299">
        <v>159.21666666666664</v>
      </c>
      <c r="I474" s="299">
        <v>161.43333333333328</v>
      </c>
      <c r="J474" s="299">
        <v>163.41666666666663</v>
      </c>
      <c r="K474" s="298">
        <v>159.44999999999999</v>
      </c>
      <c r="L474" s="298">
        <v>155.25</v>
      </c>
      <c r="M474" s="298">
        <v>0.67966000000000004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1991</v>
      </c>
      <c r="D475" s="299">
        <v>1997.8</v>
      </c>
      <c r="E475" s="299">
        <v>1953.1999999999998</v>
      </c>
      <c r="F475" s="299">
        <v>1915.3999999999999</v>
      </c>
      <c r="G475" s="299">
        <v>1870.7999999999997</v>
      </c>
      <c r="H475" s="299">
        <v>2035.6</v>
      </c>
      <c r="I475" s="299">
        <v>2080.1999999999998</v>
      </c>
      <c r="J475" s="299">
        <v>2118</v>
      </c>
      <c r="K475" s="298">
        <v>2042.4</v>
      </c>
      <c r="L475" s="298">
        <v>1960</v>
      </c>
      <c r="M475" s="298">
        <v>1.7686299999999999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11.15</v>
      </c>
      <c r="D476" s="299">
        <v>11.200000000000001</v>
      </c>
      <c r="E476" s="299">
        <v>11.050000000000002</v>
      </c>
      <c r="F476" s="299">
        <v>10.950000000000001</v>
      </c>
      <c r="G476" s="299">
        <v>10.800000000000002</v>
      </c>
      <c r="H476" s="299">
        <v>11.300000000000002</v>
      </c>
      <c r="I476" s="299">
        <v>11.450000000000001</v>
      </c>
      <c r="J476" s="299">
        <v>11.550000000000002</v>
      </c>
      <c r="K476" s="298">
        <v>11.35</v>
      </c>
      <c r="L476" s="298">
        <v>11.1</v>
      </c>
      <c r="M476" s="298">
        <v>13.649940000000001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627.5</v>
      </c>
      <c r="D477" s="299">
        <v>632.38333333333333</v>
      </c>
      <c r="E477" s="299">
        <v>617.11666666666667</v>
      </c>
      <c r="F477" s="299">
        <v>606.73333333333335</v>
      </c>
      <c r="G477" s="299">
        <v>591.4666666666667</v>
      </c>
      <c r="H477" s="299">
        <v>642.76666666666665</v>
      </c>
      <c r="I477" s="299">
        <v>658.0333333333333</v>
      </c>
      <c r="J477" s="299">
        <v>668.41666666666663</v>
      </c>
      <c r="K477" s="298">
        <v>647.65</v>
      </c>
      <c r="L477" s="298">
        <v>622</v>
      </c>
      <c r="M477" s="298">
        <v>1.71868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670.15</v>
      </c>
      <c r="D478" s="299">
        <v>673.91666666666663</v>
      </c>
      <c r="E478" s="299">
        <v>662.83333333333326</v>
      </c>
      <c r="F478" s="299">
        <v>655.51666666666665</v>
      </c>
      <c r="G478" s="299">
        <v>644.43333333333328</v>
      </c>
      <c r="H478" s="299">
        <v>681.23333333333323</v>
      </c>
      <c r="I478" s="299">
        <v>692.31666666666649</v>
      </c>
      <c r="J478" s="299">
        <v>699.63333333333321</v>
      </c>
      <c r="K478" s="298">
        <v>685</v>
      </c>
      <c r="L478" s="298">
        <v>666.6</v>
      </c>
      <c r="M478" s="298">
        <v>14.606769999999999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651.95000000000005</v>
      </c>
      <c r="D479" s="299">
        <v>656.69999999999993</v>
      </c>
      <c r="E479" s="299">
        <v>638.74999999999989</v>
      </c>
      <c r="F479" s="299">
        <v>625.54999999999995</v>
      </c>
      <c r="G479" s="299">
        <v>607.59999999999991</v>
      </c>
      <c r="H479" s="299">
        <v>669.89999999999986</v>
      </c>
      <c r="I479" s="299">
        <v>687.84999999999991</v>
      </c>
      <c r="J479" s="299">
        <v>701.04999999999984</v>
      </c>
      <c r="K479" s="298">
        <v>674.65</v>
      </c>
      <c r="L479" s="298">
        <v>643.5</v>
      </c>
      <c r="M479" s="298">
        <v>1.6830799999999999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5735.05</v>
      </c>
      <c r="D480" s="299">
        <v>5756.416666666667</v>
      </c>
      <c r="E480" s="299">
        <v>5660.8833333333341</v>
      </c>
      <c r="F480" s="299">
        <v>5586.7166666666672</v>
      </c>
      <c r="G480" s="299">
        <v>5491.1833333333343</v>
      </c>
      <c r="H480" s="299">
        <v>5830.5833333333339</v>
      </c>
      <c r="I480" s="299">
        <v>5926.1166666666668</v>
      </c>
      <c r="J480" s="299">
        <v>6000.2833333333338</v>
      </c>
      <c r="K480" s="298">
        <v>5851.95</v>
      </c>
      <c r="L480" s="298">
        <v>5682.25</v>
      </c>
      <c r="M480" s="298">
        <v>2.8568600000000002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36.549999999999997</v>
      </c>
      <c r="D481" s="299">
        <v>36.733333333333327</v>
      </c>
      <c r="E481" s="299">
        <v>36.066666666666656</v>
      </c>
      <c r="F481" s="299">
        <v>35.583333333333329</v>
      </c>
      <c r="G481" s="299">
        <v>34.916666666666657</v>
      </c>
      <c r="H481" s="299">
        <v>37.216666666666654</v>
      </c>
      <c r="I481" s="299">
        <v>37.883333333333326</v>
      </c>
      <c r="J481" s="299">
        <v>38.366666666666653</v>
      </c>
      <c r="K481" s="298">
        <v>37.4</v>
      </c>
      <c r="L481" s="298">
        <v>36.25</v>
      </c>
      <c r="M481" s="298">
        <v>38.891509999999997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1649.05</v>
      </c>
      <c r="D482" s="299">
        <v>1638.9333333333334</v>
      </c>
      <c r="E482" s="299">
        <v>1625.1666666666667</v>
      </c>
      <c r="F482" s="299">
        <v>1601.2833333333333</v>
      </c>
      <c r="G482" s="299">
        <v>1587.5166666666667</v>
      </c>
      <c r="H482" s="299">
        <v>1662.8166666666668</v>
      </c>
      <c r="I482" s="299">
        <v>1676.5833333333333</v>
      </c>
      <c r="J482" s="299">
        <v>1700.4666666666669</v>
      </c>
      <c r="K482" s="298">
        <v>1652.7</v>
      </c>
      <c r="L482" s="298">
        <v>1615.05</v>
      </c>
      <c r="M482" s="298">
        <v>3.1973799999999999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824.9</v>
      </c>
      <c r="D483" s="299">
        <v>821.55000000000007</v>
      </c>
      <c r="E483" s="299">
        <v>811.20000000000016</v>
      </c>
      <c r="F483" s="299">
        <v>797.50000000000011</v>
      </c>
      <c r="G483" s="299">
        <v>787.1500000000002</v>
      </c>
      <c r="H483" s="299">
        <v>835.25000000000011</v>
      </c>
      <c r="I483" s="299">
        <v>845.6</v>
      </c>
      <c r="J483" s="299">
        <v>859.30000000000007</v>
      </c>
      <c r="K483" s="298">
        <v>831.9</v>
      </c>
      <c r="L483" s="298">
        <v>807.85</v>
      </c>
      <c r="M483" s="298">
        <v>17.234210000000001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225.05</v>
      </c>
      <c r="D484" s="299">
        <v>225.15</v>
      </c>
      <c r="E484" s="299">
        <v>222.3</v>
      </c>
      <c r="F484" s="299">
        <v>219.55</v>
      </c>
      <c r="G484" s="299">
        <v>216.70000000000002</v>
      </c>
      <c r="H484" s="299">
        <v>227.9</v>
      </c>
      <c r="I484" s="299">
        <v>230.74999999999997</v>
      </c>
      <c r="J484" s="299">
        <v>233.5</v>
      </c>
      <c r="K484" s="298">
        <v>228</v>
      </c>
      <c r="L484" s="298">
        <v>222.4</v>
      </c>
      <c r="M484" s="298">
        <v>1.65036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2686.25</v>
      </c>
      <c r="D485" s="299">
        <v>2712.4166666666665</v>
      </c>
      <c r="E485" s="299">
        <v>2614.833333333333</v>
      </c>
      <c r="F485" s="299">
        <v>2543.4166666666665</v>
      </c>
      <c r="G485" s="299">
        <v>2445.833333333333</v>
      </c>
      <c r="H485" s="299">
        <v>2783.833333333333</v>
      </c>
      <c r="I485" s="299">
        <v>2881.4166666666661</v>
      </c>
      <c r="J485" s="299">
        <v>2952.833333333333</v>
      </c>
      <c r="K485" s="298">
        <v>2810</v>
      </c>
      <c r="L485" s="298">
        <v>2641</v>
      </c>
      <c r="M485" s="298">
        <v>0.26402999999999999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629.54999999999995</v>
      </c>
      <c r="D486" s="299">
        <v>631.81666666666661</v>
      </c>
      <c r="E486" s="299">
        <v>621.73333333333323</v>
      </c>
      <c r="F486" s="299">
        <v>613.91666666666663</v>
      </c>
      <c r="G486" s="299">
        <v>603.83333333333326</v>
      </c>
      <c r="H486" s="299">
        <v>639.63333333333321</v>
      </c>
      <c r="I486" s="299">
        <v>649.7166666666667</v>
      </c>
      <c r="J486" s="299">
        <v>657.53333333333319</v>
      </c>
      <c r="K486" s="298">
        <v>641.9</v>
      </c>
      <c r="L486" s="298">
        <v>624</v>
      </c>
      <c r="M486" s="298">
        <v>3.7949899999999999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297.8</v>
      </c>
      <c r="D487" s="299">
        <v>299.75</v>
      </c>
      <c r="E487" s="299">
        <v>293.05</v>
      </c>
      <c r="F487" s="299">
        <v>288.3</v>
      </c>
      <c r="G487" s="299">
        <v>281.60000000000002</v>
      </c>
      <c r="H487" s="299">
        <v>304.5</v>
      </c>
      <c r="I487" s="299">
        <v>311.20000000000005</v>
      </c>
      <c r="J487" s="299">
        <v>315.95</v>
      </c>
      <c r="K487" s="298">
        <v>306.45</v>
      </c>
      <c r="L487" s="298">
        <v>295</v>
      </c>
      <c r="M487" s="298">
        <v>2.0343399999999998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29.75</v>
      </c>
      <c r="D488" s="299">
        <v>30.033333333333331</v>
      </c>
      <c r="E488" s="299">
        <v>28.816666666666663</v>
      </c>
      <c r="F488" s="299">
        <v>27.883333333333333</v>
      </c>
      <c r="G488" s="299">
        <v>26.666666666666664</v>
      </c>
      <c r="H488" s="299">
        <v>30.966666666666661</v>
      </c>
      <c r="I488" s="299">
        <v>32.18333333333333</v>
      </c>
      <c r="J488" s="299">
        <v>33.11666666666666</v>
      </c>
      <c r="K488" s="298">
        <v>31.25</v>
      </c>
      <c r="L488" s="298">
        <v>29.1</v>
      </c>
      <c r="M488" s="298">
        <v>60.530250000000002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270.35000000000002</v>
      </c>
      <c r="D489" s="299">
        <v>272.2</v>
      </c>
      <c r="E489" s="299">
        <v>266.39999999999998</v>
      </c>
      <c r="F489" s="299">
        <v>262.45</v>
      </c>
      <c r="G489" s="299">
        <v>256.64999999999998</v>
      </c>
      <c r="H489" s="299">
        <v>276.14999999999998</v>
      </c>
      <c r="I489" s="299">
        <v>281.95000000000005</v>
      </c>
      <c r="J489" s="299">
        <v>285.89999999999998</v>
      </c>
      <c r="K489" s="298">
        <v>278</v>
      </c>
      <c r="L489" s="298">
        <v>268.25</v>
      </c>
      <c r="M489" s="298">
        <v>3.2475900000000002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307.55</v>
      </c>
      <c r="D490" s="318">
        <v>310.03333333333336</v>
      </c>
      <c r="E490" s="318">
        <v>302.11666666666673</v>
      </c>
      <c r="F490" s="318">
        <v>296.68333333333339</v>
      </c>
      <c r="G490" s="318">
        <v>288.76666666666677</v>
      </c>
      <c r="H490" s="318">
        <v>315.4666666666667</v>
      </c>
      <c r="I490" s="318">
        <v>323.38333333333333</v>
      </c>
      <c r="J490" s="317">
        <v>328.81666666666666</v>
      </c>
      <c r="K490" s="317">
        <v>317.95</v>
      </c>
      <c r="L490" s="317">
        <v>304.60000000000002</v>
      </c>
      <c r="M490" s="269">
        <v>0.67698999999999998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834.8</v>
      </c>
      <c r="D491" s="318">
        <v>847.46666666666658</v>
      </c>
      <c r="E491" s="318">
        <v>811.53333333333319</v>
      </c>
      <c r="F491" s="318">
        <v>788.26666666666665</v>
      </c>
      <c r="G491" s="318">
        <v>752.33333333333326</v>
      </c>
      <c r="H491" s="318">
        <v>870.73333333333312</v>
      </c>
      <c r="I491" s="318">
        <v>906.66666666666652</v>
      </c>
      <c r="J491" s="317">
        <v>929.93333333333305</v>
      </c>
      <c r="K491" s="317">
        <v>883.4</v>
      </c>
      <c r="L491" s="317">
        <v>824.2</v>
      </c>
      <c r="M491" s="269">
        <v>12.69007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227.9</v>
      </c>
      <c r="D492" s="299">
        <v>230.11666666666667</v>
      </c>
      <c r="E492" s="299">
        <v>224.28333333333336</v>
      </c>
      <c r="F492" s="299">
        <v>220.66666666666669</v>
      </c>
      <c r="G492" s="299">
        <v>214.83333333333337</v>
      </c>
      <c r="H492" s="299">
        <v>233.73333333333335</v>
      </c>
      <c r="I492" s="299">
        <v>239.56666666666666</v>
      </c>
      <c r="J492" s="299">
        <v>243.18333333333334</v>
      </c>
      <c r="K492" s="298">
        <v>235.95</v>
      </c>
      <c r="L492" s="298">
        <v>226.5</v>
      </c>
      <c r="M492" s="298">
        <v>151.26858999999999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2003.35</v>
      </c>
      <c r="D493" s="318">
        <v>2005.9833333333333</v>
      </c>
      <c r="E493" s="318">
        <v>1992.3666666666668</v>
      </c>
      <c r="F493" s="318">
        <v>1981.3833333333334</v>
      </c>
      <c r="G493" s="318">
        <v>1967.7666666666669</v>
      </c>
      <c r="H493" s="318">
        <v>2016.9666666666667</v>
      </c>
      <c r="I493" s="318">
        <v>2030.583333333333</v>
      </c>
      <c r="J493" s="317">
        <v>2041.5666666666666</v>
      </c>
      <c r="K493" s="317">
        <v>2019.6</v>
      </c>
      <c r="L493" s="317">
        <v>1995</v>
      </c>
      <c r="M493" s="269">
        <v>0.11352</v>
      </c>
      <c r="N493" s="1"/>
      <c r="O493" s="1"/>
    </row>
    <row r="494" spans="1:15" ht="12.75" customHeight="1">
      <c r="A494" s="30">
        <v>484</v>
      </c>
      <c r="B494" s="331" t="s">
        <v>883</v>
      </c>
      <c r="C494" s="298">
        <v>321.25</v>
      </c>
      <c r="D494" s="299">
        <v>318.98333333333335</v>
      </c>
      <c r="E494" s="299">
        <v>313.9666666666667</v>
      </c>
      <c r="F494" s="299">
        <v>306.68333333333334</v>
      </c>
      <c r="G494" s="299">
        <v>301.66666666666669</v>
      </c>
      <c r="H494" s="299">
        <v>326.26666666666671</v>
      </c>
      <c r="I494" s="299">
        <v>331.28333333333336</v>
      </c>
      <c r="J494" s="299">
        <v>338.56666666666672</v>
      </c>
      <c r="K494" s="298">
        <v>324</v>
      </c>
      <c r="L494" s="298">
        <v>311.7</v>
      </c>
      <c r="M494" s="298">
        <v>1.21658</v>
      </c>
      <c r="N494" s="1"/>
      <c r="O494" s="1"/>
    </row>
    <row r="495" spans="1:15" ht="12.75" customHeight="1">
      <c r="A495" s="30">
        <v>485</v>
      </c>
      <c r="B495" s="333" t="s">
        <v>524</v>
      </c>
      <c r="C495" s="318">
        <v>2031.2</v>
      </c>
      <c r="D495" s="318">
        <v>2037.3500000000001</v>
      </c>
      <c r="E495" s="299">
        <v>2019.3000000000002</v>
      </c>
      <c r="F495" s="299">
        <v>2007.4</v>
      </c>
      <c r="G495" s="299">
        <v>1989.3500000000001</v>
      </c>
      <c r="H495" s="299">
        <v>2049.25</v>
      </c>
      <c r="I495" s="299">
        <v>2067.3000000000002</v>
      </c>
      <c r="J495" s="299">
        <v>2079.2000000000003</v>
      </c>
      <c r="K495" s="298">
        <v>2055.4</v>
      </c>
      <c r="L495" s="298">
        <v>2025.45</v>
      </c>
      <c r="M495" s="298">
        <v>0.41460000000000002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8.65</v>
      </c>
      <c r="D496" s="299">
        <v>8.6833333333333336</v>
      </c>
      <c r="E496" s="299">
        <v>8.5166666666666675</v>
      </c>
      <c r="F496" s="299">
        <v>8.3833333333333346</v>
      </c>
      <c r="G496" s="299">
        <v>8.2166666666666686</v>
      </c>
      <c r="H496" s="299">
        <v>8.8166666666666664</v>
      </c>
      <c r="I496" s="299">
        <v>8.9833333333333307</v>
      </c>
      <c r="J496" s="299">
        <v>9.1166666666666654</v>
      </c>
      <c r="K496" s="298">
        <v>8.85</v>
      </c>
      <c r="L496" s="298">
        <v>8.5500000000000007</v>
      </c>
      <c r="M496" s="298">
        <v>649.50157999999999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986.45</v>
      </c>
      <c r="D497" s="318">
        <v>986.5333333333333</v>
      </c>
      <c r="E497" s="299">
        <v>977.66666666666663</v>
      </c>
      <c r="F497" s="299">
        <v>968.88333333333333</v>
      </c>
      <c r="G497" s="299">
        <v>960.01666666666665</v>
      </c>
      <c r="H497" s="299">
        <v>995.31666666666661</v>
      </c>
      <c r="I497" s="299">
        <v>1004.1833333333334</v>
      </c>
      <c r="J497" s="299">
        <v>1012.9666666666666</v>
      </c>
      <c r="K497" s="298">
        <v>995.4</v>
      </c>
      <c r="L497" s="298">
        <v>977.75</v>
      </c>
      <c r="M497" s="298">
        <v>10.93056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209.7</v>
      </c>
      <c r="D498" s="299">
        <v>210.26666666666665</v>
      </c>
      <c r="E498" s="299">
        <v>205.83333333333331</v>
      </c>
      <c r="F498" s="299">
        <v>201.96666666666667</v>
      </c>
      <c r="G498" s="299">
        <v>197.53333333333333</v>
      </c>
      <c r="H498" s="299">
        <v>214.1333333333333</v>
      </c>
      <c r="I498" s="299">
        <v>218.56666666666663</v>
      </c>
      <c r="J498" s="299">
        <v>222.43333333333328</v>
      </c>
      <c r="K498" s="298">
        <v>214.7</v>
      </c>
      <c r="L498" s="298">
        <v>206.4</v>
      </c>
      <c r="M498" s="298">
        <v>16.0412</v>
      </c>
      <c r="N498" s="1"/>
      <c r="O498" s="1"/>
    </row>
    <row r="499" spans="1:15" ht="12.75" customHeight="1">
      <c r="A499" s="30">
        <v>489</v>
      </c>
      <c r="B499" s="332" t="s">
        <v>526</v>
      </c>
      <c r="C499" s="318">
        <v>69.7</v>
      </c>
      <c r="D499" s="318">
        <v>69.666666666666671</v>
      </c>
      <c r="E499" s="299">
        <v>68.983333333333348</v>
      </c>
      <c r="F499" s="299">
        <v>68.26666666666668</v>
      </c>
      <c r="G499" s="299">
        <v>67.583333333333357</v>
      </c>
      <c r="H499" s="299">
        <v>70.38333333333334</v>
      </c>
      <c r="I499" s="299">
        <v>71.066666666666649</v>
      </c>
      <c r="J499" s="299">
        <v>71.783333333333331</v>
      </c>
      <c r="K499" s="298">
        <v>70.349999999999994</v>
      </c>
      <c r="L499" s="298">
        <v>68.95</v>
      </c>
      <c r="M499" s="298">
        <v>4.74369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526.95000000000005</v>
      </c>
      <c r="D500" s="299">
        <v>524.31666666666672</v>
      </c>
      <c r="E500" s="299">
        <v>518.63333333333344</v>
      </c>
      <c r="F500" s="299">
        <v>510.31666666666672</v>
      </c>
      <c r="G500" s="299">
        <v>504.63333333333344</v>
      </c>
      <c r="H500" s="299">
        <v>532.63333333333344</v>
      </c>
      <c r="I500" s="299">
        <v>538.31666666666661</v>
      </c>
      <c r="J500" s="299">
        <v>546.63333333333344</v>
      </c>
      <c r="K500" s="298">
        <v>530</v>
      </c>
      <c r="L500" s="298">
        <v>516</v>
      </c>
      <c r="M500" s="298">
        <v>0.65341000000000005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1671.05</v>
      </c>
      <c r="D501" s="318">
        <v>1661.5833333333333</v>
      </c>
      <c r="E501" s="299">
        <v>1649.4666666666665</v>
      </c>
      <c r="F501" s="299">
        <v>1627.8833333333332</v>
      </c>
      <c r="G501" s="299">
        <v>1615.7666666666664</v>
      </c>
      <c r="H501" s="299">
        <v>1683.1666666666665</v>
      </c>
      <c r="I501" s="299">
        <v>1695.2833333333333</v>
      </c>
      <c r="J501" s="299">
        <v>1716.8666666666666</v>
      </c>
      <c r="K501" s="298">
        <v>1673.7</v>
      </c>
      <c r="L501" s="298">
        <v>1640</v>
      </c>
      <c r="M501" s="298">
        <v>0.75827999999999995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401.45</v>
      </c>
      <c r="D502" s="318">
        <v>404.18333333333334</v>
      </c>
      <c r="E502" s="299">
        <v>397.76666666666665</v>
      </c>
      <c r="F502" s="299">
        <v>394.08333333333331</v>
      </c>
      <c r="G502" s="299">
        <v>387.66666666666663</v>
      </c>
      <c r="H502" s="299">
        <v>407.86666666666667</v>
      </c>
      <c r="I502" s="299">
        <v>414.2833333333333</v>
      </c>
      <c r="J502" s="299">
        <v>417.9666666666667</v>
      </c>
      <c r="K502" s="298">
        <v>410.6</v>
      </c>
      <c r="L502" s="298">
        <v>400.5</v>
      </c>
      <c r="M502" s="298">
        <v>65.806209999999993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212.35</v>
      </c>
      <c r="D503" s="318">
        <v>214.54999999999998</v>
      </c>
      <c r="E503" s="299">
        <v>209.29999999999995</v>
      </c>
      <c r="F503" s="299">
        <v>206.24999999999997</v>
      </c>
      <c r="G503" s="299">
        <v>200.99999999999994</v>
      </c>
      <c r="H503" s="299">
        <v>217.59999999999997</v>
      </c>
      <c r="I503" s="299">
        <v>222.85000000000002</v>
      </c>
      <c r="J503" s="299">
        <v>225.89999999999998</v>
      </c>
      <c r="K503" s="298">
        <v>219.8</v>
      </c>
      <c r="L503" s="298">
        <v>211.5</v>
      </c>
      <c r="M503" s="298">
        <v>8.6964000000000006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13.3</v>
      </c>
      <c r="D504" s="318">
        <v>13.299999999999999</v>
      </c>
      <c r="E504" s="299">
        <v>13.099999999999998</v>
      </c>
      <c r="F504" s="299">
        <v>12.899999999999999</v>
      </c>
      <c r="G504" s="299">
        <v>12.699999999999998</v>
      </c>
      <c r="H504" s="299">
        <v>13.499999999999998</v>
      </c>
      <c r="I504" s="299">
        <v>13.699999999999998</v>
      </c>
      <c r="J504" s="299">
        <v>13.899999999999999</v>
      </c>
      <c r="K504" s="298">
        <v>13.5</v>
      </c>
      <c r="L504" s="298">
        <v>13.1</v>
      </c>
      <c r="M504" s="298">
        <v>409.34757999999999</v>
      </c>
      <c r="N504" s="1"/>
      <c r="O504" s="1"/>
    </row>
    <row r="505" spans="1:15" ht="12.75" customHeight="1">
      <c r="A505" s="30">
        <v>495</v>
      </c>
      <c r="B505" s="269" t="s">
        <v>884</v>
      </c>
      <c r="C505" s="318">
        <v>8073.55</v>
      </c>
      <c r="D505" s="318">
        <v>8029.55</v>
      </c>
      <c r="E505" s="299">
        <v>7917.1500000000005</v>
      </c>
      <c r="F505" s="299">
        <v>7760.75</v>
      </c>
      <c r="G505" s="299">
        <v>7648.35</v>
      </c>
      <c r="H505" s="299">
        <v>8185.9500000000007</v>
      </c>
      <c r="I505" s="299">
        <v>8298.35</v>
      </c>
      <c r="J505" s="299">
        <v>8454.75</v>
      </c>
      <c r="K505" s="298">
        <v>8141.95</v>
      </c>
      <c r="L505" s="298">
        <v>7873.15</v>
      </c>
      <c r="M505" s="298">
        <v>0.80101999999999995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224.4</v>
      </c>
      <c r="D506" s="318">
        <v>224.58333333333334</v>
      </c>
      <c r="E506" s="299">
        <v>221.9666666666667</v>
      </c>
      <c r="F506" s="299">
        <v>219.53333333333336</v>
      </c>
      <c r="G506" s="299">
        <v>216.91666666666671</v>
      </c>
      <c r="H506" s="299">
        <v>227.01666666666668</v>
      </c>
      <c r="I506" s="299">
        <v>229.6333333333333</v>
      </c>
      <c r="J506" s="299">
        <v>232.06666666666666</v>
      </c>
      <c r="K506" s="298">
        <v>227.2</v>
      </c>
      <c r="L506" s="298">
        <v>222.15</v>
      </c>
      <c r="M506" s="298">
        <v>47.116660000000003</v>
      </c>
      <c r="N506" s="1"/>
      <c r="O506" s="1"/>
    </row>
    <row r="507" spans="1:15" ht="12.75" customHeight="1">
      <c r="A507" s="342">
        <v>497</v>
      </c>
      <c r="B507" s="269" t="s">
        <v>529</v>
      </c>
      <c r="C507" s="318">
        <v>252.4</v>
      </c>
      <c r="D507" s="318">
        <v>253.43333333333331</v>
      </c>
      <c r="E507" s="299">
        <v>248.96666666666664</v>
      </c>
      <c r="F507" s="299">
        <v>245.53333333333333</v>
      </c>
      <c r="G507" s="299">
        <v>241.06666666666666</v>
      </c>
      <c r="H507" s="299">
        <v>256.86666666666662</v>
      </c>
      <c r="I507" s="299">
        <v>261.33333333333326</v>
      </c>
      <c r="J507" s="299">
        <v>264.76666666666659</v>
      </c>
      <c r="K507" s="298">
        <v>257.89999999999998</v>
      </c>
      <c r="L507" s="298">
        <v>250</v>
      </c>
      <c r="M507" s="298">
        <v>2.9127100000000001</v>
      </c>
      <c r="N507" s="1"/>
      <c r="O507" s="1"/>
    </row>
    <row r="508" spans="1:15" ht="12.75" customHeight="1">
      <c r="A508" s="317">
        <v>498</v>
      </c>
      <c r="B508" s="269" t="s">
        <v>856</v>
      </c>
      <c r="C508" s="269">
        <v>55.65</v>
      </c>
      <c r="D508" s="318">
        <v>56.65</v>
      </c>
      <c r="E508" s="299">
        <v>54.3</v>
      </c>
      <c r="F508" s="299">
        <v>52.949999999999996</v>
      </c>
      <c r="G508" s="299">
        <v>50.599999999999994</v>
      </c>
      <c r="H508" s="299">
        <v>58</v>
      </c>
      <c r="I508" s="299">
        <v>60.350000000000009</v>
      </c>
      <c r="J508" s="299">
        <v>61.7</v>
      </c>
      <c r="K508" s="298">
        <v>59</v>
      </c>
      <c r="L508" s="298">
        <v>55.3</v>
      </c>
      <c r="M508" s="298">
        <v>430.24088999999998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369.85</v>
      </c>
      <c r="D509" s="318">
        <v>371.41666666666669</v>
      </c>
      <c r="E509" s="299">
        <v>362.53333333333336</v>
      </c>
      <c r="F509" s="299">
        <v>355.2166666666667</v>
      </c>
      <c r="G509" s="299">
        <v>346.33333333333337</v>
      </c>
      <c r="H509" s="299">
        <v>378.73333333333335</v>
      </c>
      <c r="I509" s="299">
        <v>387.61666666666667</v>
      </c>
      <c r="J509" s="299">
        <v>394.93333333333334</v>
      </c>
      <c r="K509" s="298">
        <v>380.3</v>
      </c>
      <c r="L509" s="298">
        <v>364.1</v>
      </c>
      <c r="M509" s="298">
        <v>26.20703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1607.5</v>
      </c>
      <c r="D510" s="318">
        <v>1602.55</v>
      </c>
      <c r="E510" s="299">
        <v>1585.3</v>
      </c>
      <c r="F510" s="299">
        <v>1563.1</v>
      </c>
      <c r="G510" s="299">
        <v>1545.85</v>
      </c>
      <c r="H510" s="299">
        <v>1624.75</v>
      </c>
      <c r="I510" s="299">
        <v>1642</v>
      </c>
      <c r="J510" s="299">
        <v>1664.2</v>
      </c>
      <c r="K510" s="298">
        <v>1619.8</v>
      </c>
      <c r="L510" s="298">
        <v>1580.35</v>
      </c>
      <c r="M510" s="298">
        <v>0.76326000000000005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2074.9499999999998</v>
      </c>
      <c r="D511" s="318">
        <v>2066.5499999999997</v>
      </c>
      <c r="E511" s="299">
        <v>2039.2999999999993</v>
      </c>
      <c r="F511" s="299">
        <v>2003.6499999999996</v>
      </c>
      <c r="G511" s="299">
        <v>1976.3999999999992</v>
      </c>
      <c r="H511" s="299">
        <v>2102.1999999999994</v>
      </c>
      <c r="I511" s="299">
        <v>2129.4500000000003</v>
      </c>
      <c r="J511" s="299">
        <v>2165.0999999999995</v>
      </c>
      <c r="K511" s="298">
        <v>2093.8000000000002</v>
      </c>
      <c r="L511" s="298">
        <v>2030.9</v>
      </c>
      <c r="M511" s="298">
        <v>0.23438000000000001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3"/>
      <c r="B5" s="484"/>
      <c r="C5" s="483"/>
      <c r="D5" s="48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85" t="s">
        <v>533</v>
      </c>
      <c r="C7" s="484"/>
      <c r="D7" s="7">
        <f>Main!B10</f>
        <v>44757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44756</v>
      </c>
      <c r="B10" s="29">
        <v>538351</v>
      </c>
      <c r="C10" s="28" t="s">
        <v>1008</v>
      </c>
      <c r="D10" s="28" t="s">
        <v>1009</v>
      </c>
      <c r="E10" s="28" t="s">
        <v>542</v>
      </c>
      <c r="F10" s="87">
        <v>78857</v>
      </c>
      <c r="G10" s="29">
        <v>101.82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44756</v>
      </c>
      <c r="B11" s="29">
        <v>538351</v>
      </c>
      <c r="C11" s="28" t="s">
        <v>1008</v>
      </c>
      <c r="D11" s="28" t="s">
        <v>1009</v>
      </c>
      <c r="E11" s="28" t="s">
        <v>543</v>
      </c>
      <c r="F11" s="87">
        <v>16400</v>
      </c>
      <c r="G11" s="29">
        <v>98.18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44756</v>
      </c>
      <c r="B12" s="29">
        <v>543543</v>
      </c>
      <c r="C12" s="28" t="s">
        <v>995</v>
      </c>
      <c r="D12" s="28" t="s">
        <v>1010</v>
      </c>
      <c r="E12" s="28" t="s">
        <v>542</v>
      </c>
      <c r="F12" s="87">
        <v>64800</v>
      </c>
      <c r="G12" s="29">
        <v>152.85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44756</v>
      </c>
      <c r="B13" s="29">
        <v>543543</v>
      </c>
      <c r="C13" s="28" t="s">
        <v>995</v>
      </c>
      <c r="D13" s="28" t="s">
        <v>1011</v>
      </c>
      <c r="E13" s="28" t="s">
        <v>543</v>
      </c>
      <c r="F13" s="87">
        <v>130400</v>
      </c>
      <c r="G13" s="29">
        <v>156.22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44756</v>
      </c>
      <c r="B14" s="29">
        <v>543543</v>
      </c>
      <c r="C14" s="28" t="s">
        <v>995</v>
      </c>
      <c r="D14" s="28" t="s">
        <v>1012</v>
      </c>
      <c r="E14" s="28" t="s">
        <v>542</v>
      </c>
      <c r="F14" s="87">
        <v>60000</v>
      </c>
      <c r="G14" s="29">
        <v>155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44756</v>
      </c>
      <c r="B15" s="29">
        <v>543543</v>
      </c>
      <c r="C15" s="28" t="s">
        <v>995</v>
      </c>
      <c r="D15" s="28" t="s">
        <v>1013</v>
      </c>
      <c r="E15" s="28" t="s">
        <v>542</v>
      </c>
      <c r="F15" s="87">
        <v>100000</v>
      </c>
      <c r="G15" s="29">
        <v>160.68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44756</v>
      </c>
      <c r="B16" s="29">
        <v>523329</v>
      </c>
      <c r="C16" s="28" t="s">
        <v>1014</v>
      </c>
      <c r="D16" s="28" t="s">
        <v>1015</v>
      </c>
      <c r="E16" s="28" t="s">
        <v>543</v>
      </c>
      <c r="F16" s="87">
        <v>74900</v>
      </c>
      <c r="G16" s="29">
        <v>539.25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44756</v>
      </c>
      <c r="B17" s="29">
        <v>523329</v>
      </c>
      <c r="C17" s="28" t="s">
        <v>1014</v>
      </c>
      <c r="D17" s="28" t="s">
        <v>1016</v>
      </c>
      <c r="E17" s="28" t="s">
        <v>542</v>
      </c>
      <c r="F17" s="87">
        <v>84500</v>
      </c>
      <c r="G17" s="29">
        <v>539.39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44756</v>
      </c>
      <c r="B18" s="29">
        <v>537707</v>
      </c>
      <c r="C18" s="28" t="s">
        <v>1017</v>
      </c>
      <c r="D18" s="28" t="s">
        <v>1018</v>
      </c>
      <c r="E18" s="28" t="s">
        <v>543</v>
      </c>
      <c r="F18" s="87">
        <v>66163</v>
      </c>
      <c r="G18" s="29">
        <v>21.56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44756</v>
      </c>
      <c r="B19" s="29">
        <v>533090</v>
      </c>
      <c r="C19" s="28" t="s">
        <v>1019</v>
      </c>
      <c r="D19" s="28" t="s">
        <v>1020</v>
      </c>
      <c r="E19" s="28" t="s">
        <v>542</v>
      </c>
      <c r="F19" s="87">
        <v>800000</v>
      </c>
      <c r="G19" s="29">
        <v>9.51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44756</v>
      </c>
      <c r="B20" s="29">
        <v>507552</v>
      </c>
      <c r="C20" s="28" t="s">
        <v>1021</v>
      </c>
      <c r="D20" s="28" t="s">
        <v>1022</v>
      </c>
      <c r="E20" s="28" t="s">
        <v>543</v>
      </c>
      <c r="F20" s="87">
        <v>300000</v>
      </c>
      <c r="G20" s="29">
        <v>59.07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44756</v>
      </c>
      <c r="B21" s="29">
        <v>539839</v>
      </c>
      <c r="C21" s="28" t="s">
        <v>1023</v>
      </c>
      <c r="D21" s="28" t="s">
        <v>1024</v>
      </c>
      <c r="E21" s="28" t="s">
        <v>542</v>
      </c>
      <c r="F21" s="87">
        <v>84000</v>
      </c>
      <c r="G21" s="29">
        <v>7.5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44756</v>
      </c>
      <c r="B22" s="29">
        <v>539839</v>
      </c>
      <c r="C22" s="28" t="s">
        <v>1023</v>
      </c>
      <c r="D22" s="28" t="s">
        <v>1025</v>
      </c>
      <c r="E22" s="28" t="s">
        <v>543</v>
      </c>
      <c r="F22" s="87">
        <v>80000</v>
      </c>
      <c r="G22" s="29">
        <v>7.5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44756</v>
      </c>
      <c r="B23" s="29">
        <v>542918</v>
      </c>
      <c r="C23" s="28" t="s">
        <v>1026</v>
      </c>
      <c r="D23" s="28" t="s">
        <v>1027</v>
      </c>
      <c r="E23" s="28" t="s">
        <v>543</v>
      </c>
      <c r="F23" s="87">
        <v>66000</v>
      </c>
      <c r="G23" s="29">
        <v>24.15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44756</v>
      </c>
      <c r="B24" s="29">
        <v>542918</v>
      </c>
      <c r="C24" s="28" t="s">
        <v>1026</v>
      </c>
      <c r="D24" s="28" t="s">
        <v>1028</v>
      </c>
      <c r="E24" s="28" t="s">
        <v>543</v>
      </c>
      <c r="F24" s="87">
        <v>52800</v>
      </c>
      <c r="G24" s="29">
        <v>25.79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44756</v>
      </c>
      <c r="B25" s="29">
        <v>542918</v>
      </c>
      <c r="C25" s="28" t="s">
        <v>1026</v>
      </c>
      <c r="D25" s="28" t="s">
        <v>1028</v>
      </c>
      <c r="E25" s="28" t="s">
        <v>542</v>
      </c>
      <c r="F25" s="87">
        <v>49500</v>
      </c>
      <c r="G25" s="29">
        <v>25.46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44756</v>
      </c>
      <c r="B26" s="29">
        <v>542918</v>
      </c>
      <c r="C26" s="28" t="s">
        <v>1026</v>
      </c>
      <c r="D26" s="28" t="s">
        <v>1029</v>
      </c>
      <c r="E26" s="28" t="s">
        <v>542</v>
      </c>
      <c r="F26" s="87">
        <v>26400</v>
      </c>
      <c r="G26" s="29">
        <v>26.33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44756</v>
      </c>
      <c r="B27" s="29">
        <v>542918</v>
      </c>
      <c r="C27" s="28" t="s">
        <v>1026</v>
      </c>
      <c r="D27" s="28" t="s">
        <v>1029</v>
      </c>
      <c r="E27" s="28" t="s">
        <v>543</v>
      </c>
      <c r="F27" s="87">
        <v>39600</v>
      </c>
      <c r="G27" s="29">
        <v>25.64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44756</v>
      </c>
      <c r="B28" s="29">
        <v>500160</v>
      </c>
      <c r="C28" s="28" t="s">
        <v>1030</v>
      </c>
      <c r="D28" s="28" t="s">
        <v>1031</v>
      </c>
      <c r="E28" s="28" t="s">
        <v>542</v>
      </c>
      <c r="F28" s="87">
        <v>266819</v>
      </c>
      <c r="G28" s="29">
        <v>11.29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44756</v>
      </c>
      <c r="B29" s="29">
        <v>500160</v>
      </c>
      <c r="C29" s="28" t="s">
        <v>1030</v>
      </c>
      <c r="D29" s="28" t="s">
        <v>1031</v>
      </c>
      <c r="E29" s="28" t="s">
        <v>543</v>
      </c>
      <c r="F29" s="87">
        <v>1277819</v>
      </c>
      <c r="G29" s="29">
        <v>11.29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44756</v>
      </c>
      <c r="B30" s="29">
        <v>514386</v>
      </c>
      <c r="C30" s="28" t="s">
        <v>1032</v>
      </c>
      <c r="D30" s="28" t="s">
        <v>1033</v>
      </c>
      <c r="E30" s="28" t="s">
        <v>542</v>
      </c>
      <c r="F30" s="87">
        <v>83382</v>
      </c>
      <c r="G30" s="29">
        <v>5.39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44756</v>
      </c>
      <c r="B31" s="29">
        <v>514386</v>
      </c>
      <c r="C31" s="28" t="s">
        <v>1032</v>
      </c>
      <c r="D31" s="28" t="s">
        <v>1034</v>
      </c>
      <c r="E31" s="28" t="s">
        <v>543</v>
      </c>
      <c r="F31" s="87">
        <v>81500</v>
      </c>
      <c r="G31" s="29">
        <v>5.2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44756</v>
      </c>
      <c r="B32" s="29">
        <v>540377</v>
      </c>
      <c r="C32" s="28" t="s">
        <v>964</v>
      </c>
      <c r="D32" s="28" t="s">
        <v>965</v>
      </c>
      <c r="E32" s="28" t="s">
        <v>542</v>
      </c>
      <c r="F32" s="87">
        <v>12000</v>
      </c>
      <c r="G32" s="29">
        <v>86.6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44756</v>
      </c>
      <c r="B33" s="29">
        <v>540377</v>
      </c>
      <c r="C33" s="28" t="s">
        <v>964</v>
      </c>
      <c r="D33" s="28" t="s">
        <v>965</v>
      </c>
      <c r="E33" s="28" t="s">
        <v>543</v>
      </c>
      <c r="F33" s="87">
        <v>24000</v>
      </c>
      <c r="G33" s="29">
        <v>89.09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44756</v>
      </c>
      <c r="B34" s="29">
        <v>540377</v>
      </c>
      <c r="C34" s="28" t="s">
        <v>964</v>
      </c>
      <c r="D34" s="28" t="s">
        <v>975</v>
      </c>
      <c r="E34" s="28" t="s">
        <v>542</v>
      </c>
      <c r="F34" s="87">
        <v>42000</v>
      </c>
      <c r="G34" s="29">
        <v>86.59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44756</v>
      </c>
      <c r="B35" s="29">
        <v>540377</v>
      </c>
      <c r="C35" s="28" t="s">
        <v>964</v>
      </c>
      <c r="D35" s="28" t="s">
        <v>1035</v>
      </c>
      <c r="E35" s="28" t="s">
        <v>543</v>
      </c>
      <c r="F35" s="87">
        <v>18000</v>
      </c>
      <c r="G35" s="29">
        <v>86.47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44756</v>
      </c>
      <c r="B36" s="29">
        <v>511628</v>
      </c>
      <c r="C36" s="28" t="s">
        <v>1036</v>
      </c>
      <c r="D36" s="28" t="s">
        <v>1037</v>
      </c>
      <c r="E36" s="28" t="s">
        <v>542</v>
      </c>
      <c r="F36" s="87">
        <v>30000</v>
      </c>
      <c r="G36" s="29">
        <v>72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44756</v>
      </c>
      <c r="B37" s="29">
        <v>511628</v>
      </c>
      <c r="C37" s="28" t="s">
        <v>1036</v>
      </c>
      <c r="D37" s="28" t="s">
        <v>1038</v>
      </c>
      <c r="E37" s="28" t="s">
        <v>543</v>
      </c>
      <c r="F37" s="87">
        <v>30000</v>
      </c>
      <c r="G37" s="29">
        <v>72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44756</v>
      </c>
      <c r="B38" s="29">
        <v>543544</v>
      </c>
      <c r="C38" s="28" t="s">
        <v>996</v>
      </c>
      <c r="D38" s="28" t="s">
        <v>1039</v>
      </c>
      <c r="E38" s="28" t="s">
        <v>543</v>
      </c>
      <c r="F38" s="87">
        <v>52000</v>
      </c>
      <c r="G38" s="29">
        <v>83.75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44756</v>
      </c>
      <c r="B39" s="29">
        <v>543544</v>
      </c>
      <c r="C39" s="28" t="s">
        <v>996</v>
      </c>
      <c r="D39" s="28" t="s">
        <v>1040</v>
      </c>
      <c r="E39" s="28" t="s">
        <v>542</v>
      </c>
      <c r="F39" s="87">
        <v>120000</v>
      </c>
      <c r="G39" s="29">
        <v>83.75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44756</v>
      </c>
      <c r="B40" s="29">
        <v>543544</v>
      </c>
      <c r="C40" s="28" t="s">
        <v>996</v>
      </c>
      <c r="D40" s="28" t="s">
        <v>1041</v>
      </c>
      <c r="E40" s="28" t="s">
        <v>542</v>
      </c>
      <c r="F40" s="87">
        <v>20000</v>
      </c>
      <c r="G40" s="29">
        <v>83.75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44756</v>
      </c>
      <c r="B41" s="29">
        <v>543286</v>
      </c>
      <c r="C41" s="28" t="s">
        <v>976</v>
      </c>
      <c r="D41" s="28" t="s">
        <v>1042</v>
      </c>
      <c r="E41" s="28" t="s">
        <v>543</v>
      </c>
      <c r="F41" s="87">
        <v>36000</v>
      </c>
      <c r="G41" s="29">
        <v>18.05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44756</v>
      </c>
      <c r="B42" s="29">
        <v>540360</v>
      </c>
      <c r="C42" s="28" t="s">
        <v>977</v>
      </c>
      <c r="D42" s="28" t="s">
        <v>1043</v>
      </c>
      <c r="E42" s="28" t="s">
        <v>542</v>
      </c>
      <c r="F42" s="87">
        <v>66000</v>
      </c>
      <c r="G42" s="29">
        <v>54.08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44756</v>
      </c>
      <c r="B43" s="29">
        <v>540360</v>
      </c>
      <c r="C43" s="28" t="s">
        <v>977</v>
      </c>
      <c r="D43" s="28" t="s">
        <v>1044</v>
      </c>
      <c r="E43" s="28" t="s">
        <v>542</v>
      </c>
      <c r="F43" s="87">
        <v>43816</v>
      </c>
      <c r="G43" s="29">
        <v>54.11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44756</v>
      </c>
      <c r="B44" s="29">
        <v>540360</v>
      </c>
      <c r="C44" s="28" t="s">
        <v>977</v>
      </c>
      <c r="D44" s="28" t="s">
        <v>1045</v>
      </c>
      <c r="E44" s="28" t="s">
        <v>543</v>
      </c>
      <c r="F44" s="87">
        <v>100000</v>
      </c>
      <c r="G44" s="29">
        <v>54.01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44756</v>
      </c>
      <c r="B45" s="29">
        <v>540360</v>
      </c>
      <c r="C45" s="28" t="s">
        <v>977</v>
      </c>
      <c r="D45" s="28" t="s">
        <v>1046</v>
      </c>
      <c r="E45" s="28" t="s">
        <v>542</v>
      </c>
      <c r="F45" s="87">
        <v>100000</v>
      </c>
      <c r="G45" s="29">
        <v>54.13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44756</v>
      </c>
      <c r="B46" s="29">
        <v>539938</v>
      </c>
      <c r="C46" s="28" t="s">
        <v>1047</v>
      </c>
      <c r="D46" s="28" t="s">
        <v>1048</v>
      </c>
      <c r="E46" s="28" t="s">
        <v>543</v>
      </c>
      <c r="F46" s="87">
        <v>16802</v>
      </c>
      <c r="G46" s="29">
        <v>41.5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44756</v>
      </c>
      <c r="B47" s="29">
        <v>541337</v>
      </c>
      <c r="C47" s="28" t="s">
        <v>1049</v>
      </c>
      <c r="D47" s="28" t="s">
        <v>1050</v>
      </c>
      <c r="E47" s="28" t="s">
        <v>543</v>
      </c>
      <c r="F47" s="87">
        <v>330000</v>
      </c>
      <c r="G47" s="29">
        <v>9.2100000000000009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44756</v>
      </c>
      <c r="B48" s="29">
        <v>541337</v>
      </c>
      <c r="C48" s="28" t="s">
        <v>1049</v>
      </c>
      <c r="D48" s="28" t="s">
        <v>1051</v>
      </c>
      <c r="E48" s="28" t="s">
        <v>542</v>
      </c>
      <c r="F48" s="87">
        <v>84000</v>
      </c>
      <c r="G48" s="29">
        <v>9.1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44756</v>
      </c>
      <c r="B49" s="29">
        <v>541337</v>
      </c>
      <c r="C49" s="28" t="s">
        <v>1049</v>
      </c>
      <c r="D49" s="28" t="s">
        <v>1052</v>
      </c>
      <c r="E49" s="28" t="s">
        <v>542</v>
      </c>
      <c r="F49" s="87">
        <v>66000</v>
      </c>
      <c r="G49" s="29">
        <v>9.14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44756</v>
      </c>
      <c r="B50" s="29">
        <v>541337</v>
      </c>
      <c r="C50" s="28" t="s">
        <v>1049</v>
      </c>
      <c r="D50" s="28" t="s">
        <v>1053</v>
      </c>
      <c r="E50" s="28" t="s">
        <v>542</v>
      </c>
      <c r="F50" s="87">
        <v>48000</v>
      </c>
      <c r="G50" s="29">
        <v>9.1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44756</v>
      </c>
      <c r="B51" s="29">
        <v>539767</v>
      </c>
      <c r="C51" s="28" t="s">
        <v>1054</v>
      </c>
      <c r="D51" s="28" t="s">
        <v>1055</v>
      </c>
      <c r="E51" s="28" t="s">
        <v>542</v>
      </c>
      <c r="F51" s="87">
        <v>62660</v>
      </c>
      <c r="G51" s="29">
        <v>17.760000000000002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44756</v>
      </c>
      <c r="B52" s="29">
        <v>539767</v>
      </c>
      <c r="C52" s="28" t="s">
        <v>1054</v>
      </c>
      <c r="D52" s="28" t="s">
        <v>1056</v>
      </c>
      <c r="E52" s="28" t="s">
        <v>543</v>
      </c>
      <c r="F52" s="87">
        <v>20000</v>
      </c>
      <c r="G52" s="29">
        <v>17.7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44756</v>
      </c>
      <c r="B53" s="29">
        <v>539767</v>
      </c>
      <c r="C53" s="28" t="s">
        <v>1054</v>
      </c>
      <c r="D53" s="28" t="s">
        <v>1057</v>
      </c>
      <c r="E53" s="28" t="s">
        <v>543</v>
      </c>
      <c r="F53" s="87">
        <v>42000</v>
      </c>
      <c r="G53" s="29">
        <v>17.79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44756</v>
      </c>
      <c r="B54" s="29">
        <v>539199</v>
      </c>
      <c r="C54" s="28" t="s">
        <v>943</v>
      </c>
      <c r="D54" s="28" t="s">
        <v>1058</v>
      </c>
      <c r="E54" s="28" t="s">
        <v>543</v>
      </c>
      <c r="F54" s="87">
        <v>33500</v>
      </c>
      <c r="G54" s="29">
        <v>92.4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44756</v>
      </c>
      <c r="B55" s="29">
        <v>539521</v>
      </c>
      <c r="C55" s="28" t="s">
        <v>1059</v>
      </c>
      <c r="D55" s="28" t="s">
        <v>1060</v>
      </c>
      <c r="E55" s="28" t="s">
        <v>542</v>
      </c>
      <c r="F55" s="87">
        <v>20000</v>
      </c>
      <c r="G55" s="29">
        <v>16.25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44756</v>
      </c>
      <c r="B56" s="29">
        <v>540198</v>
      </c>
      <c r="C56" s="28" t="s">
        <v>1061</v>
      </c>
      <c r="D56" s="28" t="s">
        <v>1062</v>
      </c>
      <c r="E56" s="28" t="s">
        <v>543</v>
      </c>
      <c r="F56" s="87">
        <v>61736</v>
      </c>
      <c r="G56" s="29">
        <v>60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44756</v>
      </c>
      <c r="B57" s="29">
        <v>540198</v>
      </c>
      <c r="C57" s="28" t="s">
        <v>1061</v>
      </c>
      <c r="D57" s="28" t="s">
        <v>1063</v>
      </c>
      <c r="E57" s="28" t="s">
        <v>542</v>
      </c>
      <c r="F57" s="87">
        <v>33000</v>
      </c>
      <c r="G57" s="29">
        <v>60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44756</v>
      </c>
      <c r="B58" s="29">
        <v>540198</v>
      </c>
      <c r="C58" s="28" t="s">
        <v>1061</v>
      </c>
      <c r="D58" s="28" t="s">
        <v>1064</v>
      </c>
      <c r="E58" s="28" t="s">
        <v>542</v>
      </c>
      <c r="F58" s="87">
        <v>40000</v>
      </c>
      <c r="G58" s="29">
        <v>60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44756</v>
      </c>
      <c r="B59" s="29">
        <v>540198</v>
      </c>
      <c r="C59" s="28" t="s">
        <v>1061</v>
      </c>
      <c r="D59" s="28" t="s">
        <v>1064</v>
      </c>
      <c r="E59" s="28" t="s">
        <v>543</v>
      </c>
      <c r="F59" s="87">
        <v>10000</v>
      </c>
      <c r="G59" s="29">
        <v>60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44756</v>
      </c>
      <c r="B60" s="29">
        <v>539143</v>
      </c>
      <c r="C60" s="28" t="s">
        <v>885</v>
      </c>
      <c r="D60" s="28" t="s">
        <v>947</v>
      </c>
      <c r="E60" s="28" t="s">
        <v>542</v>
      </c>
      <c r="F60" s="87">
        <v>94409</v>
      </c>
      <c r="G60" s="29">
        <v>69.349999999999994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44756</v>
      </c>
      <c r="B61" s="29">
        <v>539143</v>
      </c>
      <c r="C61" s="28" t="s">
        <v>885</v>
      </c>
      <c r="D61" s="28" t="s">
        <v>920</v>
      </c>
      <c r="E61" s="28" t="s">
        <v>543</v>
      </c>
      <c r="F61" s="87">
        <v>83775</v>
      </c>
      <c r="G61" s="29">
        <v>69.45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44756</v>
      </c>
      <c r="B62" s="29">
        <v>540404</v>
      </c>
      <c r="C62" s="28" t="s">
        <v>1065</v>
      </c>
      <c r="D62" s="28" t="s">
        <v>1066</v>
      </c>
      <c r="E62" s="28" t="s">
        <v>543</v>
      </c>
      <c r="F62" s="87">
        <v>99000</v>
      </c>
      <c r="G62" s="29">
        <v>80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44756</v>
      </c>
      <c r="B63" s="29">
        <v>543285</v>
      </c>
      <c r="C63" s="28" t="s">
        <v>997</v>
      </c>
      <c r="D63" s="28" t="s">
        <v>1067</v>
      </c>
      <c r="E63" s="28" t="s">
        <v>543</v>
      </c>
      <c r="F63" s="87">
        <v>150000</v>
      </c>
      <c r="G63" s="29">
        <v>29.74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44756</v>
      </c>
      <c r="B64" s="29">
        <v>543285</v>
      </c>
      <c r="C64" s="28" t="s">
        <v>997</v>
      </c>
      <c r="D64" s="28" t="s">
        <v>1068</v>
      </c>
      <c r="E64" s="28" t="s">
        <v>542</v>
      </c>
      <c r="F64" s="87">
        <v>78000</v>
      </c>
      <c r="G64" s="29">
        <v>29.93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44756</v>
      </c>
      <c r="B65" s="29">
        <v>543341</v>
      </c>
      <c r="C65" s="28" t="s">
        <v>1069</v>
      </c>
      <c r="D65" s="28" t="s">
        <v>1070</v>
      </c>
      <c r="E65" s="28" t="s">
        <v>542</v>
      </c>
      <c r="F65" s="87">
        <v>95000</v>
      </c>
      <c r="G65" s="29">
        <v>16.8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44756</v>
      </c>
      <c r="B66" s="29">
        <v>543341</v>
      </c>
      <c r="C66" s="28" t="s">
        <v>1069</v>
      </c>
      <c r="D66" s="28" t="s">
        <v>1071</v>
      </c>
      <c r="E66" s="28" t="s">
        <v>543</v>
      </c>
      <c r="F66" s="87">
        <v>191205</v>
      </c>
      <c r="G66" s="29">
        <v>18.399999999999999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44756</v>
      </c>
      <c r="B67" s="29">
        <v>543341</v>
      </c>
      <c r="C67" s="28" t="s">
        <v>1069</v>
      </c>
      <c r="D67" s="28" t="s">
        <v>1072</v>
      </c>
      <c r="E67" s="28" t="s">
        <v>543</v>
      </c>
      <c r="F67" s="87">
        <v>421200</v>
      </c>
      <c r="G67" s="29">
        <v>18.399999999999999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44756</v>
      </c>
      <c r="B68" s="29">
        <v>542019</v>
      </c>
      <c r="C68" s="28" t="s">
        <v>1073</v>
      </c>
      <c r="D68" s="28" t="s">
        <v>1074</v>
      </c>
      <c r="E68" s="28" t="s">
        <v>542</v>
      </c>
      <c r="F68" s="87">
        <v>102000</v>
      </c>
      <c r="G68" s="29">
        <v>215.05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44756</v>
      </c>
      <c r="B69" s="29">
        <v>541228</v>
      </c>
      <c r="C69" s="28" t="s">
        <v>978</v>
      </c>
      <c r="D69" s="28" t="s">
        <v>979</v>
      </c>
      <c r="E69" s="28" t="s">
        <v>543</v>
      </c>
      <c r="F69" s="87">
        <v>96000</v>
      </c>
      <c r="G69" s="29">
        <v>11.69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44756</v>
      </c>
      <c r="B70" s="29">
        <v>538918</v>
      </c>
      <c r="C70" s="28" t="s">
        <v>1075</v>
      </c>
      <c r="D70" s="28" t="s">
        <v>1076</v>
      </c>
      <c r="E70" s="28" t="s">
        <v>542</v>
      </c>
      <c r="F70" s="87">
        <v>30000</v>
      </c>
      <c r="G70" s="29">
        <v>9.0500000000000007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44756</v>
      </c>
      <c r="B71" s="29">
        <v>536672</v>
      </c>
      <c r="C71" s="28" t="s">
        <v>906</v>
      </c>
      <c r="D71" s="28" t="s">
        <v>1077</v>
      </c>
      <c r="E71" s="28" t="s">
        <v>543</v>
      </c>
      <c r="F71" s="87">
        <v>86760</v>
      </c>
      <c r="G71" s="29">
        <v>48.75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44756</v>
      </c>
      <c r="B72" s="29">
        <v>536672</v>
      </c>
      <c r="C72" s="28" t="s">
        <v>906</v>
      </c>
      <c r="D72" s="28" t="s">
        <v>1018</v>
      </c>
      <c r="E72" s="28" t="s">
        <v>543</v>
      </c>
      <c r="F72" s="87">
        <v>188000</v>
      </c>
      <c r="G72" s="29">
        <v>48.75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44756</v>
      </c>
      <c r="B73" s="29">
        <v>536672</v>
      </c>
      <c r="C73" s="28" t="s">
        <v>906</v>
      </c>
      <c r="D73" s="28" t="s">
        <v>1018</v>
      </c>
      <c r="E73" s="28" t="s">
        <v>542</v>
      </c>
      <c r="F73" s="87">
        <v>80633</v>
      </c>
      <c r="G73" s="29">
        <v>48.75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44756</v>
      </c>
      <c r="B74" s="29">
        <v>536672</v>
      </c>
      <c r="C74" s="28" t="s">
        <v>906</v>
      </c>
      <c r="D74" s="28" t="s">
        <v>947</v>
      </c>
      <c r="E74" s="28" t="s">
        <v>542</v>
      </c>
      <c r="F74" s="87">
        <v>125000</v>
      </c>
      <c r="G74" s="29">
        <v>48.65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44756</v>
      </c>
      <c r="B75" s="29">
        <v>536672</v>
      </c>
      <c r="C75" s="28" t="s">
        <v>906</v>
      </c>
      <c r="D75" s="28" t="s">
        <v>920</v>
      </c>
      <c r="E75" s="28" t="s">
        <v>542</v>
      </c>
      <c r="F75" s="87">
        <v>126496</v>
      </c>
      <c r="G75" s="29">
        <v>48.7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44756</v>
      </c>
      <c r="B76" s="29">
        <v>536672</v>
      </c>
      <c r="C76" s="28" t="s">
        <v>906</v>
      </c>
      <c r="D76" s="28" t="s">
        <v>920</v>
      </c>
      <c r="E76" s="28" t="s">
        <v>543</v>
      </c>
      <c r="F76" s="87">
        <v>25000</v>
      </c>
      <c r="G76" s="29">
        <v>48.74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44756</v>
      </c>
      <c r="B77" s="29">
        <v>536672</v>
      </c>
      <c r="C77" s="28" t="s">
        <v>906</v>
      </c>
      <c r="D77" s="28" t="s">
        <v>947</v>
      </c>
      <c r="E77" s="28" t="s">
        <v>543</v>
      </c>
      <c r="F77" s="87">
        <v>25000</v>
      </c>
      <c r="G77" s="29">
        <v>48.74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44756</v>
      </c>
      <c r="B78" s="29">
        <v>539337</v>
      </c>
      <c r="C78" s="28" t="s">
        <v>1078</v>
      </c>
      <c r="D78" s="28" t="s">
        <v>1079</v>
      </c>
      <c r="E78" s="28" t="s">
        <v>542</v>
      </c>
      <c r="F78" s="87">
        <v>529200</v>
      </c>
      <c r="G78" s="29">
        <v>90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44756</v>
      </c>
      <c r="B79" s="29">
        <v>539337</v>
      </c>
      <c r="C79" s="28" t="s">
        <v>1078</v>
      </c>
      <c r="D79" s="28" t="s">
        <v>1080</v>
      </c>
      <c r="E79" s="28" t="s">
        <v>543</v>
      </c>
      <c r="F79" s="87">
        <v>529200</v>
      </c>
      <c r="G79" s="29">
        <v>90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44756</v>
      </c>
      <c r="B80" s="29" t="s">
        <v>1081</v>
      </c>
      <c r="C80" s="28" t="s">
        <v>1082</v>
      </c>
      <c r="D80" s="28" t="s">
        <v>998</v>
      </c>
      <c r="E80" s="28" t="s">
        <v>542</v>
      </c>
      <c r="F80" s="87">
        <v>38652</v>
      </c>
      <c r="G80" s="29">
        <v>44.48</v>
      </c>
      <c r="H80" s="29" t="s">
        <v>821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44756</v>
      </c>
      <c r="B81" s="29" t="s">
        <v>1019</v>
      </c>
      <c r="C81" s="28" t="s">
        <v>1083</v>
      </c>
      <c r="D81" s="28" t="s">
        <v>1084</v>
      </c>
      <c r="E81" s="28" t="s">
        <v>542</v>
      </c>
      <c r="F81" s="87">
        <v>800000</v>
      </c>
      <c r="G81" s="29">
        <v>9.44</v>
      </c>
      <c r="H81" s="29" t="s">
        <v>821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44756</v>
      </c>
      <c r="B82" s="29" t="s">
        <v>1030</v>
      </c>
      <c r="C82" s="28" t="s">
        <v>1085</v>
      </c>
      <c r="D82" s="28" t="s">
        <v>1031</v>
      </c>
      <c r="E82" s="28" t="s">
        <v>542</v>
      </c>
      <c r="F82" s="87">
        <v>1365171</v>
      </c>
      <c r="G82" s="29">
        <v>11.12</v>
      </c>
      <c r="H82" s="29" t="s">
        <v>821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44756</v>
      </c>
      <c r="B83" s="29" t="s">
        <v>1086</v>
      </c>
      <c r="C83" s="28" t="s">
        <v>1087</v>
      </c>
      <c r="D83" s="28" t="s">
        <v>1088</v>
      </c>
      <c r="E83" s="28" t="s">
        <v>542</v>
      </c>
      <c r="F83" s="87">
        <v>2287507</v>
      </c>
      <c r="G83" s="29">
        <v>89.45</v>
      </c>
      <c r="H83" s="29" t="s">
        <v>821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44756</v>
      </c>
      <c r="B84" s="29" t="s">
        <v>1089</v>
      </c>
      <c r="C84" s="28" t="s">
        <v>1090</v>
      </c>
      <c r="D84" s="28" t="s">
        <v>1091</v>
      </c>
      <c r="E84" s="28" t="s">
        <v>542</v>
      </c>
      <c r="F84" s="87">
        <v>345000</v>
      </c>
      <c r="G84" s="29">
        <v>48.45</v>
      </c>
      <c r="H84" s="29" t="s">
        <v>821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44756</v>
      </c>
      <c r="B85" s="29" t="s">
        <v>1092</v>
      </c>
      <c r="C85" s="28" t="s">
        <v>1093</v>
      </c>
      <c r="D85" s="28" t="s">
        <v>1094</v>
      </c>
      <c r="E85" s="28" t="s">
        <v>542</v>
      </c>
      <c r="F85" s="87">
        <v>3085500</v>
      </c>
      <c r="G85" s="29">
        <v>3.5</v>
      </c>
      <c r="H85" s="29" t="s">
        <v>821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44756</v>
      </c>
      <c r="B86" s="29" t="s">
        <v>1095</v>
      </c>
      <c r="C86" s="28" t="s">
        <v>1096</v>
      </c>
      <c r="D86" s="28" t="s">
        <v>1097</v>
      </c>
      <c r="E86" s="28" t="s">
        <v>542</v>
      </c>
      <c r="F86" s="87">
        <v>139803</v>
      </c>
      <c r="G86" s="29">
        <v>822.44</v>
      </c>
      <c r="H86" s="29" t="s">
        <v>821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44756</v>
      </c>
      <c r="B87" s="29" t="s">
        <v>1098</v>
      </c>
      <c r="C87" s="28" t="s">
        <v>1099</v>
      </c>
      <c r="D87" s="28" t="s">
        <v>1100</v>
      </c>
      <c r="E87" s="28" t="s">
        <v>542</v>
      </c>
      <c r="F87" s="87">
        <v>125000</v>
      </c>
      <c r="G87" s="29">
        <v>1300.0899999999999</v>
      </c>
      <c r="H87" s="29" t="s">
        <v>821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44756</v>
      </c>
      <c r="B88" s="29" t="s">
        <v>1101</v>
      </c>
      <c r="C88" s="28" t="s">
        <v>1102</v>
      </c>
      <c r="D88" s="28" t="s">
        <v>1074</v>
      </c>
      <c r="E88" s="28" t="s">
        <v>542</v>
      </c>
      <c r="F88" s="87">
        <v>224000</v>
      </c>
      <c r="G88" s="29">
        <v>50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44756</v>
      </c>
      <c r="B89" s="29" t="s">
        <v>1081</v>
      </c>
      <c r="C89" s="28" t="s">
        <v>1082</v>
      </c>
      <c r="D89" s="28" t="s">
        <v>998</v>
      </c>
      <c r="E89" s="28" t="s">
        <v>543</v>
      </c>
      <c r="F89" s="87">
        <v>52856</v>
      </c>
      <c r="G89" s="29">
        <v>44.12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44756</v>
      </c>
      <c r="B90" s="29" t="s">
        <v>1030</v>
      </c>
      <c r="C90" s="28" t="s">
        <v>1085</v>
      </c>
      <c r="D90" s="28" t="s">
        <v>1031</v>
      </c>
      <c r="E90" s="28" t="s">
        <v>543</v>
      </c>
      <c r="F90" s="87">
        <v>131138</v>
      </c>
      <c r="G90" s="29">
        <v>11.15</v>
      </c>
      <c r="H90" s="29" t="s">
        <v>821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44756</v>
      </c>
      <c r="B91" s="29" t="s">
        <v>1086</v>
      </c>
      <c r="C91" s="28" t="s">
        <v>1087</v>
      </c>
      <c r="D91" s="28" t="s">
        <v>1088</v>
      </c>
      <c r="E91" s="28" t="s">
        <v>543</v>
      </c>
      <c r="F91" s="87">
        <v>2111323</v>
      </c>
      <c r="G91" s="29">
        <v>89.67</v>
      </c>
      <c r="H91" s="29" t="s">
        <v>821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44756</v>
      </c>
      <c r="B92" s="29" t="s">
        <v>1092</v>
      </c>
      <c r="C92" s="28" t="s">
        <v>1093</v>
      </c>
      <c r="D92" s="28" t="s">
        <v>1094</v>
      </c>
      <c r="E92" s="28" t="s">
        <v>543</v>
      </c>
      <c r="F92" s="87">
        <v>3085500</v>
      </c>
      <c r="G92" s="29">
        <v>3.38</v>
      </c>
      <c r="H92" s="29" t="s">
        <v>821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44756</v>
      </c>
      <c r="B93" s="29" t="s">
        <v>1095</v>
      </c>
      <c r="C93" s="28" t="s">
        <v>1096</v>
      </c>
      <c r="D93" s="28" t="s">
        <v>1097</v>
      </c>
      <c r="E93" s="28" t="s">
        <v>543</v>
      </c>
      <c r="F93" s="87">
        <v>136222</v>
      </c>
      <c r="G93" s="29">
        <v>823.44</v>
      </c>
      <c r="H93" s="29" t="s">
        <v>821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44756</v>
      </c>
      <c r="B94" s="29" t="s">
        <v>1103</v>
      </c>
      <c r="C94" s="28" t="s">
        <v>1104</v>
      </c>
      <c r="D94" s="28" t="s">
        <v>1105</v>
      </c>
      <c r="E94" s="28" t="s">
        <v>543</v>
      </c>
      <c r="F94" s="87">
        <v>130000</v>
      </c>
      <c r="G94" s="29">
        <v>11.5</v>
      </c>
      <c r="H94" s="29" t="s">
        <v>821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6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44757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2" t="s">
        <v>560</v>
      </c>
      <c r="K10" s="282"/>
      <c r="L10" s="283"/>
      <c r="M10" s="284"/>
      <c r="N10" s="282"/>
      <c r="O10" s="305"/>
      <c r="P10" s="282">
        <f>VLOOKUP(D10,'MidCap Intra'!B37:C588,2,0)</f>
        <v>641.65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35">
        <v>2</v>
      </c>
      <c r="B11" s="334">
        <v>44719</v>
      </c>
      <c r="C11" s="382"/>
      <c r="D11" s="383" t="s">
        <v>122</v>
      </c>
      <c r="E11" s="384" t="s">
        <v>559</v>
      </c>
      <c r="F11" s="335">
        <v>2201</v>
      </c>
      <c r="G11" s="335">
        <v>2069</v>
      </c>
      <c r="H11" s="335">
        <v>2332</v>
      </c>
      <c r="I11" s="385" t="s">
        <v>839</v>
      </c>
      <c r="J11" s="386" t="s">
        <v>899</v>
      </c>
      <c r="K11" s="386">
        <f t="shared" ref="K11" si="0">H11-F11</f>
        <v>131</v>
      </c>
      <c r="L11" s="387">
        <f t="shared" ref="L11" si="1">(F11*-0.7)/100</f>
        <v>-15.406999999999998</v>
      </c>
      <c r="M11" s="388">
        <f t="shared" ref="M11" si="2">(K11+L11)/F11</f>
        <v>5.2518400726942298E-2</v>
      </c>
      <c r="N11" s="339" t="s">
        <v>557</v>
      </c>
      <c r="O11" s="364">
        <v>44746</v>
      </c>
      <c r="P11" s="339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35">
        <v>3</v>
      </c>
      <c r="B12" s="397">
        <v>44722</v>
      </c>
      <c r="C12" s="382"/>
      <c r="D12" s="383" t="s">
        <v>39</v>
      </c>
      <c r="E12" s="384" t="s">
        <v>559</v>
      </c>
      <c r="F12" s="335">
        <v>705</v>
      </c>
      <c r="G12" s="335">
        <v>670</v>
      </c>
      <c r="H12" s="335">
        <v>746</v>
      </c>
      <c r="I12" s="385" t="s">
        <v>835</v>
      </c>
      <c r="J12" s="386" t="s">
        <v>952</v>
      </c>
      <c r="K12" s="386">
        <f t="shared" ref="K12" si="3">H12-F12</f>
        <v>41</v>
      </c>
      <c r="L12" s="387">
        <f t="shared" ref="L12" si="4">(F12*-0.7)/100</f>
        <v>-4.9349999999999996</v>
      </c>
      <c r="M12" s="388">
        <f t="shared" ref="M12" si="5">(K12+L12)/F12</f>
        <v>5.1156028368794321E-2</v>
      </c>
      <c r="N12" s="339" t="s">
        <v>557</v>
      </c>
      <c r="O12" s="364">
        <v>44753</v>
      </c>
      <c r="P12" s="339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1">
        <v>4</v>
      </c>
      <c r="B13" s="372">
        <v>44733</v>
      </c>
      <c r="C13" s="373"/>
      <c r="D13" s="374" t="s">
        <v>201</v>
      </c>
      <c r="E13" s="375" t="s">
        <v>559</v>
      </c>
      <c r="F13" s="371">
        <v>980</v>
      </c>
      <c r="G13" s="371">
        <v>898</v>
      </c>
      <c r="H13" s="371">
        <v>1020</v>
      </c>
      <c r="I13" s="376" t="s">
        <v>843</v>
      </c>
      <c r="J13" s="319" t="s">
        <v>850</v>
      </c>
      <c r="K13" s="319">
        <f t="shared" ref="K13" si="6">H13-F13</f>
        <v>40</v>
      </c>
      <c r="L13" s="320">
        <f t="shared" ref="L13" si="7">(F13*-0.7)/100</f>
        <v>-6.86</v>
      </c>
      <c r="M13" s="378">
        <f t="shared" ref="M13" si="8">(K13+L13)/F13</f>
        <v>3.3816326530612242E-2</v>
      </c>
      <c r="N13" s="377" t="s">
        <v>557</v>
      </c>
      <c r="O13" s="379">
        <v>44739</v>
      </c>
      <c r="P13" s="377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5">
        <v>5</v>
      </c>
      <c r="B14" s="334">
        <v>44735</v>
      </c>
      <c r="C14" s="382"/>
      <c r="D14" s="383" t="s">
        <v>66</v>
      </c>
      <c r="E14" s="384" t="s">
        <v>559</v>
      </c>
      <c r="F14" s="335">
        <v>2070</v>
      </c>
      <c r="G14" s="335">
        <v>1940</v>
      </c>
      <c r="H14" s="335">
        <v>2195</v>
      </c>
      <c r="I14" s="385" t="s">
        <v>845</v>
      </c>
      <c r="J14" s="386" t="s">
        <v>898</v>
      </c>
      <c r="K14" s="386">
        <f t="shared" ref="K14:K15" si="9">H14-F14</f>
        <v>125</v>
      </c>
      <c r="L14" s="387">
        <f t="shared" ref="L14:L15" si="10">(F14*-0.7)/100</f>
        <v>-14.49</v>
      </c>
      <c r="M14" s="388">
        <f t="shared" ref="M14:M15" si="11">(K14+L14)/F14</f>
        <v>5.3386473429951696E-2</v>
      </c>
      <c r="N14" s="339" t="s">
        <v>557</v>
      </c>
      <c r="O14" s="364">
        <v>44746</v>
      </c>
      <c r="P14" s="339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445">
        <v>6</v>
      </c>
      <c r="B15" s="464">
        <v>44740</v>
      </c>
      <c r="C15" s="465"/>
      <c r="D15" s="466" t="s">
        <v>113</v>
      </c>
      <c r="E15" s="467" t="s">
        <v>559</v>
      </c>
      <c r="F15" s="445">
        <v>985</v>
      </c>
      <c r="G15" s="445">
        <v>920</v>
      </c>
      <c r="H15" s="445">
        <v>920</v>
      </c>
      <c r="I15" s="468" t="s">
        <v>851</v>
      </c>
      <c r="J15" s="469" t="s">
        <v>999</v>
      </c>
      <c r="K15" s="469">
        <f t="shared" si="9"/>
        <v>-65</v>
      </c>
      <c r="L15" s="470">
        <f t="shared" si="10"/>
        <v>-6.8949999999999996</v>
      </c>
      <c r="M15" s="471">
        <f t="shared" si="11"/>
        <v>-7.2989847715736036E-2</v>
      </c>
      <c r="N15" s="420" t="s">
        <v>557</v>
      </c>
      <c r="O15" s="472">
        <v>44756</v>
      </c>
      <c r="P15" s="420"/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3">
        <v>7</v>
      </c>
      <c r="B16" s="437">
        <v>44743</v>
      </c>
      <c r="C16" s="438"/>
      <c r="D16" s="439" t="s">
        <v>154</v>
      </c>
      <c r="E16" s="440" t="s">
        <v>559</v>
      </c>
      <c r="F16" s="363">
        <v>775</v>
      </c>
      <c r="G16" s="363">
        <v>730</v>
      </c>
      <c r="H16" s="363">
        <v>821.5</v>
      </c>
      <c r="I16" s="441" t="s">
        <v>891</v>
      </c>
      <c r="J16" s="386" t="s">
        <v>721</v>
      </c>
      <c r="K16" s="386">
        <f t="shared" ref="K16" si="12">H16-F16</f>
        <v>46.5</v>
      </c>
      <c r="L16" s="387">
        <f t="shared" ref="L16" si="13">(F16*-0.7)/100</f>
        <v>-5.4249999999999998</v>
      </c>
      <c r="M16" s="388">
        <f t="shared" ref="M16" si="14">(K16+L16)/F16</f>
        <v>5.3000000000000005E-2</v>
      </c>
      <c r="N16" s="339" t="s">
        <v>557</v>
      </c>
      <c r="O16" s="364">
        <v>44753</v>
      </c>
      <c r="P16" s="339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35">
        <v>8</v>
      </c>
      <c r="B17" s="334">
        <v>44743</v>
      </c>
      <c r="C17" s="382"/>
      <c r="D17" s="383" t="s">
        <v>64</v>
      </c>
      <c r="E17" s="384" t="s">
        <v>559</v>
      </c>
      <c r="F17" s="335">
        <v>11250</v>
      </c>
      <c r="G17" s="335">
        <v>10500</v>
      </c>
      <c r="H17" s="335">
        <v>11900</v>
      </c>
      <c r="I17" s="385" t="s">
        <v>892</v>
      </c>
      <c r="J17" s="386" t="s">
        <v>921</v>
      </c>
      <c r="K17" s="386">
        <f t="shared" ref="K17" si="15">H17-F17</f>
        <v>650</v>
      </c>
      <c r="L17" s="387">
        <f t="shared" ref="L17" si="16">(F17*-0.7)/100</f>
        <v>-78.749999999999986</v>
      </c>
      <c r="M17" s="388">
        <f t="shared" ref="M17" si="17">(K17+L17)/F17</f>
        <v>5.0777777777777776E-2</v>
      </c>
      <c r="N17" s="339" t="s">
        <v>557</v>
      </c>
      <c r="O17" s="364">
        <v>44748</v>
      </c>
      <c r="P17" s="339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47">
        <v>9</v>
      </c>
      <c r="B18" s="344">
        <v>44747</v>
      </c>
      <c r="C18" s="355"/>
      <c r="D18" s="356" t="s">
        <v>114</v>
      </c>
      <c r="E18" s="357" t="s">
        <v>559</v>
      </c>
      <c r="F18" s="347" t="s">
        <v>919</v>
      </c>
      <c r="G18" s="347">
        <v>2120</v>
      </c>
      <c r="H18" s="347"/>
      <c r="I18" s="358" t="s">
        <v>839</v>
      </c>
      <c r="J18" s="282" t="s">
        <v>560</v>
      </c>
      <c r="K18" s="348"/>
      <c r="L18" s="349"/>
      <c r="M18" s="350"/>
      <c r="N18" s="348"/>
      <c r="O18" s="351"/>
      <c r="P18" s="282">
        <f>VLOOKUP(D18,'MidCap Intra'!B50:C601,2,0)</f>
        <v>2167.4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0">
        <v>10</v>
      </c>
      <c r="B19" s="401">
        <v>44748</v>
      </c>
      <c r="C19" s="402"/>
      <c r="D19" s="403" t="s">
        <v>466</v>
      </c>
      <c r="E19" s="404" t="s">
        <v>831</v>
      </c>
      <c r="F19" s="400">
        <v>121.4</v>
      </c>
      <c r="G19" s="400">
        <v>113.4</v>
      </c>
      <c r="H19" s="400">
        <v>126.9</v>
      </c>
      <c r="I19" s="405" t="s">
        <v>1106</v>
      </c>
      <c r="J19" s="319" t="s">
        <v>946</v>
      </c>
      <c r="K19" s="319">
        <f t="shared" ref="K19" si="18">H19-F19</f>
        <v>5.5</v>
      </c>
      <c r="L19" s="320">
        <f t="shared" ref="L19" si="19">(F19*-0.7)/100</f>
        <v>-0.8498</v>
      </c>
      <c r="M19" s="378">
        <f t="shared" ref="M19" si="20">(K19+L19)/F19</f>
        <v>3.8304777594728168E-2</v>
      </c>
      <c r="N19" s="377" t="s">
        <v>557</v>
      </c>
      <c r="O19" s="379">
        <v>44750</v>
      </c>
      <c r="P19" s="377"/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8">
        <v>11</v>
      </c>
      <c r="B20" s="449">
        <v>44748</v>
      </c>
      <c r="C20" s="450"/>
      <c r="D20" s="451" t="s">
        <v>404</v>
      </c>
      <c r="E20" s="452" t="s">
        <v>559</v>
      </c>
      <c r="F20" s="448">
        <v>418.5</v>
      </c>
      <c r="G20" s="448">
        <v>384</v>
      </c>
      <c r="H20" s="448">
        <v>436.5</v>
      </c>
      <c r="I20" s="453" t="s">
        <v>923</v>
      </c>
      <c r="J20" s="454" t="s">
        <v>929</v>
      </c>
      <c r="K20" s="454">
        <f t="shared" ref="K20" si="21">H20-F20</f>
        <v>18</v>
      </c>
      <c r="L20" s="455">
        <f t="shared" ref="L20" si="22">(F20*-0.7)/100</f>
        <v>-2.9295</v>
      </c>
      <c r="M20" s="456">
        <f t="shared" ref="M20" si="23">(K20+L20)/F20</f>
        <v>3.601075268817204E-2</v>
      </c>
      <c r="N20" s="457" t="s">
        <v>557</v>
      </c>
      <c r="O20" s="458">
        <v>44749</v>
      </c>
      <c r="P20" s="457"/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44755</v>
      </c>
      <c r="C21" s="316"/>
      <c r="D21" s="313" t="s">
        <v>985</v>
      </c>
      <c r="E21" s="314" t="s">
        <v>559</v>
      </c>
      <c r="F21" s="251" t="s">
        <v>986</v>
      </c>
      <c r="G21" s="251">
        <v>67</v>
      </c>
      <c r="H21" s="251"/>
      <c r="I21" s="315" t="s">
        <v>987</v>
      </c>
      <c r="J21" s="282" t="s">
        <v>560</v>
      </c>
      <c r="K21" s="282"/>
      <c r="L21" s="283"/>
      <c r="M21" s="284"/>
      <c r="N21" s="282"/>
      <c r="O21" s="305"/>
      <c r="P21" s="282"/>
      <c r="Q21" s="246"/>
      <c r="R21" s="246" t="s">
        <v>558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44755</v>
      </c>
      <c r="C22" s="316"/>
      <c r="D22" s="313" t="s">
        <v>309</v>
      </c>
      <c r="E22" s="314" t="s">
        <v>559</v>
      </c>
      <c r="F22" s="251" t="s">
        <v>992</v>
      </c>
      <c r="G22" s="251">
        <v>2850</v>
      </c>
      <c r="H22" s="251"/>
      <c r="I22" s="315" t="s">
        <v>993</v>
      </c>
      <c r="J22" s="282" t="s">
        <v>560</v>
      </c>
      <c r="K22" s="282"/>
      <c r="L22" s="283"/>
      <c r="M22" s="284"/>
      <c r="N22" s="282"/>
      <c r="O22" s="305"/>
      <c r="P22" s="282"/>
      <c r="Q22" s="246"/>
      <c r="R22" s="246" t="s">
        <v>558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347"/>
      <c r="B23" s="344"/>
      <c r="C23" s="355"/>
      <c r="D23" s="356"/>
      <c r="E23" s="357"/>
      <c r="F23" s="347"/>
      <c r="G23" s="347"/>
      <c r="H23" s="347"/>
      <c r="I23" s="358"/>
      <c r="J23" s="348"/>
      <c r="K23" s="348"/>
      <c r="L23" s="349"/>
      <c r="M23" s="350"/>
      <c r="N23" s="348"/>
      <c r="O23" s="351"/>
      <c r="P23" s="34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562</v>
      </c>
      <c r="B27" s="119"/>
      <c r="C27" s="119"/>
      <c r="D27" s="119"/>
      <c r="E27" s="41"/>
      <c r="F27" s="127" t="s">
        <v>563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564</v>
      </c>
      <c r="B28" s="119"/>
      <c r="C28" s="119"/>
      <c r="D28" s="119" t="s">
        <v>820</v>
      </c>
      <c r="E28" s="6"/>
      <c r="F28" s="127" t="s">
        <v>565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566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534</v>
      </c>
      <c r="C31" s="98"/>
      <c r="D31" s="97" t="s">
        <v>545</v>
      </c>
      <c r="E31" s="96" t="s">
        <v>546</v>
      </c>
      <c r="F31" s="96" t="s">
        <v>547</v>
      </c>
      <c r="G31" s="96" t="s">
        <v>567</v>
      </c>
      <c r="H31" s="96" t="s">
        <v>549</v>
      </c>
      <c r="I31" s="96" t="s">
        <v>550</v>
      </c>
      <c r="J31" s="96" t="s">
        <v>551</v>
      </c>
      <c r="K31" s="96" t="s">
        <v>568</v>
      </c>
      <c r="L31" s="140" t="s">
        <v>553</v>
      </c>
      <c r="M31" s="98" t="s">
        <v>554</v>
      </c>
      <c r="N31" s="95" t="s">
        <v>555</v>
      </c>
      <c r="O31" s="288" t="s">
        <v>556</v>
      </c>
      <c r="P31" s="270"/>
      <c r="Q31" s="1"/>
      <c r="R31" s="285"/>
      <c r="S31" s="285"/>
      <c r="T31" s="285"/>
      <c r="U31" s="279"/>
      <c r="V31" s="279"/>
      <c r="W31" s="279"/>
      <c r="X31" s="279"/>
      <c r="Y31" s="279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369" customFormat="1" ht="15" customHeight="1">
      <c r="A32" s="360">
        <v>1</v>
      </c>
      <c r="B32" s="397">
        <v>44732</v>
      </c>
      <c r="C32" s="398"/>
      <c r="D32" s="399" t="s">
        <v>61</v>
      </c>
      <c r="E32" s="335" t="s">
        <v>559</v>
      </c>
      <c r="F32" s="335">
        <v>633.5</v>
      </c>
      <c r="G32" s="335">
        <v>615</v>
      </c>
      <c r="H32" s="335">
        <v>650.5</v>
      </c>
      <c r="I32" s="335" t="s">
        <v>842</v>
      </c>
      <c r="J32" s="339" t="s">
        <v>905</v>
      </c>
      <c r="K32" s="339">
        <f t="shared" ref="K32" si="24">H32-F32</f>
        <v>17</v>
      </c>
      <c r="L32" s="380">
        <f>(F32*-0.7)/100</f>
        <v>-4.4344999999999999</v>
      </c>
      <c r="M32" s="381">
        <f t="shared" ref="M32" si="25">(K32+L32)/F32</f>
        <v>1.9835043409629046E-2</v>
      </c>
      <c r="N32" s="339" t="s">
        <v>557</v>
      </c>
      <c r="O32" s="364">
        <v>44746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66"/>
      <c r="AI32" s="367"/>
      <c r="AJ32" s="368"/>
      <c r="AK32" s="368"/>
      <c r="AL32" s="368"/>
    </row>
    <row r="33" spans="1:38" s="369" customFormat="1" ht="15" customHeight="1">
      <c r="A33" s="360">
        <v>2</v>
      </c>
      <c r="B33" s="370">
        <v>44741</v>
      </c>
      <c r="C33" s="361"/>
      <c r="D33" s="362" t="s">
        <v>125</v>
      </c>
      <c r="E33" s="363" t="s">
        <v>559</v>
      </c>
      <c r="F33" s="363">
        <v>1118</v>
      </c>
      <c r="G33" s="363">
        <v>1085</v>
      </c>
      <c r="H33" s="363">
        <v>1155</v>
      </c>
      <c r="I33" s="363" t="s">
        <v>838</v>
      </c>
      <c r="J33" s="339" t="s">
        <v>900</v>
      </c>
      <c r="K33" s="339">
        <f t="shared" ref="K33" si="26">H33-F33</f>
        <v>37</v>
      </c>
      <c r="L33" s="380">
        <f>(F33*-0.7)/100</f>
        <v>-7.8259999999999987</v>
      </c>
      <c r="M33" s="381">
        <f t="shared" ref="M33" si="27">(K33+L33)/F33</f>
        <v>2.6094812164579605E-2</v>
      </c>
      <c r="N33" s="339" t="s">
        <v>557</v>
      </c>
      <c r="O33" s="364">
        <v>44746</v>
      </c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366"/>
      <c r="AI33" s="367"/>
      <c r="AJ33" s="368"/>
      <c r="AK33" s="368"/>
      <c r="AL33" s="368"/>
    </row>
    <row r="34" spans="1:38" s="369" customFormat="1" ht="15" customHeight="1">
      <c r="A34" s="360">
        <v>3</v>
      </c>
      <c r="B34" s="370">
        <v>44743</v>
      </c>
      <c r="C34" s="361"/>
      <c r="D34" s="362" t="s">
        <v>889</v>
      </c>
      <c r="E34" s="363" t="s">
        <v>559</v>
      </c>
      <c r="F34" s="363">
        <v>700</v>
      </c>
      <c r="G34" s="363">
        <v>679</v>
      </c>
      <c r="H34" s="363">
        <v>720</v>
      </c>
      <c r="I34" s="363" t="s">
        <v>890</v>
      </c>
      <c r="J34" s="339" t="s">
        <v>840</v>
      </c>
      <c r="K34" s="339">
        <f t="shared" ref="K34" si="28">H34-F34</f>
        <v>20</v>
      </c>
      <c r="L34" s="380">
        <f>(F34*-0.07)/100</f>
        <v>-0.49000000000000005</v>
      </c>
      <c r="M34" s="381">
        <f t="shared" ref="M34:M36" si="29">(K34+L34)/F34</f>
        <v>2.7871428571428575E-2</v>
      </c>
      <c r="N34" s="339" t="s">
        <v>557</v>
      </c>
      <c r="O34" s="364">
        <v>44743</v>
      </c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366"/>
      <c r="AI34" s="367"/>
      <c r="AJ34" s="368"/>
      <c r="AK34" s="368"/>
      <c r="AL34" s="368"/>
    </row>
    <row r="35" spans="1:38" s="354" customFormat="1" ht="15" customHeight="1">
      <c r="A35" s="360">
        <v>4</v>
      </c>
      <c r="B35" s="370">
        <v>44746</v>
      </c>
      <c r="C35" s="361"/>
      <c r="D35" s="362" t="s">
        <v>71</v>
      </c>
      <c r="E35" s="363" t="s">
        <v>559</v>
      </c>
      <c r="F35" s="363">
        <v>229</v>
      </c>
      <c r="G35" s="363">
        <v>224</v>
      </c>
      <c r="H35" s="363">
        <v>236</v>
      </c>
      <c r="I35" s="363" t="s">
        <v>901</v>
      </c>
      <c r="J35" s="339" t="s">
        <v>930</v>
      </c>
      <c r="K35" s="339">
        <f t="shared" ref="K35:K36" si="30">H35-F35</f>
        <v>7</v>
      </c>
      <c r="L35" s="380">
        <f>(F35*-0.7)/100</f>
        <v>-1.6029999999999998</v>
      </c>
      <c r="M35" s="381">
        <f t="shared" si="29"/>
        <v>2.3567685589519653E-2</v>
      </c>
      <c r="N35" s="339" t="s">
        <v>557</v>
      </c>
      <c r="O35" s="364">
        <v>44749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2"/>
      <c r="AJ35" s="353"/>
      <c r="AK35" s="353"/>
      <c r="AL35" s="353"/>
    </row>
    <row r="36" spans="1:38" s="354" customFormat="1" ht="15" customHeight="1">
      <c r="A36" s="360">
        <v>5</v>
      </c>
      <c r="B36" s="370">
        <v>44746</v>
      </c>
      <c r="C36" s="361"/>
      <c r="D36" s="362" t="s">
        <v>463</v>
      </c>
      <c r="E36" s="363" t="s">
        <v>559</v>
      </c>
      <c r="F36" s="363">
        <v>193.5</v>
      </c>
      <c r="G36" s="363">
        <v>187</v>
      </c>
      <c r="H36" s="363">
        <v>201</v>
      </c>
      <c r="I36" s="363" t="s">
        <v>902</v>
      </c>
      <c r="J36" s="339" t="s">
        <v>967</v>
      </c>
      <c r="K36" s="339">
        <f t="shared" si="30"/>
        <v>7.5</v>
      </c>
      <c r="L36" s="380">
        <f>(F36*-0.7)/100</f>
        <v>-1.3544999999999998</v>
      </c>
      <c r="M36" s="381">
        <f t="shared" si="29"/>
        <v>3.175968992248062E-2</v>
      </c>
      <c r="N36" s="339" t="s">
        <v>557</v>
      </c>
      <c r="O36" s="364">
        <v>44754</v>
      </c>
      <c r="P36" s="286"/>
      <c r="Q36" s="286"/>
      <c r="R36" s="287" t="s">
        <v>558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2"/>
      <c r="AJ36" s="353"/>
      <c r="AK36" s="353"/>
      <c r="AL36" s="353"/>
    </row>
    <row r="37" spans="1:38" s="354" customFormat="1" ht="15" customHeight="1">
      <c r="A37" s="406">
        <v>6</v>
      </c>
      <c r="B37" s="407">
        <v>44747</v>
      </c>
      <c r="C37" s="408"/>
      <c r="D37" s="409" t="s">
        <v>191</v>
      </c>
      <c r="E37" s="410" t="s">
        <v>559</v>
      </c>
      <c r="F37" s="410">
        <v>2160</v>
      </c>
      <c r="G37" s="410">
        <v>2085</v>
      </c>
      <c r="H37" s="410">
        <v>2085</v>
      </c>
      <c r="I37" s="410" t="s">
        <v>908</v>
      </c>
      <c r="J37" s="411" t="s">
        <v>909</v>
      </c>
      <c r="K37" s="411">
        <f t="shared" ref="K37:K38" si="31">H37-F37</f>
        <v>-75</v>
      </c>
      <c r="L37" s="412">
        <f>(F37*-0.07)/100</f>
        <v>-1.5120000000000002</v>
      </c>
      <c r="M37" s="413">
        <f t="shared" ref="M37:M38" si="32">(K37+L37)/F37</f>
        <v>-3.5422222222222223E-2</v>
      </c>
      <c r="N37" s="411" t="s">
        <v>569</v>
      </c>
      <c r="O37" s="414">
        <v>44747</v>
      </c>
      <c r="P37" s="286"/>
      <c r="Q37" s="286"/>
      <c r="R37" s="287" t="s">
        <v>558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52"/>
      <c r="AJ37" s="353"/>
      <c r="AK37" s="353"/>
      <c r="AL37" s="353"/>
    </row>
    <row r="38" spans="1:38" s="354" customFormat="1" ht="15" customHeight="1">
      <c r="A38" s="360">
        <v>7</v>
      </c>
      <c r="B38" s="370">
        <v>44747</v>
      </c>
      <c r="C38" s="361"/>
      <c r="D38" s="362" t="s">
        <v>325</v>
      </c>
      <c r="E38" s="363" t="s">
        <v>559</v>
      </c>
      <c r="F38" s="363">
        <v>734.5</v>
      </c>
      <c r="G38" s="363">
        <v>714</v>
      </c>
      <c r="H38" s="363">
        <v>751</v>
      </c>
      <c r="I38" s="363" t="s">
        <v>910</v>
      </c>
      <c r="J38" s="339" t="s">
        <v>597</v>
      </c>
      <c r="K38" s="339">
        <f t="shared" si="31"/>
        <v>16.5</v>
      </c>
      <c r="L38" s="380">
        <f>(F38*-0.07)/100</f>
        <v>-0.51415000000000011</v>
      </c>
      <c r="M38" s="381">
        <f t="shared" si="32"/>
        <v>2.1764261402314498E-2</v>
      </c>
      <c r="N38" s="339" t="s">
        <v>557</v>
      </c>
      <c r="O38" s="364">
        <v>44747</v>
      </c>
      <c r="P38" s="286"/>
      <c r="Q38" s="286"/>
      <c r="R38" s="287" t="s">
        <v>833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52"/>
      <c r="AJ38" s="353"/>
      <c r="AK38" s="353"/>
      <c r="AL38" s="353"/>
    </row>
    <row r="39" spans="1:38" s="369" customFormat="1" ht="15" customHeight="1">
      <c r="A39" s="360">
        <v>8</v>
      </c>
      <c r="B39" s="370">
        <v>44748</v>
      </c>
      <c r="C39" s="361"/>
      <c r="D39" s="362" t="s">
        <v>325</v>
      </c>
      <c r="E39" s="363" t="s">
        <v>559</v>
      </c>
      <c r="F39" s="363">
        <v>741</v>
      </c>
      <c r="G39" s="363">
        <v>720</v>
      </c>
      <c r="H39" s="363">
        <v>757</v>
      </c>
      <c r="I39" s="363" t="s">
        <v>922</v>
      </c>
      <c r="J39" s="339" t="s">
        <v>911</v>
      </c>
      <c r="K39" s="339">
        <f t="shared" ref="K39" si="33">H39-F39</f>
        <v>16</v>
      </c>
      <c r="L39" s="380">
        <f>(F39*-0.07)/100</f>
        <v>-0.51870000000000005</v>
      </c>
      <c r="M39" s="381">
        <f t="shared" ref="M39" si="34">(K39+L39)/F39</f>
        <v>2.0892442645074224E-2</v>
      </c>
      <c r="N39" s="339" t="s">
        <v>557</v>
      </c>
      <c r="O39" s="364">
        <v>44748</v>
      </c>
      <c r="P39" s="286"/>
      <c r="Q39" s="286"/>
      <c r="R39" s="287" t="s">
        <v>833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52"/>
      <c r="AJ39" s="353"/>
      <c r="AK39" s="368"/>
      <c r="AL39" s="368"/>
    </row>
    <row r="40" spans="1:38" s="369" customFormat="1" ht="15" customHeight="1">
      <c r="A40" s="360">
        <v>9</v>
      </c>
      <c r="B40" s="370">
        <v>44753</v>
      </c>
      <c r="C40" s="361"/>
      <c r="D40" s="362" t="s">
        <v>314</v>
      </c>
      <c r="E40" s="363" t="s">
        <v>559</v>
      </c>
      <c r="F40" s="363">
        <v>892.5</v>
      </c>
      <c r="G40" s="363">
        <v>870</v>
      </c>
      <c r="H40" s="363">
        <v>915</v>
      </c>
      <c r="I40" s="363" t="s">
        <v>953</v>
      </c>
      <c r="J40" s="339" t="s">
        <v>932</v>
      </c>
      <c r="K40" s="339">
        <f t="shared" ref="K40:K41" si="35">H40-F40</f>
        <v>22.5</v>
      </c>
      <c r="L40" s="380">
        <f>(F40*-0.07)/100</f>
        <v>-0.62475000000000014</v>
      </c>
      <c r="M40" s="381">
        <f t="shared" ref="M40:M41" si="36">(K40+L40)/F40</f>
        <v>2.4510084033613447E-2</v>
      </c>
      <c r="N40" s="339" t="s">
        <v>557</v>
      </c>
      <c r="O40" s="364">
        <v>44753</v>
      </c>
      <c r="P40" s="286"/>
      <c r="Q40" s="286"/>
      <c r="R40" s="287" t="s">
        <v>558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52"/>
      <c r="AJ40" s="353"/>
      <c r="AK40" s="368"/>
      <c r="AL40" s="368"/>
    </row>
    <row r="41" spans="1:38" s="369" customFormat="1" ht="15" customHeight="1">
      <c r="A41" s="442">
        <v>10</v>
      </c>
      <c r="B41" s="407">
        <v>44753</v>
      </c>
      <c r="C41" s="443"/>
      <c r="D41" s="444" t="s">
        <v>120</v>
      </c>
      <c r="E41" s="445" t="s">
        <v>559</v>
      </c>
      <c r="F41" s="445">
        <v>360.5</v>
      </c>
      <c r="G41" s="445">
        <v>348</v>
      </c>
      <c r="H41" s="445">
        <v>348</v>
      </c>
      <c r="I41" s="445" t="s">
        <v>958</v>
      </c>
      <c r="J41" s="411" t="s">
        <v>966</v>
      </c>
      <c r="K41" s="411">
        <f t="shared" si="35"/>
        <v>-12.5</v>
      </c>
      <c r="L41" s="412">
        <f>(F41*-0.07)/100</f>
        <v>-0.25235000000000002</v>
      </c>
      <c r="M41" s="413">
        <f t="shared" si="36"/>
        <v>-3.537406380027739E-2</v>
      </c>
      <c r="N41" s="411" t="s">
        <v>569</v>
      </c>
      <c r="O41" s="414">
        <v>44754</v>
      </c>
      <c r="P41" s="286"/>
      <c r="Q41" s="286"/>
      <c r="R41" s="287" t="s">
        <v>558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52"/>
      <c r="AJ41" s="353"/>
      <c r="AK41" s="368"/>
      <c r="AL41" s="368"/>
    </row>
    <row r="42" spans="1:38" s="369" customFormat="1" ht="15" customHeight="1">
      <c r="A42" s="343">
        <v>11</v>
      </c>
      <c r="B42" s="365">
        <v>44753</v>
      </c>
      <c r="C42" s="345"/>
      <c r="D42" s="346" t="s">
        <v>179</v>
      </c>
      <c r="E42" s="347" t="s">
        <v>559</v>
      </c>
      <c r="F42" s="347" t="s">
        <v>959</v>
      </c>
      <c r="G42" s="347">
        <v>210</v>
      </c>
      <c r="H42" s="347"/>
      <c r="I42" s="347" t="s">
        <v>960</v>
      </c>
      <c r="J42" s="282" t="s">
        <v>560</v>
      </c>
      <c r="K42" s="282"/>
      <c r="L42" s="283"/>
      <c r="M42" s="284"/>
      <c r="N42" s="282"/>
      <c r="O42" s="305"/>
      <c r="P42" s="286"/>
      <c r="Q42" s="286"/>
      <c r="R42" s="287" t="s">
        <v>558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52"/>
      <c r="AJ42" s="353"/>
      <c r="AK42" s="368"/>
      <c r="AL42" s="368"/>
    </row>
    <row r="43" spans="1:38" s="369" customFormat="1" ht="15" customHeight="1">
      <c r="A43" s="360">
        <v>12</v>
      </c>
      <c r="B43" s="370">
        <v>44754</v>
      </c>
      <c r="C43" s="361"/>
      <c r="D43" s="362" t="s">
        <v>314</v>
      </c>
      <c r="E43" s="363" t="s">
        <v>559</v>
      </c>
      <c r="F43" s="363">
        <v>900</v>
      </c>
      <c r="G43" s="363">
        <v>870</v>
      </c>
      <c r="H43" s="363">
        <v>922.5</v>
      </c>
      <c r="I43" s="363" t="s">
        <v>968</v>
      </c>
      <c r="J43" s="339" t="s">
        <v>932</v>
      </c>
      <c r="K43" s="339">
        <f t="shared" ref="K43" si="37">H43-F43</f>
        <v>22.5</v>
      </c>
      <c r="L43" s="380">
        <f>(F43*-0.7)/100</f>
        <v>-6.3</v>
      </c>
      <c r="M43" s="381">
        <f t="shared" ref="M43" si="38">(K43+L43)/F43</f>
        <v>1.7999999999999999E-2</v>
      </c>
      <c r="N43" s="339" t="s">
        <v>557</v>
      </c>
      <c r="O43" s="364">
        <v>44755</v>
      </c>
      <c r="P43" s="286"/>
      <c r="Q43" s="286"/>
      <c r="R43" s="287" t="s">
        <v>558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52"/>
      <c r="AJ43" s="353"/>
      <c r="AK43" s="368"/>
      <c r="AL43" s="368"/>
    </row>
    <row r="44" spans="1:38" s="369" customFormat="1" ht="15" customHeight="1">
      <c r="A44" s="343">
        <v>13</v>
      </c>
      <c r="B44" s="365">
        <v>44756</v>
      </c>
      <c r="C44" s="345"/>
      <c r="D44" s="346" t="s">
        <v>295</v>
      </c>
      <c r="E44" s="347" t="s">
        <v>559</v>
      </c>
      <c r="F44" s="347" t="s">
        <v>1000</v>
      </c>
      <c r="G44" s="347">
        <v>200</v>
      </c>
      <c r="H44" s="347"/>
      <c r="I44" s="347" t="s">
        <v>1001</v>
      </c>
      <c r="J44" s="282" t="s">
        <v>560</v>
      </c>
      <c r="K44" s="282"/>
      <c r="L44" s="283"/>
      <c r="M44" s="284"/>
      <c r="N44" s="282"/>
      <c r="O44" s="305"/>
      <c r="P44" s="286"/>
      <c r="Q44" s="286"/>
      <c r="R44" s="287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52"/>
      <c r="AJ44" s="353"/>
      <c r="AK44" s="368"/>
      <c r="AL44" s="368"/>
    </row>
    <row r="45" spans="1:38" s="369" customFormat="1" ht="15" customHeight="1">
      <c r="A45" s="343"/>
      <c r="B45" s="365"/>
      <c r="C45" s="345"/>
      <c r="D45" s="346"/>
      <c r="E45" s="347"/>
      <c r="F45" s="347"/>
      <c r="G45" s="347"/>
      <c r="H45" s="347"/>
      <c r="I45" s="347"/>
      <c r="J45" s="282"/>
      <c r="K45" s="282"/>
      <c r="L45" s="283"/>
      <c r="M45" s="284"/>
      <c r="N45" s="282"/>
      <c r="O45" s="305"/>
      <c r="P45" s="286"/>
      <c r="Q45" s="286"/>
      <c r="R45" s="287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52"/>
      <c r="AJ45" s="353"/>
      <c r="AK45" s="368"/>
      <c r="AL45" s="368"/>
    </row>
    <row r="46" spans="1:38" s="354" customFormat="1" ht="15" customHeight="1">
      <c r="A46" s="343"/>
      <c r="B46" s="344"/>
      <c r="C46" s="345"/>
      <c r="D46" s="346"/>
      <c r="E46" s="347"/>
      <c r="F46" s="347"/>
      <c r="G46" s="347"/>
      <c r="H46" s="347"/>
      <c r="I46" s="347"/>
      <c r="J46" s="282"/>
      <c r="K46" s="282"/>
      <c r="L46" s="283"/>
      <c r="M46" s="284"/>
      <c r="N46" s="282"/>
      <c r="O46" s="305"/>
      <c r="P46" s="286"/>
      <c r="Q46" s="286"/>
      <c r="R46" s="287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52"/>
      <c r="AJ46" s="353"/>
      <c r="AK46" s="353"/>
      <c r="AL46" s="353"/>
    </row>
    <row r="47" spans="1:38" ht="15" customHeight="1">
      <c r="A47" s="289"/>
      <c r="B47" s="290"/>
      <c r="C47" s="291"/>
      <c r="D47" s="292"/>
      <c r="E47" s="293"/>
      <c r="F47" s="293"/>
      <c r="G47" s="293"/>
      <c r="H47" s="293"/>
      <c r="I47" s="293"/>
      <c r="J47" s="294"/>
      <c r="K47" s="294"/>
      <c r="L47" s="295"/>
      <c r="M47" s="296"/>
      <c r="N47" s="294"/>
      <c r="O47" s="297"/>
      <c r="P47" s="286"/>
      <c r="Q47" s="286"/>
      <c r="R47" s="287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1"/>
      <c r="AI47" s="1"/>
      <c r="AJ47" s="1"/>
      <c r="AK47" s="1"/>
      <c r="AL47" s="1"/>
    </row>
    <row r="48" spans="1:38" ht="44.25" customHeight="1">
      <c r="A48" s="119" t="s">
        <v>561</v>
      </c>
      <c r="B48" s="142"/>
      <c r="C48" s="142"/>
      <c r="D48" s="1"/>
      <c r="E48" s="6"/>
      <c r="F48" s="6"/>
      <c r="G48" s="6"/>
      <c r="H48" s="6" t="s">
        <v>573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81"/>
      <c r="AD48" s="281"/>
      <c r="AE48" s="281"/>
      <c r="AF48" s="281"/>
      <c r="AG48" s="281"/>
      <c r="AH48" s="281"/>
    </row>
    <row r="49" spans="1:38" ht="12.75" customHeight="1">
      <c r="A49" s="126" t="s">
        <v>562</v>
      </c>
      <c r="B49" s="119"/>
      <c r="C49" s="119"/>
      <c r="D49" s="119"/>
      <c r="E49" s="41"/>
      <c r="F49" s="127" t="s">
        <v>563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565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574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534</v>
      </c>
      <c r="C53" s="96"/>
      <c r="D53" s="97" t="s">
        <v>545</v>
      </c>
      <c r="E53" s="96" t="s">
        <v>546</v>
      </c>
      <c r="F53" s="96" t="s">
        <v>547</v>
      </c>
      <c r="G53" s="96" t="s">
        <v>567</v>
      </c>
      <c r="H53" s="96" t="s">
        <v>549</v>
      </c>
      <c r="I53" s="96" t="s">
        <v>550</v>
      </c>
      <c r="J53" s="95" t="s">
        <v>551</v>
      </c>
      <c r="K53" s="149" t="s">
        <v>575</v>
      </c>
      <c r="L53" s="98" t="s">
        <v>553</v>
      </c>
      <c r="M53" s="149" t="s">
        <v>576</v>
      </c>
      <c r="N53" s="96" t="s">
        <v>577</v>
      </c>
      <c r="O53" s="95" t="s">
        <v>555</v>
      </c>
      <c r="P53" s="97" t="s">
        <v>556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3.15" customHeight="1">
      <c r="A54" s="335">
        <v>1</v>
      </c>
      <c r="B54" s="334">
        <v>44739</v>
      </c>
      <c r="C54" s="336"/>
      <c r="D54" s="337" t="s">
        <v>848</v>
      </c>
      <c r="E54" s="335" t="s">
        <v>559</v>
      </c>
      <c r="F54" s="335">
        <v>2140</v>
      </c>
      <c r="G54" s="335">
        <v>2090</v>
      </c>
      <c r="H54" s="338">
        <v>2170</v>
      </c>
      <c r="I54" s="338" t="s">
        <v>849</v>
      </c>
      <c r="J54" s="339" t="s">
        <v>572</v>
      </c>
      <c r="K54" s="338">
        <f t="shared" ref="K54" si="39">H54-F54</f>
        <v>30</v>
      </c>
      <c r="L54" s="340">
        <f t="shared" ref="L54" si="40">(H54*N54)*0.07%</f>
        <v>379.75000000000006</v>
      </c>
      <c r="M54" s="341">
        <f t="shared" ref="M54" si="41">(K54*N54)-L54</f>
        <v>7120.25</v>
      </c>
      <c r="N54" s="338">
        <v>250</v>
      </c>
      <c r="O54" s="339" t="s">
        <v>557</v>
      </c>
      <c r="P54" s="334">
        <v>44743</v>
      </c>
      <c r="Q54" s="249"/>
      <c r="R54" s="253" t="s">
        <v>558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s="247" customFormat="1" ht="13.15" customHeight="1">
      <c r="A55" s="335">
        <v>2</v>
      </c>
      <c r="B55" s="334">
        <v>44742</v>
      </c>
      <c r="C55" s="337"/>
      <c r="D55" s="337" t="s">
        <v>886</v>
      </c>
      <c r="E55" s="335" t="s">
        <v>559</v>
      </c>
      <c r="F55" s="335">
        <v>3720</v>
      </c>
      <c r="G55" s="335">
        <v>3620</v>
      </c>
      <c r="H55" s="338">
        <v>3780</v>
      </c>
      <c r="I55" s="338" t="s">
        <v>887</v>
      </c>
      <c r="J55" s="339" t="s">
        <v>766</v>
      </c>
      <c r="K55" s="338">
        <f t="shared" ref="K55" si="42">H55-F55</f>
        <v>60</v>
      </c>
      <c r="L55" s="340">
        <f t="shared" ref="L55" si="43">(H55*N55)*0.07%</f>
        <v>463.05000000000007</v>
      </c>
      <c r="M55" s="341">
        <f t="shared" ref="M55" si="44">(K55*N55)-L55</f>
        <v>10036.950000000001</v>
      </c>
      <c r="N55" s="338">
        <v>175</v>
      </c>
      <c r="O55" s="339" t="s">
        <v>557</v>
      </c>
      <c r="P55" s="334">
        <v>44746</v>
      </c>
      <c r="Q55" s="249"/>
      <c r="R55" s="253" t="s">
        <v>833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3"/>
      <c r="AG55" s="290"/>
      <c r="AH55" s="249"/>
      <c r="AI55" s="249"/>
      <c r="AJ55" s="293"/>
      <c r="AK55" s="293"/>
      <c r="AL55" s="293"/>
    </row>
    <row r="56" spans="1:38" s="247" customFormat="1" ht="13.15" customHeight="1">
      <c r="A56" s="335">
        <v>3</v>
      </c>
      <c r="B56" s="334">
        <v>44742</v>
      </c>
      <c r="C56" s="337"/>
      <c r="D56" s="337" t="s">
        <v>844</v>
      </c>
      <c r="E56" s="335" t="s">
        <v>559</v>
      </c>
      <c r="F56" s="335">
        <v>1488</v>
      </c>
      <c r="G56" s="335">
        <v>1450</v>
      </c>
      <c r="H56" s="338">
        <v>1512</v>
      </c>
      <c r="I56" s="338" t="s">
        <v>888</v>
      </c>
      <c r="J56" s="339" t="s">
        <v>896</v>
      </c>
      <c r="K56" s="338">
        <f t="shared" ref="K56:K57" si="45">H56-F56</f>
        <v>24</v>
      </c>
      <c r="L56" s="340">
        <f t="shared" ref="L56:L57" si="46">(H56*N56)*0.07%</f>
        <v>370.44000000000005</v>
      </c>
      <c r="M56" s="341">
        <f t="shared" ref="M56:M57" si="47">(K56*N56)-L56</f>
        <v>8029.5599999999995</v>
      </c>
      <c r="N56" s="338">
        <v>350</v>
      </c>
      <c r="O56" s="339" t="s">
        <v>557</v>
      </c>
      <c r="P56" s="334">
        <v>44743</v>
      </c>
      <c r="Q56" s="249"/>
      <c r="R56" s="253" t="s">
        <v>558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3"/>
      <c r="AG56" s="290"/>
      <c r="AH56" s="249"/>
      <c r="AI56" s="249"/>
      <c r="AJ56" s="293"/>
      <c r="AK56" s="293"/>
      <c r="AL56" s="293"/>
    </row>
    <row r="57" spans="1:38" s="247" customFormat="1" ht="13.15" customHeight="1">
      <c r="A57" s="335">
        <v>4</v>
      </c>
      <c r="B57" s="334">
        <v>44743</v>
      </c>
      <c r="C57" s="337"/>
      <c r="D57" s="337" t="s">
        <v>907</v>
      </c>
      <c r="E57" s="335" t="s">
        <v>559</v>
      </c>
      <c r="F57" s="335">
        <v>2397.5</v>
      </c>
      <c r="G57" s="335">
        <v>2355</v>
      </c>
      <c r="H57" s="338">
        <v>2437.5</v>
      </c>
      <c r="I57" s="338" t="s">
        <v>893</v>
      </c>
      <c r="J57" s="339" t="s">
        <v>601</v>
      </c>
      <c r="K57" s="338">
        <f t="shared" si="45"/>
        <v>40</v>
      </c>
      <c r="L57" s="340">
        <f t="shared" si="46"/>
        <v>469.21875000000006</v>
      </c>
      <c r="M57" s="341">
        <f t="shared" si="47"/>
        <v>10530.78125</v>
      </c>
      <c r="N57" s="338">
        <v>275</v>
      </c>
      <c r="O57" s="339" t="s">
        <v>557</v>
      </c>
      <c r="P57" s="334">
        <v>44746</v>
      </c>
      <c r="Q57" s="249"/>
      <c r="R57" s="253" t="s">
        <v>833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3"/>
      <c r="AG57" s="290"/>
      <c r="AH57" s="249"/>
      <c r="AI57" s="249"/>
      <c r="AJ57" s="293"/>
      <c r="AK57" s="293"/>
      <c r="AL57" s="293"/>
    </row>
    <row r="58" spans="1:38" s="247" customFormat="1" ht="13.15" customHeight="1">
      <c r="A58" s="335">
        <v>5</v>
      </c>
      <c r="B58" s="334">
        <v>44747</v>
      </c>
      <c r="C58" s="337"/>
      <c r="D58" s="337" t="s">
        <v>917</v>
      </c>
      <c r="E58" s="335" t="s">
        <v>559</v>
      </c>
      <c r="F58" s="335">
        <v>653</v>
      </c>
      <c r="G58" s="335">
        <v>642</v>
      </c>
      <c r="H58" s="338">
        <v>663.5</v>
      </c>
      <c r="I58" s="338" t="s">
        <v>918</v>
      </c>
      <c r="J58" s="339" t="s">
        <v>931</v>
      </c>
      <c r="K58" s="338">
        <f t="shared" ref="K58:K60" si="48">H58-F58</f>
        <v>10.5</v>
      </c>
      <c r="L58" s="340">
        <f t="shared" ref="L58:L60" si="49">(H58*N58)*0.07%</f>
        <v>557.34</v>
      </c>
      <c r="M58" s="341">
        <f t="shared" ref="M58:M60" si="50">(K58*N58)-L58</f>
        <v>12042.66</v>
      </c>
      <c r="N58" s="338">
        <v>1200</v>
      </c>
      <c r="O58" s="339" t="s">
        <v>557</v>
      </c>
      <c r="P58" s="334">
        <v>44749</v>
      </c>
      <c r="Q58" s="249"/>
      <c r="R58" s="253" t="s">
        <v>558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3"/>
      <c r="AG58" s="290"/>
      <c r="AH58" s="249"/>
      <c r="AI58" s="249"/>
      <c r="AJ58" s="293"/>
      <c r="AK58" s="293"/>
      <c r="AL58" s="293"/>
    </row>
    <row r="59" spans="1:38" s="247" customFormat="1" ht="13.15" customHeight="1">
      <c r="A59" s="335">
        <v>6</v>
      </c>
      <c r="B59" s="334">
        <v>44748</v>
      </c>
      <c r="C59" s="337"/>
      <c r="D59" s="337" t="s">
        <v>924</v>
      </c>
      <c r="E59" s="335" t="s">
        <v>559</v>
      </c>
      <c r="F59" s="335">
        <v>1361.5</v>
      </c>
      <c r="G59" s="335">
        <v>1335</v>
      </c>
      <c r="H59" s="338">
        <v>1384</v>
      </c>
      <c r="I59" s="338" t="s">
        <v>926</v>
      </c>
      <c r="J59" s="339" t="s">
        <v>932</v>
      </c>
      <c r="K59" s="338">
        <f t="shared" si="48"/>
        <v>22.5</v>
      </c>
      <c r="L59" s="340">
        <f t="shared" si="49"/>
        <v>460.18000000000006</v>
      </c>
      <c r="M59" s="341">
        <f t="shared" si="50"/>
        <v>10227.32</v>
      </c>
      <c r="N59" s="338">
        <v>475</v>
      </c>
      <c r="O59" s="339" t="s">
        <v>557</v>
      </c>
      <c r="P59" s="334">
        <v>44749</v>
      </c>
      <c r="Q59" s="249"/>
      <c r="R59" s="253" t="s">
        <v>833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3"/>
      <c r="AG59" s="290"/>
      <c r="AH59" s="249"/>
      <c r="AI59" s="249"/>
      <c r="AJ59" s="293"/>
      <c r="AK59" s="293"/>
      <c r="AL59" s="293"/>
    </row>
    <row r="60" spans="1:38" s="247" customFormat="1" ht="13.15" customHeight="1">
      <c r="A60" s="335">
        <v>7</v>
      </c>
      <c r="B60" s="334">
        <v>44748</v>
      </c>
      <c r="C60" s="337"/>
      <c r="D60" s="337" t="s">
        <v>927</v>
      </c>
      <c r="E60" s="335" t="s">
        <v>559</v>
      </c>
      <c r="F60" s="335">
        <v>576</v>
      </c>
      <c r="G60" s="335">
        <v>562</v>
      </c>
      <c r="H60" s="338">
        <v>587</v>
      </c>
      <c r="I60" s="338" t="s">
        <v>928</v>
      </c>
      <c r="J60" s="339" t="s">
        <v>933</v>
      </c>
      <c r="K60" s="338">
        <f t="shared" si="48"/>
        <v>11</v>
      </c>
      <c r="L60" s="340">
        <f t="shared" si="49"/>
        <v>359.53750000000008</v>
      </c>
      <c r="M60" s="341">
        <f t="shared" si="50"/>
        <v>9265.4624999999996</v>
      </c>
      <c r="N60" s="338">
        <v>875</v>
      </c>
      <c r="O60" s="339" t="s">
        <v>557</v>
      </c>
      <c r="P60" s="334">
        <v>44749</v>
      </c>
      <c r="Q60" s="249"/>
      <c r="R60" s="253" t="s">
        <v>558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3"/>
      <c r="AG60" s="290"/>
      <c r="AH60" s="249"/>
      <c r="AI60" s="249"/>
      <c r="AJ60" s="293"/>
      <c r="AK60" s="293"/>
      <c r="AL60" s="293"/>
    </row>
    <row r="61" spans="1:38" s="247" customFormat="1" ht="13.15" customHeight="1">
      <c r="A61" s="335">
        <v>8</v>
      </c>
      <c r="B61" s="334">
        <v>44749</v>
      </c>
      <c r="C61" s="337"/>
      <c r="D61" s="337" t="s">
        <v>942</v>
      </c>
      <c r="E61" s="335" t="s">
        <v>559</v>
      </c>
      <c r="F61" s="335">
        <v>743.5</v>
      </c>
      <c r="G61" s="335">
        <v>734.5</v>
      </c>
      <c r="H61" s="338">
        <v>751.5</v>
      </c>
      <c r="I61" s="338" t="s">
        <v>934</v>
      </c>
      <c r="J61" s="339" t="s">
        <v>945</v>
      </c>
      <c r="K61" s="338">
        <f t="shared" ref="K61:K63" si="51">H61-F61</f>
        <v>8</v>
      </c>
      <c r="L61" s="340">
        <f t="shared" ref="L61:L63" si="52">(H61*N61)*0.07%</f>
        <v>723.31875000000014</v>
      </c>
      <c r="M61" s="341">
        <f t="shared" ref="M61:M63" si="53">(K61*N61)-L61</f>
        <v>10276.68125</v>
      </c>
      <c r="N61" s="338">
        <v>1375</v>
      </c>
      <c r="O61" s="339" t="s">
        <v>557</v>
      </c>
      <c r="P61" s="334">
        <v>44750</v>
      </c>
      <c r="Q61" s="249"/>
      <c r="R61" s="253" t="s">
        <v>558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3"/>
      <c r="AG61" s="290"/>
      <c r="AH61" s="249"/>
      <c r="AI61" s="249"/>
      <c r="AJ61" s="293"/>
      <c r="AK61" s="293"/>
      <c r="AL61" s="293"/>
    </row>
    <row r="62" spans="1:38" s="247" customFormat="1" ht="13.15" customHeight="1">
      <c r="A62" s="335">
        <v>9</v>
      </c>
      <c r="B62" s="334">
        <v>44750</v>
      </c>
      <c r="C62" s="337"/>
      <c r="D62" s="337" t="s">
        <v>950</v>
      </c>
      <c r="E62" s="335" t="s">
        <v>559</v>
      </c>
      <c r="F62" s="335">
        <v>2755</v>
      </c>
      <c r="G62" s="335">
        <v>2710</v>
      </c>
      <c r="H62" s="338">
        <v>2797.5</v>
      </c>
      <c r="I62" s="338" t="s">
        <v>951</v>
      </c>
      <c r="J62" s="339" t="s">
        <v>957</v>
      </c>
      <c r="K62" s="338">
        <f t="shared" si="51"/>
        <v>42.5</v>
      </c>
      <c r="L62" s="340">
        <f t="shared" si="52"/>
        <v>489.56250000000006</v>
      </c>
      <c r="M62" s="341">
        <f t="shared" si="53"/>
        <v>10135.4375</v>
      </c>
      <c r="N62" s="338">
        <v>250</v>
      </c>
      <c r="O62" s="339" t="s">
        <v>557</v>
      </c>
      <c r="P62" s="334">
        <v>44753</v>
      </c>
      <c r="Q62" s="249"/>
      <c r="R62" s="253" t="s">
        <v>833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3"/>
      <c r="AG62" s="290"/>
      <c r="AH62" s="249"/>
      <c r="AI62" s="249"/>
      <c r="AJ62" s="293"/>
      <c r="AK62" s="293"/>
      <c r="AL62" s="293"/>
    </row>
    <row r="63" spans="1:38" s="247" customFormat="1" ht="13.15" customHeight="1">
      <c r="A63" s="335">
        <v>10</v>
      </c>
      <c r="B63" s="370">
        <v>44753</v>
      </c>
      <c r="C63" s="337"/>
      <c r="D63" s="337" t="s">
        <v>848</v>
      </c>
      <c r="E63" s="335" t="s">
        <v>559</v>
      </c>
      <c r="F63" s="335">
        <v>2235</v>
      </c>
      <c r="G63" s="335">
        <v>2190</v>
      </c>
      <c r="H63" s="338">
        <v>2280</v>
      </c>
      <c r="I63" s="338" t="s">
        <v>954</v>
      </c>
      <c r="J63" s="339" t="s">
        <v>984</v>
      </c>
      <c r="K63" s="338">
        <f t="shared" si="51"/>
        <v>45</v>
      </c>
      <c r="L63" s="340">
        <f t="shared" si="52"/>
        <v>399.00000000000006</v>
      </c>
      <c r="M63" s="341">
        <f t="shared" si="53"/>
        <v>10851</v>
      </c>
      <c r="N63" s="338">
        <v>250</v>
      </c>
      <c r="O63" s="339" t="s">
        <v>557</v>
      </c>
      <c r="P63" s="334">
        <v>44755</v>
      </c>
      <c r="Q63" s="249"/>
      <c r="R63" s="253" t="s">
        <v>833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3"/>
      <c r="AG63" s="290"/>
      <c r="AH63" s="249"/>
      <c r="AI63" s="249"/>
      <c r="AJ63" s="293"/>
      <c r="AK63" s="293"/>
      <c r="AL63" s="293"/>
    </row>
    <row r="64" spans="1:38" s="247" customFormat="1" ht="13.15" customHeight="1">
      <c r="A64" s="335">
        <v>11</v>
      </c>
      <c r="B64" s="370">
        <v>44753</v>
      </c>
      <c r="C64" s="337"/>
      <c r="D64" s="337" t="s">
        <v>955</v>
      </c>
      <c r="E64" s="335" t="s">
        <v>559</v>
      </c>
      <c r="F64" s="335">
        <v>16110</v>
      </c>
      <c r="G64" s="335">
        <v>15970</v>
      </c>
      <c r="H64" s="338">
        <v>16210</v>
      </c>
      <c r="I64" s="338" t="s">
        <v>956</v>
      </c>
      <c r="J64" s="339" t="s">
        <v>822</v>
      </c>
      <c r="K64" s="338">
        <f t="shared" ref="K64" si="54">H64-F64</f>
        <v>100</v>
      </c>
      <c r="L64" s="340">
        <f t="shared" ref="L64" si="55">(H64*N64)*0.07%</f>
        <v>567.35000000000014</v>
      </c>
      <c r="M64" s="341">
        <f t="shared" ref="M64" si="56">(K64*N64)-L64</f>
        <v>4432.6499999999996</v>
      </c>
      <c r="N64" s="338">
        <v>50</v>
      </c>
      <c r="O64" s="339" t="s">
        <v>557</v>
      </c>
      <c r="P64" s="334">
        <v>44753</v>
      </c>
      <c r="Q64" s="249"/>
      <c r="R64" s="253" t="s">
        <v>558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3"/>
      <c r="AG64" s="290"/>
      <c r="AH64" s="249"/>
      <c r="AI64" s="249"/>
      <c r="AJ64" s="293"/>
      <c r="AK64" s="293"/>
      <c r="AL64" s="293"/>
    </row>
    <row r="65" spans="1:38" s="247" customFormat="1" ht="13.15" customHeight="1">
      <c r="A65" s="446">
        <v>12</v>
      </c>
      <c r="B65" s="407">
        <v>44753</v>
      </c>
      <c r="C65" s="447"/>
      <c r="D65" s="447" t="s">
        <v>961</v>
      </c>
      <c r="E65" s="446" t="s">
        <v>559</v>
      </c>
      <c r="F65" s="446">
        <v>579.5</v>
      </c>
      <c r="G65" s="446">
        <v>569</v>
      </c>
      <c r="H65" s="421">
        <v>569</v>
      </c>
      <c r="I65" s="421" t="s">
        <v>962</v>
      </c>
      <c r="J65" s="420" t="s">
        <v>972</v>
      </c>
      <c r="K65" s="421">
        <f t="shared" ref="K65:K66" si="57">H65-F65</f>
        <v>-10.5</v>
      </c>
      <c r="L65" s="422">
        <f t="shared" ref="L65:L66" si="58">(H65*N65)*0.07%</f>
        <v>537.70500000000004</v>
      </c>
      <c r="M65" s="423">
        <f t="shared" ref="M65:M66" si="59">(K65*N65)-L65</f>
        <v>-14712.705</v>
      </c>
      <c r="N65" s="421">
        <v>1350</v>
      </c>
      <c r="O65" s="420" t="s">
        <v>569</v>
      </c>
      <c r="P65" s="424">
        <v>44754</v>
      </c>
      <c r="Q65" s="249"/>
      <c r="R65" s="253" t="s">
        <v>833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3"/>
      <c r="AG65" s="290"/>
      <c r="AH65" s="249"/>
      <c r="AI65" s="249"/>
      <c r="AJ65" s="293"/>
      <c r="AK65" s="293"/>
      <c r="AL65" s="293"/>
    </row>
    <row r="66" spans="1:38" s="247" customFormat="1" ht="13.15" customHeight="1">
      <c r="A66" s="459">
        <v>13</v>
      </c>
      <c r="B66" s="460">
        <v>44754</v>
      </c>
      <c r="C66" s="461"/>
      <c r="D66" s="461" t="s">
        <v>969</v>
      </c>
      <c r="E66" s="459" t="s">
        <v>559</v>
      </c>
      <c r="F66" s="459">
        <v>16100</v>
      </c>
      <c r="G66" s="459">
        <v>15970</v>
      </c>
      <c r="H66" s="433">
        <v>16115</v>
      </c>
      <c r="I66" s="433" t="s">
        <v>956</v>
      </c>
      <c r="J66" s="432" t="s">
        <v>983</v>
      </c>
      <c r="K66" s="433">
        <f t="shared" si="57"/>
        <v>15</v>
      </c>
      <c r="L66" s="434">
        <f t="shared" si="58"/>
        <v>564.02500000000009</v>
      </c>
      <c r="M66" s="435">
        <f t="shared" si="59"/>
        <v>185.97499999999991</v>
      </c>
      <c r="N66" s="433">
        <v>50</v>
      </c>
      <c r="O66" s="432" t="s">
        <v>679</v>
      </c>
      <c r="P66" s="436">
        <v>44755</v>
      </c>
      <c r="Q66" s="249"/>
      <c r="R66" s="253" t="s">
        <v>558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3"/>
      <c r="AG66" s="290"/>
      <c r="AH66" s="249"/>
      <c r="AI66" s="249"/>
      <c r="AJ66" s="293"/>
      <c r="AK66" s="293"/>
      <c r="AL66" s="293"/>
    </row>
    <row r="67" spans="1:38" s="247" customFormat="1" ht="13.15" customHeight="1">
      <c r="A67" s="446">
        <v>14</v>
      </c>
      <c r="B67" s="407">
        <v>44754</v>
      </c>
      <c r="C67" s="447"/>
      <c r="D67" s="447" t="s">
        <v>970</v>
      </c>
      <c r="E67" s="446" t="s">
        <v>559</v>
      </c>
      <c r="F67" s="446">
        <v>645</v>
      </c>
      <c r="G67" s="446">
        <v>632</v>
      </c>
      <c r="H67" s="421">
        <v>632</v>
      </c>
      <c r="I67" s="421" t="s">
        <v>971</v>
      </c>
      <c r="J67" s="420" t="s">
        <v>973</v>
      </c>
      <c r="K67" s="421">
        <f t="shared" ref="K67" si="60">H67-F67</f>
        <v>-13</v>
      </c>
      <c r="L67" s="422">
        <f t="shared" ref="L67:L68" si="61">(H67*N67)*0.07%</f>
        <v>442.40000000000009</v>
      </c>
      <c r="M67" s="423">
        <f t="shared" ref="M67:M68" si="62">(K67*N67)-L67</f>
        <v>-13442.4</v>
      </c>
      <c r="N67" s="421">
        <v>1000</v>
      </c>
      <c r="O67" s="420" t="s">
        <v>569</v>
      </c>
      <c r="P67" s="424">
        <v>44754</v>
      </c>
      <c r="Q67" s="249"/>
      <c r="R67" s="253" t="s">
        <v>833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3"/>
      <c r="AG67" s="290"/>
      <c r="AH67" s="249"/>
      <c r="AI67" s="249"/>
      <c r="AJ67" s="293"/>
      <c r="AK67" s="293"/>
      <c r="AL67" s="293"/>
    </row>
    <row r="68" spans="1:38" s="247" customFormat="1" ht="13.15" customHeight="1">
      <c r="A68" s="335">
        <v>15</v>
      </c>
      <c r="B68" s="370">
        <v>44755</v>
      </c>
      <c r="C68" s="337"/>
      <c r="D68" s="337" t="s">
        <v>980</v>
      </c>
      <c r="E68" s="335" t="s">
        <v>949</v>
      </c>
      <c r="F68" s="335">
        <v>35330</v>
      </c>
      <c r="G68" s="335">
        <v>35640</v>
      </c>
      <c r="H68" s="338">
        <v>35140</v>
      </c>
      <c r="I68" s="338" t="s">
        <v>981</v>
      </c>
      <c r="J68" s="339" t="s">
        <v>982</v>
      </c>
      <c r="K68" s="338">
        <f>F68-H68</f>
        <v>190</v>
      </c>
      <c r="L68" s="340">
        <f t="shared" si="61"/>
        <v>614.95000000000005</v>
      </c>
      <c r="M68" s="341">
        <f t="shared" si="62"/>
        <v>4135.05</v>
      </c>
      <c r="N68" s="338">
        <v>25</v>
      </c>
      <c r="O68" s="339" t="s">
        <v>557</v>
      </c>
      <c r="P68" s="334">
        <v>44755</v>
      </c>
      <c r="Q68" s="249"/>
      <c r="R68" s="253" t="s">
        <v>558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3"/>
      <c r="AG68" s="290"/>
      <c r="AH68" s="249"/>
      <c r="AI68" s="249"/>
      <c r="AJ68" s="293"/>
      <c r="AK68" s="293"/>
      <c r="AL68" s="293"/>
    </row>
    <row r="69" spans="1:38" s="247" customFormat="1" ht="13.15" customHeight="1">
      <c r="A69" s="251">
        <v>16</v>
      </c>
      <c r="B69" s="248">
        <v>44756</v>
      </c>
      <c r="C69" s="306"/>
      <c r="D69" s="306" t="s">
        <v>907</v>
      </c>
      <c r="E69" s="251" t="s">
        <v>559</v>
      </c>
      <c r="F69" s="251" t="s">
        <v>1002</v>
      </c>
      <c r="G69" s="251">
        <v>2600</v>
      </c>
      <c r="H69" s="252"/>
      <c r="I69" s="252" t="s">
        <v>1003</v>
      </c>
      <c r="J69" s="282" t="s">
        <v>560</v>
      </c>
      <c r="K69" s="306"/>
      <c r="L69" s="251"/>
      <c r="M69" s="251"/>
      <c r="N69" s="251"/>
      <c r="O69" s="252"/>
      <c r="P69" s="252"/>
      <c r="Q69" s="249"/>
      <c r="R69" s="253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3"/>
      <c r="AG69" s="290"/>
      <c r="AH69" s="249"/>
      <c r="AI69" s="249"/>
      <c r="AJ69" s="293"/>
      <c r="AK69" s="293"/>
      <c r="AL69" s="293"/>
    </row>
    <row r="70" spans="1:38" s="247" customFormat="1" ht="13.15" customHeight="1">
      <c r="A70" s="251">
        <v>17</v>
      </c>
      <c r="B70" s="248">
        <v>44756</v>
      </c>
      <c r="C70" s="306"/>
      <c r="D70" s="306" t="s">
        <v>927</v>
      </c>
      <c r="E70" s="251" t="s">
        <v>559</v>
      </c>
      <c r="F70" s="251" t="s">
        <v>1004</v>
      </c>
      <c r="G70" s="251">
        <v>565</v>
      </c>
      <c r="H70" s="252"/>
      <c r="I70" s="252" t="s">
        <v>1005</v>
      </c>
      <c r="J70" s="282" t="s">
        <v>560</v>
      </c>
      <c r="K70" s="306"/>
      <c r="L70" s="251"/>
      <c r="M70" s="251"/>
      <c r="N70" s="251"/>
      <c r="O70" s="252"/>
      <c r="P70" s="252"/>
      <c r="Q70" s="249"/>
      <c r="R70" s="253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3"/>
      <c r="AG70" s="290"/>
      <c r="AH70" s="249"/>
      <c r="AI70" s="249"/>
      <c r="AJ70" s="293"/>
      <c r="AK70" s="293"/>
      <c r="AL70" s="293"/>
    </row>
    <row r="71" spans="1:38" s="247" customFormat="1" ht="13.15" customHeight="1">
      <c r="A71" s="251"/>
      <c r="B71" s="248"/>
      <c r="C71" s="306"/>
      <c r="D71" s="306"/>
      <c r="E71" s="251"/>
      <c r="F71" s="251"/>
      <c r="G71" s="251"/>
      <c r="H71" s="252"/>
      <c r="I71" s="252"/>
      <c r="J71" s="282"/>
      <c r="K71" s="306"/>
      <c r="L71" s="251"/>
      <c r="M71" s="251"/>
      <c r="N71" s="251"/>
      <c r="O71" s="252"/>
      <c r="P71" s="252"/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3"/>
      <c r="AG71" s="290"/>
      <c r="AH71" s="249"/>
      <c r="AI71" s="249"/>
      <c r="AJ71" s="293"/>
      <c r="AK71" s="293"/>
      <c r="AL71" s="293"/>
    </row>
    <row r="72" spans="1:38" s="247" customFormat="1" ht="13.15" customHeight="1">
      <c r="A72" s="251"/>
      <c r="B72" s="248"/>
      <c r="C72" s="306"/>
      <c r="D72" s="306"/>
      <c r="E72" s="251"/>
      <c r="F72" s="251"/>
      <c r="G72" s="251"/>
      <c r="H72" s="252"/>
      <c r="I72" s="252"/>
      <c r="J72" s="282"/>
      <c r="K72" s="306"/>
      <c r="L72" s="251"/>
      <c r="M72" s="251"/>
      <c r="N72" s="251"/>
      <c r="O72" s="252"/>
      <c r="P72" s="252"/>
      <c r="Q72" s="249"/>
      <c r="R72" s="253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3"/>
      <c r="AG72" s="290"/>
      <c r="AH72" s="249"/>
      <c r="AI72" s="249"/>
      <c r="AJ72" s="293"/>
      <c r="AK72" s="293"/>
      <c r="AL72" s="293"/>
    </row>
    <row r="73" spans="1:38" ht="13.5" customHeight="1">
      <c r="A73" s="293"/>
      <c r="B73" s="290"/>
      <c r="C73" s="249"/>
      <c r="D73" s="249"/>
      <c r="E73" s="293"/>
      <c r="F73" s="293"/>
      <c r="G73" s="293"/>
      <c r="H73" s="294"/>
      <c r="I73" s="294"/>
      <c r="J73" s="328"/>
      <c r="K73" s="294"/>
      <c r="L73" s="295"/>
      <c r="M73" s="329"/>
      <c r="N73" s="294"/>
      <c r="O73" s="330"/>
      <c r="P73" s="297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07"/>
      <c r="B74" s="108"/>
      <c r="C74" s="142"/>
      <c r="D74" s="150"/>
      <c r="E74" s="151"/>
      <c r="F74" s="107"/>
      <c r="G74" s="107"/>
      <c r="H74" s="107"/>
      <c r="I74" s="143"/>
      <c r="J74" s="143"/>
      <c r="K74" s="143"/>
      <c r="L74" s="143"/>
      <c r="M74" s="143"/>
      <c r="N74" s="143"/>
      <c r="O74" s="143"/>
      <c r="P74" s="143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52"/>
      <c r="B75" s="108"/>
      <c r="C75" s="109"/>
      <c r="D75" s="153"/>
      <c r="E75" s="112"/>
      <c r="F75" s="112"/>
      <c r="G75" s="112"/>
      <c r="H75" s="112"/>
      <c r="I75" s="112"/>
      <c r="J75" s="6"/>
      <c r="K75" s="112"/>
      <c r="L75" s="112"/>
      <c r="M75" s="6"/>
      <c r="N75" s="1"/>
      <c r="O75" s="109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 customHeight="1">
      <c r="A76" s="154" t="s">
        <v>579</v>
      </c>
      <c r="B76" s="154"/>
      <c r="C76" s="154"/>
      <c r="D76" s="154"/>
      <c r="E76" s="155"/>
      <c r="F76" s="112"/>
      <c r="G76" s="112"/>
      <c r="H76" s="112"/>
      <c r="I76" s="112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14.25" customHeight="1">
      <c r="A77" s="96" t="s">
        <v>16</v>
      </c>
      <c r="B77" s="96" t="s">
        <v>534</v>
      </c>
      <c r="C77" s="96"/>
      <c r="D77" s="97" t="s">
        <v>545</v>
      </c>
      <c r="E77" s="96" t="s">
        <v>546</v>
      </c>
      <c r="F77" s="96" t="s">
        <v>547</v>
      </c>
      <c r="G77" s="96" t="s">
        <v>567</v>
      </c>
      <c r="H77" s="96" t="s">
        <v>549</v>
      </c>
      <c r="I77" s="96" t="s">
        <v>550</v>
      </c>
      <c r="J77" s="95" t="s">
        <v>551</v>
      </c>
      <c r="K77" s="95" t="s">
        <v>580</v>
      </c>
      <c r="L77" s="98" t="s">
        <v>553</v>
      </c>
      <c r="M77" s="149" t="s">
        <v>576</v>
      </c>
      <c r="N77" s="96" t="s">
        <v>577</v>
      </c>
      <c r="O77" s="96" t="s">
        <v>555</v>
      </c>
      <c r="P77" s="97" t="s">
        <v>556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247" customFormat="1" ht="12.75" customHeight="1">
      <c r="A78" s="415">
        <v>1</v>
      </c>
      <c r="B78" s="397">
        <v>44743</v>
      </c>
      <c r="C78" s="416"/>
      <c r="D78" s="416" t="s">
        <v>894</v>
      </c>
      <c r="E78" s="415" t="s">
        <v>559</v>
      </c>
      <c r="F78" s="415">
        <v>43</v>
      </c>
      <c r="G78" s="415">
        <v>30</v>
      </c>
      <c r="H78" s="415">
        <v>49.5</v>
      </c>
      <c r="I78" s="415" t="s">
        <v>895</v>
      </c>
      <c r="J78" s="339" t="s">
        <v>925</v>
      </c>
      <c r="K78" s="338">
        <f t="shared" ref="K78" si="63">H78-F78</f>
        <v>6.5</v>
      </c>
      <c r="L78" s="340">
        <v>100</v>
      </c>
      <c r="M78" s="341">
        <f t="shared" ref="M78" si="64">(K78*N78)-L78</f>
        <v>1850</v>
      </c>
      <c r="N78" s="338">
        <v>300</v>
      </c>
      <c r="O78" s="339" t="s">
        <v>557</v>
      </c>
      <c r="P78" s="334">
        <v>44747</v>
      </c>
      <c r="Q78" s="249"/>
      <c r="R78" s="250" t="s">
        <v>558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415">
        <v>2</v>
      </c>
      <c r="B79" s="397">
        <v>44747</v>
      </c>
      <c r="C79" s="416"/>
      <c r="D79" s="416" t="s">
        <v>912</v>
      </c>
      <c r="E79" s="415" t="s">
        <v>559</v>
      </c>
      <c r="F79" s="415">
        <v>108</v>
      </c>
      <c r="G79" s="415">
        <v>68</v>
      </c>
      <c r="H79" s="415">
        <v>129</v>
      </c>
      <c r="I79" s="415" t="s">
        <v>913</v>
      </c>
      <c r="J79" s="339" t="s">
        <v>570</v>
      </c>
      <c r="K79" s="338">
        <f t="shared" ref="K79:K80" si="65">H79-F79</f>
        <v>21</v>
      </c>
      <c r="L79" s="340">
        <v>100</v>
      </c>
      <c r="M79" s="341">
        <f t="shared" ref="M79:M80" si="66">(K79*N79)-L79</f>
        <v>950</v>
      </c>
      <c r="N79" s="338">
        <v>50</v>
      </c>
      <c r="O79" s="339" t="s">
        <v>557</v>
      </c>
      <c r="P79" s="334">
        <v>44747</v>
      </c>
      <c r="Q79" s="249"/>
      <c r="R79" s="250" t="s">
        <v>833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417">
        <v>3</v>
      </c>
      <c r="B80" s="418">
        <v>44747</v>
      </c>
      <c r="C80" s="419"/>
      <c r="D80" s="419" t="s">
        <v>914</v>
      </c>
      <c r="E80" s="417" t="s">
        <v>559</v>
      </c>
      <c r="F80" s="417">
        <v>88</v>
      </c>
      <c r="G80" s="417">
        <v>50</v>
      </c>
      <c r="H80" s="417">
        <v>58</v>
      </c>
      <c r="I80" s="417" t="s">
        <v>915</v>
      </c>
      <c r="J80" s="420" t="s">
        <v>916</v>
      </c>
      <c r="K80" s="421">
        <f t="shared" si="65"/>
        <v>-30</v>
      </c>
      <c r="L80" s="422">
        <v>100</v>
      </c>
      <c r="M80" s="423">
        <f t="shared" si="66"/>
        <v>-1600</v>
      </c>
      <c r="N80" s="421">
        <v>50</v>
      </c>
      <c r="O80" s="420" t="s">
        <v>569</v>
      </c>
      <c r="P80" s="424">
        <v>44747</v>
      </c>
      <c r="Q80" s="249"/>
      <c r="R80" s="250" t="s">
        <v>833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415">
        <v>4</v>
      </c>
      <c r="B81" s="397">
        <v>44749</v>
      </c>
      <c r="C81" s="416"/>
      <c r="D81" s="416" t="s">
        <v>935</v>
      </c>
      <c r="E81" s="415" t="s">
        <v>559</v>
      </c>
      <c r="F81" s="415">
        <v>5.55</v>
      </c>
      <c r="G81" s="415">
        <v>2.35</v>
      </c>
      <c r="H81" s="415">
        <v>9.25</v>
      </c>
      <c r="I81" s="428" t="s">
        <v>936</v>
      </c>
      <c r="J81" s="339" t="s">
        <v>937</v>
      </c>
      <c r="K81" s="338">
        <f t="shared" ref="K81" si="67">H81-F81</f>
        <v>3.7</v>
      </c>
      <c r="L81" s="340">
        <v>100</v>
      </c>
      <c r="M81" s="341">
        <f t="shared" ref="M81" si="68">(K81*N81)-L81</f>
        <v>5635</v>
      </c>
      <c r="N81" s="338">
        <v>1550</v>
      </c>
      <c r="O81" s="339" t="s">
        <v>557</v>
      </c>
      <c r="P81" s="334">
        <v>44749</v>
      </c>
      <c r="Q81" s="249"/>
      <c r="R81" s="250" t="s">
        <v>558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25">
        <v>5</v>
      </c>
      <c r="B82" s="359">
        <v>44749</v>
      </c>
      <c r="C82" s="426"/>
      <c r="D82" s="426" t="s">
        <v>938</v>
      </c>
      <c r="E82" s="425" t="s">
        <v>559</v>
      </c>
      <c r="F82" s="425" t="s">
        <v>939</v>
      </c>
      <c r="G82" s="425">
        <v>19</v>
      </c>
      <c r="H82" s="425"/>
      <c r="I82" s="425" t="s">
        <v>895</v>
      </c>
      <c r="J82" s="282" t="s">
        <v>560</v>
      </c>
      <c r="K82" s="252"/>
      <c r="L82" s="271"/>
      <c r="M82" s="272"/>
      <c r="N82" s="252"/>
      <c r="O82" s="282"/>
      <c r="P82" s="248"/>
      <c r="Q82" s="249"/>
      <c r="R82" s="250" t="s">
        <v>558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429">
        <v>6</v>
      </c>
      <c r="B83" s="430">
        <v>44749</v>
      </c>
      <c r="C83" s="431"/>
      <c r="D83" s="431" t="s">
        <v>940</v>
      </c>
      <c r="E83" s="429" t="s">
        <v>559</v>
      </c>
      <c r="F83" s="429">
        <v>30</v>
      </c>
      <c r="G83" s="429">
        <v>5</v>
      </c>
      <c r="H83" s="429">
        <v>36</v>
      </c>
      <c r="I83" s="429" t="s">
        <v>895</v>
      </c>
      <c r="J83" s="432" t="s">
        <v>941</v>
      </c>
      <c r="K83" s="433">
        <f t="shared" ref="K83" si="69">H83-F83</f>
        <v>6</v>
      </c>
      <c r="L83" s="434">
        <v>100</v>
      </c>
      <c r="M83" s="435">
        <f t="shared" ref="M83:M84" si="70">(K83*N83)-L83</f>
        <v>200</v>
      </c>
      <c r="N83" s="433">
        <v>50</v>
      </c>
      <c r="O83" s="432" t="s">
        <v>679</v>
      </c>
      <c r="P83" s="436">
        <v>44749</v>
      </c>
      <c r="Q83" s="249"/>
      <c r="R83" s="250" t="s">
        <v>558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15">
        <v>7</v>
      </c>
      <c r="B84" s="397">
        <v>44750</v>
      </c>
      <c r="C84" s="416"/>
      <c r="D84" s="416" t="s">
        <v>948</v>
      </c>
      <c r="E84" s="415" t="s">
        <v>949</v>
      </c>
      <c r="F84" s="415">
        <v>10</v>
      </c>
      <c r="G84" s="415">
        <v>17.5</v>
      </c>
      <c r="H84" s="415">
        <v>7.5</v>
      </c>
      <c r="I84" s="415">
        <v>0.5</v>
      </c>
      <c r="J84" s="339" t="s">
        <v>963</v>
      </c>
      <c r="K84" s="338">
        <f>F84-H84</f>
        <v>2.5</v>
      </c>
      <c r="L84" s="340">
        <v>100</v>
      </c>
      <c r="M84" s="341">
        <f t="shared" si="70"/>
        <v>1650</v>
      </c>
      <c r="N84" s="338">
        <v>700</v>
      </c>
      <c r="O84" s="339" t="s">
        <v>557</v>
      </c>
      <c r="P84" s="334">
        <v>44753</v>
      </c>
      <c r="Q84" s="249"/>
      <c r="R84" s="250" t="s">
        <v>558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15">
        <v>8</v>
      </c>
      <c r="B85" s="397">
        <v>44754</v>
      </c>
      <c r="C85" s="416"/>
      <c r="D85" s="416" t="s">
        <v>974</v>
      </c>
      <c r="E85" s="415" t="s">
        <v>949</v>
      </c>
      <c r="F85" s="415">
        <v>5.75</v>
      </c>
      <c r="G85" s="415">
        <v>8.25</v>
      </c>
      <c r="H85" s="415">
        <v>4.1500000000000004</v>
      </c>
      <c r="I85" s="415">
        <v>0.5</v>
      </c>
      <c r="J85" s="339" t="s">
        <v>988</v>
      </c>
      <c r="K85" s="338">
        <f>F85-H85</f>
        <v>1.5999999999999996</v>
      </c>
      <c r="L85" s="340">
        <v>100</v>
      </c>
      <c r="M85" s="341">
        <f t="shared" ref="M85:M87" si="71">(K85*N85)-L85</f>
        <v>3099.9999999999991</v>
      </c>
      <c r="N85" s="338">
        <v>2000</v>
      </c>
      <c r="O85" s="339" t="s">
        <v>557</v>
      </c>
      <c r="P85" s="334">
        <v>44755</v>
      </c>
      <c r="Q85" s="249"/>
      <c r="R85" s="250" t="s">
        <v>558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17">
        <v>9</v>
      </c>
      <c r="B86" s="418">
        <v>44755</v>
      </c>
      <c r="C86" s="419"/>
      <c r="D86" s="419" t="s">
        <v>989</v>
      </c>
      <c r="E86" s="417" t="s">
        <v>559</v>
      </c>
      <c r="F86" s="417">
        <v>63</v>
      </c>
      <c r="G86" s="417">
        <v>25</v>
      </c>
      <c r="H86" s="417">
        <v>50</v>
      </c>
      <c r="I86" s="417" t="s">
        <v>990</v>
      </c>
      <c r="J86" s="411" t="s">
        <v>973</v>
      </c>
      <c r="K86" s="417">
        <f t="shared" ref="K86:K87" si="72">H86-F86</f>
        <v>-13</v>
      </c>
      <c r="L86" s="462">
        <v>100</v>
      </c>
      <c r="M86" s="463">
        <f t="shared" si="71"/>
        <v>-750</v>
      </c>
      <c r="N86" s="417">
        <v>50</v>
      </c>
      <c r="O86" s="411" t="s">
        <v>569</v>
      </c>
      <c r="P86" s="418">
        <v>44755</v>
      </c>
      <c r="Q86" s="249"/>
      <c r="R86" s="250" t="s">
        <v>558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15">
        <v>10</v>
      </c>
      <c r="B87" s="397">
        <v>44755</v>
      </c>
      <c r="C87" s="416"/>
      <c r="D87" s="416" t="s">
        <v>994</v>
      </c>
      <c r="E87" s="415" t="s">
        <v>559</v>
      </c>
      <c r="F87" s="415">
        <v>160</v>
      </c>
      <c r="G87" s="415">
        <v>60</v>
      </c>
      <c r="H87" s="415">
        <v>205</v>
      </c>
      <c r="I87" s="415" t="s">
        <v>991</v>
      </c>
      <c r="J87" s="339" t="s">
        <v>984</v>
      </c>
      <c r="K87" s="338">
        <f t="shared" si="72"/>
        <v>45</v>
      </c>
      <c r="L87" s="340">
        <v>100</v>
      </c>
      <c r="M87" s="341">
        <f t="shared" si="71"/>
        <v>1025</v>
      </c>
      <c r="N87" s="338">
        <v>25</v>
      </c>
      <c r="O87" s="339" t="s">
        <v>557</v>
      </c>
      <c r="P87" s="334">
        <v>44755</v>
      </c>
      <c r="Q87" s="249"/>
      <c r="R87" s="250" t="s">
        <v>833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17">
        <v>11</v>
      </c>
      <c r="B88" s="418">
        <v>44756</v>
      </c>
      <c r="C88" s="419"/>
      <c r="D88" s="419" t="s">
        <v>1006</v>
      </c>
      <c r="E88" s="417" t="s">
        <v>559</v>
      </c>
      <c r="F88" s="417">
        <v>75</v>
      </c>
      <c r="G88" s="417">
        <v>10</v>
      </c>
      <c r="H88" s="417">
        <v>10</v>
      </c>
      <c r="I88" s="417" t="s">
        <v>913</v>
      </c>
      <c r="J88" s="411" t="s">
        <v>1007</v>
      </c>
      <c r="K88" s="417">
        <f t="shared" ref="K88" si="73">H88-F88</f>
        <v>-65</v>
      </c>
      <c r="L88" s="462">
        <v>100</v>
      </c>
      <c r="M88" s="463">
        <f t="shared" ref="M88" si="74">(K88*N88)-L88</f>
        <v>-1725</v>
      </c>
      <c r="N88" s="417">
        <v>25</v>
      </c>
      <c r="O88" s="411" t="s">
        <v>569</v>
      </c>
      <c r="P88" s="418">
        <v>44756</v>
      </c>
      <c r="Q88" s="249"/>
      <c r="R88" s="250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ht="14.25" customHeight="1">
      <c r="A89" s="323"/>
      <c r="B89" s="427"/>
      <c r="C89" s="324"/>
      <c r="D89" s="325"/>
      <c r="E89" s="323"/>
      <c r="F89" s="323"/>
      <c r="G89" s="323"/>
      <c r="H89" s="326"/>
      <c r="I89" s="327"/>
      <c r="J89" s="282"/>
      <c r="K89" s="252"/>
      <c r="L89" s="271"/>
      <c r="M89" s="272"/>
      <c r="N89" s="252"/>
      <c r="O89" s="282"/>
      <c r="P89" s="248"/>
      <c r="Q89" s="1"/>
      <c r="R89" s="250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51"/>
      <c r="B90" s="156"/>
      <c r="C90" s="156"/>
      <c r="D90" s="157"/>
      <c r="E90" s="151"/>
      <c r="F90" s="158"/>
      <c r="G90" s="151"/>
      <c r="H90" s="151"/>
      <c r="I90" s="151"/>
      <c r="J90" s="156"/>
      <c r="K90" s="159"/>
      <c r="L90" s="151"/>
      <c r="M90" s="151"/>
      <c r="N90" s="151"/>
      <c r="O90" s="160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38.25" customHeight="1">
      <c r="A91" s="94" t="s">
        <v>581</v>
      </c>
      <c r="B91" s="161"/>
      <c r="C91" s="161"/>
      <c r="D91" s="162"/>
      <c r="E91" s="135"/>
      <c r="F91" s="6"/>
      <c r="G91" s="6"/>
      <c r="H91" s="136"/>
      <c r="I91" s="163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s="247" customFormat="1" ht="14.25" customHeight="1">
      <c r="A92" s="95" t="s">
        <v>16</v>
      </c>
      <c r="B92" s="96" t="s">
        <v>534</v>
      </c>
      <c r="C92" s="96"/>
      <c r="D92" s="97" t="s">
        <v>545</v>
      </c>
      <c r="E92" s="96" t="s">
        <v>546</v>
      </c>
      <c r="F92" s="96" t="s">
        <v>547</v>
      </c>
      <c r="G92" s="96" t="s">
        <v>548</v>
      </c>
      <c r="H92" s="96" t="s">
        <v>549</v>
      </c>
      <c r="I92" s="96" t="s">
        <v>550</v>
      </c>
      <c r="J92" s="95" t="s">
        <v>551</v>
      </c>
      <c r="K92" s="139" t="s">
        <v>568</v>
      </c>
      <c r="L92" s="140" t="s">
        <v>553</v>
      </c>
      <c r="M92" s="98" t="s">
        <v>554</v>
      </c>
      <c r="N92" s="96" t="s">
        <v>555</v>
      </c>
      <c r="O92" s="97" t="s">
        <v>556</v>
      </c>
      <c r="P92" s="96" t="s">
        <v>788</v>
      </c>
      <c r="Q92" s="246"/>
      <c r="R92" s="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89">
        <v>1</v>
      </c>
      <c r="B93" s="390">
        <v>44488</v>
      </c>
      <c r="C93" s="390"/>
      <c r="D93" s="391" t="s">
        <v>837</v>
      </c>
      <c r="E93" s="392" t="s">
        <v>831</v>
      </c>
      <c r="F93" s="392">
        <v>235.25</v>
      </c>
      <c r="G93" s="392">
        <v>198</v>
      </c>
      <c r="H93" s="392">
        <v>287.5</v>
      </c>
      <c r="I93" s="392" t="s">
        <v>793</v>
      </c>
      <c r="J93" s="386" t="s">
        <v>903</v>
      </c>
      <c r="K93" s="386">
        <f t="shared" ref="K93" si="75">H93-F93</f>
        <v>52.25</v>
      </c>
      <c r="L93" s="387">
        <f t="shared" ref="L93" si="76">(F93*-0.7)/100</f>
        <v>-1.6467499999999999</v>
      </c>
      <c r="M93" s="393">
        <f t="shared" ref="M93" si="77">(K93+L93)/F93</f>
        <v>0.21510414452709883</v>
      </c>
      <c r="N93" s="386" t="s">
        <v>557</v>
      </c>
      <c r="O93" s="394">
        <v>44746</v>
      </c>
      <c r="P93" s="386"/>
      <c r="Q93" s="246"/>
      <c r="R93" s="1" t="s">
        <v>558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ht="14.25" customHeight="1">
      <c r="A94" s="389">
        <v>2</v>
      </c>
      <c r="B94" s="390">
        <v>44736</v>
      </c>
      <c r="C94" s="390"/>
      <c r="D94" s="391" t="s">
        <v>846</v>
      </c>
      <c r="E94" s="392" t="s">
        <v>559</v>
      </c>
      <c r="F94" s="392">
        <v>1450</v>
      </c>
      <c r="G94" s="392">
        <v>1300</v>
      </c>
      <c r="H94" s="392">
        <v>1690</v>
      </c>
      <c r="I94" s="392" t="s">
        <v>847</v>
      </c>
      <c r="J94" s="386" t="s">
        <v>944</v>
      </c>
      <c r="K94" s="386">
        <f t="shared" ref="K94" si="78">H94-F94</f>
        <v>240</v>
      </c>
      <c r="L94" s="387">
        <f>(F94*-0.4)/100</f>
        <v>-5.8</v>
      </c>
      <c r="M94" s="393">
        <f t="shared" ref="M94" si="79">(K94+L94)/F94</f>
        <v>0.16151724137931034</v>
      </c>
      <c r="N94" s="386" t="s">
        <v>557</v>
      </c>
      <c r="O94" s="394">
        <v>44750</v>
      </c>
      <c r="P94" s="386"/>
      <c r="R94" s="246" t="s">
        <v>558</v>
      </c>
      <c r="S94" s="41"/>
      <c r="T94" s="1"/>
      <c r="U94" s="1"/>
      <c r="V94" s="1"/>
      <c r="W94" s="1"/>
      <c r="X94" s="1"/>
      <c r="Y94" s="1"/>
      <c r="Z94" s="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</row>
    <row r="95" spans="1:38" ht="12.75" customHeight="1">
      <c r="A95" s="164"/>
      <c r="B95" s="141"/>
      <c r="C95" s="165"/>
      <c r="D95" s="100"/>
      <c r="E95" s="166"/>
      <c r="F95" s="166"/>
      <c r="G95" s="166"/>
      <c r="H95" s="166"/>
      <c r="I95" s="166"/>
      <c r="J95" s="166"/>
      <c r="K95" s="167"/>
      <c r="L95" s="168"/>
      <c r="M95" s="166"/>
      <c r="N95" s="169"/>
      <c r="O95" s="170"/>
      <c r="P95" s="170"/>
      <c r="R95" s="6"/>
      <c r="S95" s="1"/>
      <c r="T95" s="1"/>
      <c r="U95" s="1"/>
      <c r="V95" s="1"/>
      <c r="W95" s="1"/>
      <c r="X95" s="1"/>
      <c r="Y95" s="1"/>
    </row>
    <row r="96" spans="1:38" ht="12.75" customHeight="1">
      <c r="A96" s="119" t="s">
        <v>561</v>
      </c>
      <c r="B96" s="119"/>
      <c r="C96" s="119"/>
      <c r="D96" s="119"/>
      <c r="E96" s="41"/>
      <c r="F96" s="127" t="s">
        <v>563</v>
      </c>
      <c r="G96" s="56"/>
      <c r="H96" s="56"/>
      <c r="I96" s="56"/>
      <c r="J96" s="6"/>
      <c r="K96" s="145"/>
      <c r="L96" s="146"/>
      <c r="M96" s="6"/>
      <c r="N96" s="109"/>
      <c r="O96" s="17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12.75" customHeight="1">
      <c r="A97" s="126" t="s">
        <v>562</v>
      </c>
      <c r="B97" s="119"/>
      <c r="C97" s="119"/>
      <c r="D97" s="119"/>
      <c r="E97" s="6"/>
      <c r="F97" s="127" t="s">
        <v>565</v>
      </c>
      <c r="G97" s="6"/>
      <c r="H97" s="6" t="s">
        <v>784</v>
      </c>
      <c r="I97" s="6"/>
      <c r="J97" s="1"/>
      <c r="K97" s="6"/>
      <c r="L97" s="6"/>
      <c r="M97" s="6"/>
      <c r="N97" s="1"/>
      <c r="O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ht="12.75" customHeight="1">
      <c r="A98" s="126"/>
      <c r="B98" s="119"/>
      <c r="C98" s="119"/>
      <c r="D98" s="119"/>
      <c r="E98" s="6"/>
      <c r="F98" s="127"/>
      <c r="G98" s="6"/>
      <c r="H98" s="6"/>
      <c r="I98" s="6"/>
      <c r="J98" s="1"/>
      <c r="K98" s="6"/>
      <c r="L98" s="6"/>
      <c r="M98" s="6"/>
      <c r="N98" s="1"/>
      <c r="O98" s="1"/>
      <c r="Q98" s="1"/>
      <c r="R98" s="5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1"/>
      <c r="B99" s="134" t="s">
        <v>582</v>
      </c>
      <c r="C99" s="134"/>
      <c r="D99" s="134"/>
      <c r="E99" s="134"/>
      <c r="F99" s="135"/>
      <c r="G99" s="6"/>
      <c r="H99" s="6"/>
      <c r="I99" s="136"/>
      <c r="J99" s="137"/>
      <c r="K99" s="138"/>
      <c r="L99" s="137"/>
      <c r="M99" s="6"/>
      <c r="N99" s="1"/>
      <c r="O99" s="1"/>
      <c r="Q99" s="1"/>
      <c r="R99" s="56"/>
      <c r="S99" s="1"/>
      <c r="T99" s="1"/>
      <c r="U99" s="1"/>
      <c r="V99" s="1"/>
      <c r="W99" s="1"/>
      <c r="X99" s="1"/>
      <c r="Y99" s="1"/>
      <c r="Z99" s="1"/>
    </row>
    <row r="100" spans="1:38" ht="14.25" customHeight="1">
      <c r="A100" s="95" t="s">
        <v>16</v>
      </c>
      <c r="B100" s="96" t="s">
        <v>534</v>
      </c>
      <c r="C100" s="96"/>
      <c r="D100" s="97" t="s">
        <v>545</v>
      </c>
      <c r="E100" s="96" t="s">
        <v>546</v>
      </c>
      <c r="F100" s="96" t="s">
        <v>547</v>
      </c>
      <c r="G100" s="96" t="s">
        <v>567</v>
      </c>
      <c r="H100" s="96" t="s">
        <v>549</v>
      </c>
      <c r="I100" s="96" t="s">
        <v>550</v>
      </c>
      <c r="J100" s="172" t="s">
        <v>551</v>
      </c>
      <c r="K100" s="139" t="s">
        <v>568</v>
      </c>
      <c r="L100" s="149" t="s">
        <v>576</v>
      </c>
      <c r="M100" s="96" t="s">
        <v>577</v>
      </c>
      <c r="N100" s="140" t="s">
        <v>553</v>
      </c>
      <c r="O100" s="98" t="s">
        <v>554</v>
      </c>
      <c r="P100" s="96" t="s">
        <v>555</v>
      </c>
      <c r="Q100" s="97" t="s">
        <v>556</v>
      </c>
      <c r="R100" s="56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38" ht="14.25" customHeight="1">
      <c r="A101" s="101"/>
      <c r="B101" s="102"/>
      <c r="C101" s="173"/>
      <c r="D101" s="103"/>
      <c r="E101" s="104"/>
      <c r="F101" s="174"/>
      <c r="G101" s="101"/>
      <c r="H101" s="104"/>
      <c r="I101" s="105"/>
      <c r="J101" s="175"/>
      <c r="K101" s="175"/>
      <c r="L101" s="176"/>
      <c r="M101" s="99"/>
      <c r="N101" s="176"/>
      <c r="O101" s="177"/>
      <c r="P101" s="178"/>
      <c r="Q101" s="179"/>
      <c r="R101" s="144"/>
      <c r="S101" s="113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38" ht="14.25" customHeight="1">
      <c r="A102" s="101"/>
      <c r="B102" s="102"/>
      <c r="C102" s="173"/>
      <c r="D102" s="103"/>
      <c r="E102" s="104"/>
      <c r="F102" s="174"/>
      <c r="G102" s="101"/>
      <c r="H102" s="104"/>
      <c r="I102" s="105"/>
      <c r="J102" s="175"/>
      <c r="K102" s="175"/>
      <c r="L102" s="176"/>
      <c r="M102" s="99"/>
      <c r="N102" s="176"/>
      <c r="O102" s="177"/>
      <c r="P102" s="178"/>
      <c r="Q102" s="179"/>
      <c r="R102" s="144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01"/>
      <c r="B103" s="102"/>
      <c r="C103" s="173"/>
      <c r="D103" s="103"/>
      <c r="E103" s="104"/>
      <c r="F103" s="174"/>
      <c r="G103" s="101"/>
      <c r="H103" s="104"/>
      <c r="I103" s="105"/>
      <c r="J103" s="175"/>
      <c r="K103" s="175"/>
      <c r="L103" s="176"/>
      <c r="M103" s="99"/>
      <c r="N103" s="176"/>
      <c r="O103" s="177"/>
      <c r="P103" s="178"/>
      <c r="Q103" s="179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01"/>
      <c r="B104" s="102"/>
      <c r="C104" s="173"/>
      <c r="D104" s="103"/>
      <c r="E104" s="104"/>
      <c r="F104" s="175"/>
      <c r="G104" s="101"/>
      <c r="H104" s="104"/>
      <c r="I104" s="105"/>
      <c r="J104" s="175"/>
      <c r="K104" s="175"/>
      <c r="L104" s="176"/>
      <c r="M104" s="99"/>
      <c r="N104" s="176"/>
      <c r="O104" s="177"/>
      <c r="P104" s="178"/>
      <c r="Q104" s="179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01"/>
      <c r="B105" s="102"/>
      <c r="C105" s="173"/>
      <c r="D105" s="103"/>
      <c r="E105" s="104"/>
      <c r="F105" s="175"/>
      <c r="G105" s="101"/>
      <c r="H105" s="104"/>
      <c r="I105" s="105"/>
      <c r="J105" s="175"/>
      <c r="K105" s="175"/>
      <c r="L105" s="176"/>
      <c r="M105" s="99"/>
      <c r="N105" s="176"/>
      <c r="O105" s="177"/>
      <c r="P105" s="178"/>
      <c r="Q105" s="179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01"/>
      <c r="B106" s="102"/>
      <c r="C106" s="173"/>
      <c r="D106" s="103"/>
      <c r="E106" s="104"/>
      <c r="F106" s="174"/>
      <c r="G106" s="101"/>
      <c r="H106" s="104"/>
      <c r="I106" s="105"/>
      <c r="J106" s="175"/>
      <c r="K106" s="175"/>
      <c r="L106" s="176"/>
      <c r="M106" s="99"/>
      <c r="N106" s="176"/>
      <c r="O106" s="177"/>
      <c r="P106" s="178"/>
      <c r="Q106" s="179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01"/>
      <c r="B107" s="102"/>
      <c r="C107" s="173"/>
      <c r="D107" s="103"/>
      <c r="E107" s="104"/>
      <c r="F107" s="174"/>
      <c r="G107" s="101"/>
      <c r="H107" s="104"/>
      <c r="I107" s="105"/>
      <c r="J107" s="175"/>
      <c r="K107" s="175"/>
      <c r="L107" s="175"/>
      <c r="M107" s="175"/>
      <c r="N107" s="176"/>
      <c r="O107" s="180"/>
      <c r="P107" s="178"/>
      <c r="Q107" s="179"/>
      <c r="R107" s="6"/>
      <c r="S107" s="11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01"/>
      <c r="B108" s="102"/>
      <c r="C108" s="173"/>
      <c r="D108" s="103"/>
      <c r="E108" s="104"/>
      <c r="F108" s="175"/>
      <c r="G108" s="101"/>
      <c r="H108" s="104"/>
      <c r="I108" s="105"/>
      <c r="J108" s="175"/>
      <c r="K108" s="175"/>
      <c r="L108" s="176"/>
      <c r="M108" s="99"/>
      <c r="N108" s="176"/>
      <c r="O108" s="177"/>
      <c r="P108" s="178"/>
      <c r="Q108" s="179"/>
      <c r="R108" s="144"/>
      <c r="S108" s="11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101"/>
      <c r="B109" s="102"/>
      <c r="C109" s="173"/>
      <c r="D109" s="103"/>
      <c r="E109" s="104"/>
      <c r="F109" s="174"/>
      <c r="G109" s="101"/>
      <c r="H109" s="104"/>
      <c r="I109" s="105"/>
      <c r="J109" s="181"/>
      <c r="K109" s="181"/>
      <c r="L109" s="181"/>
      <c r="M109" s="181"/>
      <c r="N109" s="182"/>
      <c r="O109" s="177"/>
      <c r="P109" s="106"/>
      <c r="Q109" s="179"/>
      <c r="R109" s="144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26"/>
      <c r="B110" s="119"/>
      <c r="C110" s="119"/>
      <c r="D110" s="119"/>
      <c r="E110" s="6"/>
      <c r="F110" s="127"/>
      <c r="G110" s="6"/>
      <c r="H110" s="6"/>
      <c r="I110" s="6"/>
      <c r="J110" s="1"/>
      <c r="K110" s="6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26"/>
      <c r="B111" s="119"/>
      <c r="C111" s="119"/>
      <c r="D111" s="119"/>
      <c r="E111" s="6"/>
      <c r="F111" s="127"/>
      <c r="G111" s="56"/>
      <c r="H111" s="41"/>
      <c r="I111" s="56"/>
      <c r="J111" s="6"/>
      <c r="K111" s="145"/>
      <c r="L111" s="146"/>
      <c r="M111" s="6"/>
      <c r="N111" s="109"/>
      <c r="O111" s="147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56"/>
      <c r="B112" s="108"/>
      <c r="C112" s="108"/>
      <c r="D112" s="41"/>
      <c r="E112" s="56"/>
      <c r="F112" s="56"/>
      <c r="G112" s="56"/>
      <c r="H112" s="41"/>
      <c r="I112" s="56"/>
      <c r="J112" s="6"/>
      <c r="K112" s="145"/>
      <c r="L112" s="146"/>
      <c r="M112" s="6"/>
      <c r="N112" s="109"/>
      <c r="O112" s="147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41"/>
      <c r="B113" s="183" t="s">
        <v>583</v>
      </c>
      <c r="C113" s="183"/>
      <c r="D113" s="183"/>
      <c r="E113" s="183"/>
      <c r="F113" s="6"/>
      <c r="G113" s="6"/>
      <c r="H113" s="137"/>
      <c r="I113" s="6"/>
      <c r="J113" s="137"/>
      <c r="K113" s="138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95" t="s">
        <v>16</v>
      </c>
      <c r="B114" s="96" t="s">
        <v>534</v>
      </c>
      <c r="C114" s="96"/>
      <c r="D114" s="97" t="s">
        <v>545</v>
      </c>
      <c r="E114" s="96" t="s">
        <v>546</v>
      </c>
      <c r="F114" s="96" t="s">
        <v>547</v>
      </c>
      <c r="G114" s="96" t="s">
        <v>584</v>
      </c>
      <c r="H114" s="96" t="s">
        <v>585</v>
      </c>
      <c r="I114" s="96" t="s">
        <v>550</v>
      </c>
      <c r="J114" s="184" t="s">
        <v>551</v>
      </c>
      <c r="K114" s="96" t="s">
        <v>552</v>
      </c>
      <c r="L114" s="96" t="s">
        <v>586</v>
      </c>
      <c r="M114" s="96" t="s">
        <v>555</v>
      </c>
      <c r="N114" s="97" t="s">
        <v>556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</v>
      </c>
      <c r="B115" s="186">
        <v>41579</v>
      </c>
      <c r="C115" s="186"/>
      <c r="D115" s="187" t="s">
        <v>587</v>
      </c>
      <c r="E115" s="188" t="s">
        <v>588</v>
      </c>
      <c r="F115" s="189">
        <v>82</v>
      </c>
      <c r="G115" s="188" t="s">
        <v>589</v>
      </c>
      <c r="H115" s="188">
        <v>100</v>
      </c>
      <c r="I115" s="190">
        <v>100</v>
      </c>
      <c r="J115" s="191" t="s">
        <v>590</v>
      </c>
      <c r="K115" s="192">
        <f t="shared" ref="K115:K167" si="80">H115-F115</f>
        <v>18</v>
      </c>
      <c r="L115" s="193">
        <f t="shared" ref="L115:L167" si="81">K115/F115</f>
        <v>0.21951219512195122</v>
      </c>
      <c r="M115" s="188" t="s">
        <v>557</v>
      </c>
      <c r="N115" s="194">
        <v>42657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</v>
      </c>
      <c r="B116" s="186">
        <v>41794</v>
      </c>
      <c r="C116" s="186"/>
      <c r="D116" s="187" t="s">
        <v>591</v>
      </c>
      <c r="E116" s="188" t="s">
        <v>559</v>
      </c>
      <c r="F116" s="189">
        <v>257</v>
      </c>
      <c r="G116" s="188" t="s">
        <v>589</v>
      </c>
      <c r="H116" s="188">
        <v>300</v>
      </c>
      <c r="I116" s="190">
        <v>300</v>
      </c>
      <c r="J116" s="191" t="s">
        <v>590</v>
      </c>
      <c r="K116" s="192">
        <f t="shared" si="80"/>
        <v>43</v>
      </c>
      <c r="L116" s="193">
        <f t="shared" si="81"/>
        <v>0.16731517509727625</v>
      </c>
      <c r="M116" s="188" t="s">
        <v>557</v>
      </c>
      <c r="N116" s="194">
        <v>41822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</v>
      </c>
      <c r="B117" s="186">
        <v>41828</v>
      </c>
      <c r="C117" s="186"/>
      <c r="D117" s="187" t="s">
        <v>592</v>
      </c>
      <c r="E117" s="188" t="s">
        <v>559</v>
      </c>
      <c r="F117" s="189">
        <v>393</v>
      </c>
      <c r="G117" s="188" t="s">
        <v>589</v>
      </c>
      <c r="H117" s="188">
        <v>468</v>
      </c>
      <c r="I117" s="190">
        <v>468</v>
      </c>
      <c r="J117" s="191" t="s">
        <v>590</v>
      </c>
      <c r="K117" s="192">
        <f t="shared" si="80"/>
        <v>75</v>
      </c>
      <c r="L117" s="193">
        <f t="shared" si="81"/>
        <v>0.19083969465648856</v>
      </c>
      <c r="M117" s="188" t="s">
        <v>557</v>
      </c>
      <c r="N117" s="194">
        <v>41863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</v>
      </c>
      <c r="B118" s="186">
        <v>41857</v>
      </c>
      <c r="C118" s="186"/>
      <c r="D118" s="187" t="s">
        <v>593</v>
      </c>
      <c r="E118" s="188" t="s">
        <v>559</v>
      </c>
      <c r="F118" s="189">
        <v>205</v>
      </c>
      <c r="G118" s="188" t="s">
        <v>589</v>
      </c>
      <c r="H118" s="188">
        <v>275</v>
      </c>
      <c r="I118" s="190">
        <v>250</v>
      </c>
      <c r="J118" s="191" t="s">
        <v>590</v>
      </c>
      <c r="K118" s="192">
        <f t="shared" si="80"/>
        <v>70</v>
      </c>
      <c r="L118" s="193">
        <f t="shared" si="81"/>
        <v>0.34146341463414637</v>
      </c>
      <c r="M118" s="188" t="s">
        <v>557</v>
      </c>
      <c r="N118" s="194">
        <v>41962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5</v>
      </c>
      <c r="B119" s="186">
        <v>41886</v>
      </c>
      <c r="C119" s="186"/>
      <c r="D119" s="187" t="s">
        <v>594</v>
      </c>
      <c r="E119" s="188" t="s">
        <v>559</v>
      </c>
      <c r="F119" s="189">
        <v>162</v>
      </c>
      <c r="G119" s="188" t="s">
        <v>589</v>
      </c>
      <c r="H119" s="188">
        <v>190</v>
      </c>
      <c r="I119" s="190">
        <v>190</v>
      </c>
      <c r="J119" s="191" t="s">
        <v>590</v>
      </c>
      <c r="K119" s="192">
        <f t="shared" si="80"/>
        <v>28</v>
      </c>
      <c r="L119" s="193">
        <f t="shared" si="81"/>
        <v>0.1728395061728395</v>
      </c>
      <c r="M119" s="188" t="s">
        <v>557</v>
      </c>
      <c r="N119" s="194">
        <v>42006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6</v>
      </c>
      <c r="B120" s="186">
        <v>41886</v>
      </c>
      <c r="C120" s="186"/>
      <c r="D120" s="187" t="s">
        <v>595</v>
      </c>
      <c r="E120" s="188" t="s">
        <v>559</v>
      </c>
      <c r="F120" s="189">
        <v>75</v>
      </c>
      <c r="G120" s="188" t="s">
        <v>589</v>
      </c>
      <c r="H120" s="188">
        <v>91.5</v>
      </c>
      <c r="I120" s="190" t="s">
        <v>596</v>
      </c>
      <c r="J120" s="191" t="s">
        <v>597</v>
      </c>
      <c r="K120" s="192">
        <f t="shared" si="80"/>
        <v>16.5</v>
      </c>
      <c r="L120" s="193">
        <f t="shared" si="81"/>
        <v>0.22</v>
      </c>
      <c r="M120" s="188" t="s">
        <v>557</v>
      </c>
      <c r="N120" s="194">
        <v>41954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7</v>
      </c>
      <c r="B121" s="186">
        <v>41913</v>
      </c>
      <c r="C121" s="186"/>
      <c r="D121" s="187" t="s">
        <v>598</v>
      </c>
      <c r="E121" s="188" t="s">
        <v>559</v>
      </c>
      <c r="F121" s="189">
        <v>850</v>
      </c>
      <c r="G121" s="188" t="s">
        <v>589</v>
      </c>
      <c r="H121" s="188">
        <v>982.5</v>
      </c>
      <c r="I121" s="190">
        <v>1050</v>
      </c>
      <c r="J121" s="191" t="s">
        <v>599</v>
      </c>
      <c r="K121" s="192">
        <f t="shared" si="80"/>
        <v>132.5</v>
      </c>
      <c r="L121" s="193">
        <f t="shared" si="81"/>
        <v>0.15588235294117647</v>
      </c>
      <c r="M121" s="188" t="s">
        <v>557</v>
      </c>
      <c r="N121" s="194">
        <v>42039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8</v>
      </c>
      <c r="B122" s="186">
        <v>41913</v>
      </c>
      <c r="C122" s="186"/>
      <c r="D122" s="187" t="s">
        <v>600</v>
      </c>
      <c r="E122" s="188" t="s">
        <v>559</v>
      </c>
      <c r="F122" s="189">
        <v>475</v>
      </c>
      <c r="G122" s="188" t="s">
        <v>589</v>
      </c>
      <c r="H122" s="188">
        <v>515</v>
      </c>
      <c r="I122" s="190">
        <v>600</v>
      </c>
      <c r="J122" s="191" t="s">
        <v>601</v>
      </c>
      <c r="K122" s="192">
        <f t="shared" si="80"/>
        <v>40</v>
      </c>
      <c r="L122" s="193">
        <f t="shared" si="81"/>
        <v>8.4210526315789472E-2</v>
      </c>
      <c r="M122" s="188" t="s">
        <v>557</v>
      </c>
      <c r="N122" s="19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9</v>
      </c>
      <c r="B123" s="186">
        <v>41913</v>
      </c>
      <c r="C123" s="186"/>
      <c r="D123" s="187" t="s">
        <v>602</v>
      </c>
      <c r="E123" s="188" t="s">
        <v>559</v>
      </c>
      <c r="F123" s="189">
        <v>86</v>
      </c>
      <c r="G123" s="188" t="s">
        <v>589</v>
      </c>
      <c r="H123" s="188">
        <v>99</v>
      </c>
      <c r="I123" s="190">
        <v>140</v>
      </c>
      <c r="J123" s="191" t="s">
        <v>603</v>
      </c>
      <c r="K123" s="192">
        <f t="shared" si="80"/>
        <v>13</v>
      </c>
      <c r="L123" s="193">
        <f t="shared" si="81"/>
        <v>0.15116279069767441</v>
      </c>
      <c r="M123" s="188" t="s">
        <v>557</v>
      </c>
      <c r="N123" s="19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10</v>
      </c>
      <c r="B124" s="186">
        <v>41926</v>
      </c>
      <c r="C124" s="186"/>
      <c r="D124" s="187" t="s">
        <v>604</v>
      </c>
      <c r="E124" s="188" t="s">
        <v>559</v>
      </c>
      <c r="F124" s="189">
        <v>496.6</v>
      </c>
      <c r="G124" s="188" t="s">
        <v>589</v>
      </c>
      <c r="H124" s="188">
        <v>621</v>
      </c>
      <c r="I124" s="190">
        <v>580</v>
      </c>
      <c r="J124" s="191" t="s">
        <v>590</v>
      </c>
      <c r="K124" s="192">
        <f t="shared" si="80"/>
        <v>124.39999999999998</v>
      </c>
      <c r="L124" s="193">
        <f t="shared" si="81"/>
        <v>0.25050342327829234</v>
      </c>
      <c r="M124" s="188" t="s">
        <v>557</v>
      </c>
      <c r="N124" s="194">
        <v>42605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11</v>
      </c>
      <c r="B125" s="186">
        <v>41926</v>
      </c>
      <c r="C125" s="186"/>
      <c r="D125" s="187" t="s">
        <v>605</v>
      </c>
      <c r="E125" s="188" t="s">
        <v>559</v>
      </c>
      <c r="F125" s="189">
        <v>2481.9</v>
      </c>
      <c r="G125" s="188" t="s">
        <v>589</v>
      </c>
      <c r="H125" s="188">
        <v>2840</v>
      </c>
      <c r="I125" s="190">
        <v>2870</v>
      </c>
      <c r="J125" s="191" t="s">
        <v>606</v>
      </c>
      <c r="K125" s="192">
        <f t="shared" si="80"/>
        <v>358.09999999999991</v>
      </c>
      <c r="L125" s="193">
        <f t="shared" si="81"/>
        <v>0.14428462065353154</v>
      </c>
      <c r="M125" s="188" t="s">
        <v>557</v>
      </c>
      <c r="N125" s="194">
        <v>42017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12</v>
      </c>
      <c r="B126" s="186">
        <v>41928</v>
      </c>
      <c r="C126" s="186"/>
      <c r="D126" s="187" t="s">
        <v>607</v>
      </c>
      <c r="E126" s="188" t="s">
        <v>559</v>
      </c>
      <c r="F126" s="189">
        <v>84.5</v>
      </c>
      <c r="G126" s="188" t="s">
        <v>589</v>
      </c>
      <c r="H126" s="188">
        <v>93</v>
      </c>
      <c r="I126" s="190">
        <v>110</v>
      </c>
      <c r="J126" s="191" t="s">
        <v>608</v>
      </c>
      <c r="K126" s="192">
        <f t="shared" si="80"/>
        <v>8.5</v>
      </c>
      <c r="L126" s="193">
        <f t="shared" si="81"/>
        <v>0.10059171597633136</v>
      </c>
      <c r="M126" s="188" t="s">
        <v>557</v>
      </c>
      <c r="N126" s="194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13</v>
      </c>
      <c r="B127" s="186">
        <v>41928</v>
      </c>
      <c r="C127" s="186"/>
      <c r="D127" s="187" t="s">
        <v>609</v>
      </c>
      <c r="E127" s="188" t="s">
        <v>559</v>
      </c>
      <c r="F127" s="189">
        <v>401</v>
      </c>
      <c r="G127" s="188" t="s">
        <v>589</v>
      </c>
      <c r="H127" s="188">
        <v>428</v>
      </c>
      <c r="I127" s="190">
        <v>450</v>
      </c>
      <c r="J127" s="191" t="s">
        <v>610</v>
      </c>
      <c r="K127" s="192">
        <f t="shared" si="80"/>
        <v>27</v>
      </c>
      <c r="L127" s="193">
        <f t="shared" si="81"/>
        <v>6.7331670822942641E-2</v>
      </c>
      <c r="M127" s="188" t="s">
        <v>557</v>
      </c>
      <c r="N127" s="194">
        <v>42020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14</v>
      </c>
      <c r="B128" s="186">
        <v>41928</v>
      </c>
      <c r="C128" s="186"/>
      <c r="D128" s="187" t="s">
        <v>611</v>
      </c>
      <c r="E128" s="188" t="s">
        <v>559</v>
      </c>
      <c r="F128" s="189">
        <v>101</v>
      </c>
      <c r="G128" s="188" t="s">
        <v>589</v>
      </c>
      <c r="H128" s="188">
        <v>112</v>
      </c>
      <c r="I128" s="190">
        <v>120</v>
      </c>
      <c r="J128" s="191" t="s">
        <v>612</v>
      </c>
      <c r="K128" s="192">
        <f t="shared" si="80"/>
        <v>11</v>
      </c>
      <c r="L128" s="193">
        <f t="shared" si="81"/>
        <v>0.10891089108910891</v>
      </c>
      <c r="M128" s="188" t="s">
        <v>557</v>
      </c>
      <c r="N128" s="19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15</v>
      </c>
      <c r="B129" s="186">
        <v>41954</v>
      </c>
      <c r="C129" s="186"/>
      <c r="D129" s="187" t="s">
        <v>613</v>
      </c>
      <c r="E129" s="188" t="s">
        <v>559</v>
      </c>
      <c r="F129" s="189">
        <v>59</v>
      </c>
      <c r="G129" s="188" t="s">
        <v>589</v>
      </c>
      <c r="H129" s="188">
        <v>76</v>
      </c>
      <c r="I129" s="190">
        <v>76</v>
      </c>
      <c r="J129" s="191" t="s">
        <v>590</v>
      </c>
      <c r="K129" s="192">
        <f t="shared" si="80"/>
        <v>17</v>
      </c>
      <c r="L129" s="193">
        <f t="shared" si="81"/>
        <v>0.28813559322033899</v>
      </c>
      <c r="M129" s="188" t="s">
        <v>557</v>
      </c>
      <c r="N129" s="194">
        <v>43032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16</v>
      </c>
      <c r="B130" s="186">
        <v>41954</v>
      </c>
      <c r="C130" s="186"/>
      <c r="D130" s="187" t="s">
        <v>602</v>
      </c>
      <c r="E130" s="188" t="s">
        <v>559</v>
      </c>
      <c r="F130" s="189">
        <v>99</v>
      </c>
      <c r="G130" s="188" t="s">
        <v>589</v>
      </c>
      <c r="H130" s="188">
        <v>120</v>
      </c>
      <c r="I130" s="190">
        <v>120</v>
      </c>
      <c r="J130" s="191" t="s">
        <v>570</v>
      </c>
      <c r="K130" s="192">
        <f t="shared" si="80"/>
        <v>21</v>
      </c>
      <c r="L130" s="193">
        <f t="shared" si="81"/>
        <v>0.21212121212121213</v>
      </c>
      <c r="M130" s="188" t="s">
        <v>557</v>
      </c>
      <c r="N130" s="194">
        <v>41960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17</v>
      </c>
      <c r="B131" s="186">
        <v>41956</v>
      </c>
      <c r="C131" s="186"/>
      <c r="D131" s="187" t="s">
        <v>614</v>
      </c>
      <c r="E131" s="188" t="s">
        <v>559</v>
      </c>
      <c r="F131" s="189">
        <v>22</v>
      </c>
      <c r="G131" s="188" t="s">
        <v>589</v>
      </c>
      <c r="H131" s="188">
        <v>33.549999999999997</v>
      </c>
      <c r="I131" s="190">
        <v>32</v>
      </c>
      <c r="J131" s="191" t="s">
        <v>615</v>
      </c>
      <c r="K131" s="192">
        <f t="shared" si="80"/>
        <v>11.549999999999997</v>
      </c>
      <c r="L131" s="193">
        <f t="shared" si="81"/>
        <v>0.52499999999999991</v>
      </c>
      <c r="M131" s="188" t="s">
        <v>557</v>
      </c>
      <c r="N131" s="194">
        <v>42188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18</v>
      </c>
      <c r="B132" s="186">
        <v>41976</v>
      </c>
      <c r="C132" s="186"/>
      <c r="D132" s="187" t="s">
        <v>616</v>
      </c>
      <c r="E132" s="188" t="s">
        <v>559</v>
      </c>
      <c r="F132" s="189">
        <v>440</v>
      </c>
      <c r="G132" s="188" t="s">
        <v>589</v>
      </c>
      <c r="H132" s="188">
        <v>520</v>
      </c>
      <c r="I132" s="190">
        <v>520</v>
      </c>
      <c r="J132" s="191" t="s">
        <v>617</v>
      </c>
      <c r="K132" s="192">
        <f t="shared" si="80"/>
        <v>80</v>
      </c>
      <c r="L132" s="193">
        <f t="shared" si="81"/>
        <v>0.18181818181818182</v>
      </c>
      <c r="M132" s="188" t="s">
        <v>557</v>
      </c>
      <c r="N132" s="194">
        <v>42208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19</v>
      </c>
      <c r="B133" s="186">
        <v>41976</v>
      </c>
      <c r="C133" s="186"/>
      <c r="D133" s="187" t="s">
        <v>618</v>
      </c>
      <c r="E133" s="188" t="s">
        <v>559</v>
      </c>
      <c r="F133" s="189">
        <v>360</v>
      </c>
      <c r="G133" s="188" t="s">
        <v>589</v>
      </c>
      <c r="H133" s="188">
        <v>427</v>
      </c>
      <c r="I133" s="190">
        <v>425</v>
      </c>
      <c r="J133" s="191" t="s">
        <v>619</v>
      </c>
      <c r="K133" s="192">
        <f t="shared" si="80"/>
        <v>67</v>
      </c>
      <c r="L133" s="193">
        <f t="shared" si="81"/>
        <v>0.18611111111111112</v>
      </c>
      <c r="M133" s="188" t="s">
        <v>557</v>
      </c>
      <c r="N133" s="194">
        <v>42058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20</v>
      </c>
      <c r="B134" s="186">
        <v>42012</v>
      </c>
      <c r="C134" s="186"/>
      <c r="D134" s="187" t="s">
        <v>620</v>
      </c>
      <c r="E134" s="188" t="s">
        <v>559</v>
      </c>
      <c r="F134" s="189">
        <v>360</v>
      </c>
      <c r="G134" s="188" t="s">
        <v>589</v>
      </c>
      <c r="H134" s="188">
        <v>455</v>
      </c>
      <c r="I134" s="190">
        <v>420</v>
      </c>
      <c r="J134" s="191" t="s">
        <v>621</v>
      </c>
      <c r="K134" s="192">
        <f t="shared" si="80"/>
        <v>95</v>
      </c>
      <c r="L134" s="193">
        <f t="shared" si="81"/>
        <v>0.2638888888888889</v>
      </c>
      <c r="M134" s="188" t="s">
        <v>557</v>
      </c>
      <c r="N134" s="194">
        <v>42024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21</v>
      </c>
      <c r="B135" s="186">
        <v>42012</v>
      </c>
      <c r="C135" s="186"/>
      <c r="D135" s="187" t="s">
        <v>622</v>
      </c>
      <c r="E135" s="188" t="s">
        <v>559</v>
      </c>
      <c r="F135" s="189">
        <v>130</v>
      </c>
      <c r="G135" s="188"/>
      <c r="H135" s="188">
        <v>175.5</v>
      </c>
      <c r="I135" s="190">
        <v>165</v>
      </c>
      <c r="J135" s="191" t="s">
        <v>623</v>
      </c>
      <c r="K135" s="192">
        <f t="shared" si="80"/>
        <v>45.5</v>
      </c>
      <c r="L135" s="193">
        <f t="shared" si="81"/>
        <v>0.35</v>
      </c>
      <c r="M135" s="188" t="s">
        <v>557</v>
      </c>
      <c r="N135" s="194">
        <v>43088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22</v>
      </c>
      <c r="B136" s="186">
        <v>42040</v>
      </c>
      <c r="C136" s="186"/>
      <c r="D136" s="187" t="s">
        <v>372</v>
      </c>
      <c r="E136" s="188" t="s">
        <v>588</v>
      </c>
      <c r="F136" s="189">
        <v>98</v>
      </c>
      <c r="G136" s="188"/>
      <c r="H136" s="188">
        <v>120</v>
      </c>
      <c r="I136" s="190">
        <v>120</v>
      </c>
      <c r="J136" s="191" t="s">
        <v>590</v>
      </c>
      <c r="K136" s="192">
        <f t="shared" si="80"/>
        <v>22</v>
      </c>
      <c r="L136" s="193">
        <f t="shared" si="81"/>
        <v>0.22448979591836735</v>
      </c>
      <c r="M136" s="188" t="s">
        <v>557</v>
      </c>
      <c r="N136" s="194">
        <v>42753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23</v>
      </c>
      <c r="B137" s="186">
        <v>42040</v>
      </c>
      <c r="C137" s="186"/>
      <c r="D137" s="187" t="s">
        <v>624</v>
      </c>
      <c r="E137" s="188" t="s">
        <v>588</v>
      </c>
      <c r="F137" s="189">
        <v>196</v>
      </c>
      <c r="G137" s="188"/>
      <c r="H137" s="188">
        <v>262</v>
      </c>
      <c r="I137" s="190">
        <v>255</v>
      </c>
      <c r="J137" s="191" t="s">
        <v>590</v>
      </c>
      <c r="K137" s="192">
        <f t="shared" si="80"/>
        <v>66</v>
      </c>
      <c r="L137" s="193">
        <f t="shared" si="81"/>
        <v>0.33673469387755101</v>
      </c>
      <c r="M137" s="188" t="s">
        <v>557</v>
      </c>
      <c r="N137" s="194">
        <v>42599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24</v>
      </c>
      <c r="B138" s="196">
        <v>42067</v>
      </c>
      <c r="C138" s="196"/>
      <c r="D138" s="197" t="s">
        <v>371</v>
      </c>
      <c r="E138" s="198" t="s">
        <v>588</v>
      </c>
      <c r="F138" s="199">
        <v>235</v>
      </c>
      <c r="G138" s="199"/>
      <c r="H138" s="200">
        <v>77</v>
      </c>
      <c r="I138" s="200" t="s">
        <v>625</v>
      </c>
      <c r="J138" s="201" t="s">
        <v>626</v>
      </c>
      <c r="K138" s="202">
        <f t="shared" si="80"/>
        <v>-158</v>
      </c>
      <c r="L138" s="203">
        <f t="shared" si="81"/>
        <v>-0.67234042553191486</v>
      </c>
      <c r="M138" s="199" t="s">
        <v>569</v>
      </c>
      <c r="N138" s="196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25</v>
      </c>
      <c r="B139" s="186">
        <v>42067</v>
      </c>
      <c r="C139" s="186"/>
      <c r="D139" s="187" t="s">
        <v>627</v>
      </c>
      <c r="E139" s="188" t="s">
        <v>588</v>
      </c>
      <c r="F139" s="189">
        <v>185</v>
      </c>
      <c r="G139" s="188"/>
      <c r="H139" s="188">
        <v>224</v>
      </c>
      <c r="I139" s="190" t="s">
        <v>628</v>
      </c>
      <c r="J139" s="191" t="s">
        <v>590</v>
      </c>
      <c r="K139" s="192">
        <f t="shared" si="80"/>
        <v>39</v>
      </c>
      <c r="L139" s="193">
        <f t="shared" si="81"/>
        <v>0.21081081081081082</v>
      </c>
      <c r="M139" s="188" t="s">
        <v>557</v>
      </c>
      <c r="N139" s="194">
        <v>42647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26</v>
      </c>
      <c r="B140" s="196">
        <v>42090</v>
      </c>
      <c r="C140" s="196"/>
      <c r="D140" s="204" t="s">
        <v>629</v>
      </c>
      <c r="E140" s="199" t="s">
        <v>588</v>
      </c>
      <c r="F140" s="199">
        <v>49.5</v>
      </c>
      <c r="G140" s="200"/>
      <c r="H140" s="200">
        <v>15.85</v>
      </c>
      <c r="I140" s="200">
        <v>67</v>
      </c>
      <c r="J140" s="201" t="s">
        <v>630</v>
      </c>
      <c r="K140" s="200">
        <f t="shared" si="80"/>
        <v>-33.65</v>
      </c>
      <c r="L140" s="205">
        <f t="shared" si="81"/>
        <v>-0.67979797979797973</v>
      </c>
      <c r="M140" s="199" t="s">
        <v>569</v>
      </c>
      <c r="N140" s="206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27</v>
      </c>
      <c r="B141" s="186">
        <v>42093</v>
      </c>
      <c r="C141" s="186"/>
      <c r="D141" s="187" t="s">
        <v>631</v>
      </c>
      <c r="E141" s="188" t="s">
        <v>588</v>
      </c>
      <c r="F141" s="189">
        <v>183.5</v>
      </c>
      <c r="G141" s="188"/>
      <c r="H141" s="188">
        <v>219</v>
      </c>
      <c r="I141" s="190">
        <v>218</v>
      </c>
      <c r="J141" s="191" t="s">
        <v>632</v>
      </c>
      <c r="K141" s="192">
        <f t="shared" si="80"/>
        <v>35.5</v>
      </c>
      <c r="L141" s="193">
        <f t="shared" si="81"/>
        <v>0.19346049046321526</v>
      </c>
      <c r="M141" s="188" t="s">
        <v>557</v>
      </c>
      <c r="N141" s="194">
        <v>42103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28</v>
      </c>
      <c r="B142" s="186">
        <v>42114</v>
      </c>
      <c r="C142" s="186"/>
      <c r="D142" s="187" t="s">
        <v>633</v>
      </c>
      <c r="E142" s="188" t="s">
        <v>588</v>
      </c>
      <c r="F142" s="189">
        <f>(227+237)/2</f>
        <v>232</v>
      </c>
      <c r="G142" s="188"/>
      <c r="H142" s="188">
        <v>298</v>
      </c>
      <c r="I142" s="190">
        <v>298</v>
      </c>
      <c r="J142" s="191" t="s">
        <v>590</v>
      </c>
      <c r="K142" s="192">
        <f t="shared" si="80"/>
        <v>66</v>
      </c>
      <c r="L142" s="193">
        <f t="shared" si="81"/>
        <v>0.28448275862068967</v>
      </c>
      <c r="M142" s="188" t="s">
        <v>557</v>
      </c>
      <c r="N142" s="19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29</v>
      </c>
      <c r="B143" s="186">
        <v>42128</v>
      </c>
      <c r="C143" s="186"/>
      <c r="D143" s="187" t="s">
        <v>634</v>
      </c>
      <c r="E143" s="188" t="s">
        <v>559</v>
      </c>
      <c r="F143" s="189">
        <v>385</v>
      </c>
      <c r="G143" s="188"/>
      <c r="H143" s="188">
        <f>212.5+331</f>
        <v>543.5</v>
      </c>
      <c r="I143" s="190">
        <v>510</v>
      </c>
      <c r="J143" s="191" t="s">
        <v>635</v>
      </c>
      <c r="K143" s="192">
        <f t="shared" si="80"/>
        <v>158.5</v>
      </c>
      <c r="L143" s="193">
        <f t="shared" si="81"/>
        <v>0.41168831168831171</v>
      </c>
      <c r="M143" s="188" t="s">
        <v>557</v>
      </c>
      <c r="N143" s="194">
        <v>42235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30</v>
      </c>
      <c r="B144" s="186">
        <v>42128</v>
      </c>
      <c r="C144" s="186"/>
      <c r="D144" s="187" t="s">
        <v>636</v>
      </c>
      <c r="E144" s="188" t="s">
        <v>559</v>
      </c>
      <c r="F144" s="189">
        <v>115.5</v>
      </c>
      <c r="G144" s="188"/>
      <c r="H144" s="188">
        <v>146</v>
      </c>
      <c r="I144" s="190">
        <v>142</v>
      </c>
      <c r="J144" s="191" t="s">
        <v>637</v>
      </c>
      <c r="K144" s="192">
        <f t="shared" si="80"/>
        <v>30.5</v>
      </c>
      <c r="L144" s="193">
        <f t="shared" si="81"/>
        <v>0.26406926406926406</v>
      </c>
      <c r="M144" s="188" t="s">
        <v>557</v>
      </c>
      <c r="N144" s="194">
        <v>42202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31</v>
      </c>
      <c r="B145" s="186">
        <v>42151</v>
      </c>
      <c r="C145" s="186"/>
      <c r="D145" s="187" t="s">
        <v>638</v>
      </c>
      <c r="E145" s="188" t="s">
        <v>559</v>
      </c>
      <c r="F145" s="189">
        <v>237.5</v>
      </c>
      <c r="G145" s="188"/>
      <c r="H145" s="188">
        <v>279.5</v>
      </c>
      <c r="I145" s="190">
        <v>278</v>
      </c>
      <c r="J145" s="191" t="s">
        <v>590</v>
      </c>
      <c r="K145" s="192">
        <f t="shared" si="80"/>
        <v>42</v>
      </c>
      <c r="L145" s="193">
        <f t="shared" si="81"/>
        <v>0.17684210526315788</v>
      </c>
      <c r="M145" s="188" t="s">
        <v>557</v>
      </c>
      <c r="N145" s="194">
        <v>42222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32</v>
      </c>
      <c r="B146" s="186">
        <v>42174</v>
      </c>
      <c r="C146" s="186"/>
      <c r="D146" s="187" t="s">
        <v>609</v>
      </c>
      <c r="E146" s="188" t="s">
        <v>588</v>
      </c>
      <c r="F146" s="189">
        <v>340</v>
      </c>
      <c r="G146" s="188"/>
      <c r="H146" s="188">
        <v>448</v>
      </c>
      <c r="I146" s="190">
        <v>448</v>
      </c>
      <c r="J146" s="191" t="s">
        <v>590</v>
      </c>
      <c r="K146" s="192">
        <f t="shared" si="80"/>
        <v>108</v>
      </c>
      <c r="L146" s="193">
        <f t="shared" si="81"/>
        <v>0.31764705882352939</v>
      </c>
      <c r="M146" s="188" t="s">
        <v>557</v>
      </c>
      <c r="N146" s="194">
        <v>43018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33</v>
      </c>
      <c r="B147" s="186">
        <v>42191</v>
      </c>
      <c r="C147" s="186"/>
      <c r="D147" s="187" t="s">
        <v>639</v>
      </c>
      <c r="E147" s="188" t="s">
        <v>588</v>
      </c>
      <c r="F147" s="189">
        <v>390</v>
      </c>
      <c r="G147" s="188"/>
      <c r="H147" s="188">
        <v>460</v>
      </c>
      <c r="I147" s="190">
        <v>460</v>
      </c>
      <c r="J147" s="191" t="s">
        <v>590</v>
      </c>
      <c r="K147" s="192">
        <f t="shared" si="80"/>
        <v>70</v>
      </c>
      <c r="L147" s="193">
        <f t="shared" si="81"/>
        <v>0.17948717948717949</v>
      </c>
      <c r="M147" s="188" t="s">
        <v>557</v>
      </c>
      <c r="N147" s="194">
        <v>42478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34</v>
      </c>
      <c r="B148" s="196">
        <v>42195</v>
      </c>
      <c r="C148" s="196"/>
      <c r="D148" s="197" t="s">
        <v>640</v>
      </c>
      <c r="E148" s="198" t="s">
        <v>588</v>
      </c>
      <c r="F148" s="199">
        <v>122.5</v>
      </c>
      <c r="G148" s="199"/>
      <c r="H148" s="200">
        <v>61</v>
      </c>
      <c r="I148" s="200">
        <v>172</v>
      </c>
      <c r="J148" s="201" t="s">
        <v>641</v>
      </c>
      <c r="K148" s="202">
        <f t="shared" si="80"/>
        <v>-61.5</v>
      </c>
      <c r="L148" s="203">
        <f t="shared" si="81"/>
        <v>-0.50204081632653064</v>
      </c>
      <c r="M148" s="199" t="s">
        <v>569</v>
      </c>
      <c r="N148" s="196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35</v>
      </c>
      <c r="B149" s="186">
        <v>42219</v>
      </c>
      <c r="C149" s="186"/>
      <c r="D149" s="187" t="s">
        <v>642</v>
      </c>
      <c r="E149" s="188" t="s">
        <v>588</v>
      </c>
      <c r="F149" s="189">
        <v>297.5</v>
      </c>
      <c r="G149" s="188"/>
      <c r="H149" s="188">
        <v>350</v>
      </c>
      <c r="I149" s="190">
        <v>360</v>
      </c>
      <c r="J149" s="191" t="s">
        <v>643</v>
      </c>
      <c r="K149" s="192">
        <f t="shared" si="80"/>
        <v>52.5</v>
      </c>
      <c r="L149" s="193">
        <f t="shared" si="81"/>
        <v>0.17647058823529413</v>
      </c>
      <c r="M149" s="188" t="s">
        <v>557</v>
      </c>
      <c r="N149" s="194">
        <v>42232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36</v>
      </c>
      <c r="B150" s="186">
        <v>42219</v>
      </c>
      <c r="C150" s="186"/>
      <c r="D150" s="187" t="s">
        <v>644</v>
      </c>
      <c r="E150" s="188" t="s">
        <v>588</v>
      </c>
      <c r="F150" s="189">
        <v>115.5</v>
      </c>
      <c r="G150" s="188"/>
      <c r="H150" s="188">
        <v>149</v>
      </c>
      <c r="I150" s="190">
        <v>140</v>
      </c>
      <c r="J150" s="191" t="s">
        <v>645</v>
      </c>
      <c r="K150" s="192">
        <f t="shared" si="80"/>
        <v>33.5</v>
      </c>
      <c r="L150" s="193">
        <f t="shared" si="81"/>
        <v>0.29004329004329005</v>
      </c>
      <c r="M150" s="188" t="s">
        <v>557</v>
      </c>
      <c r="N150" s="194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37</v>
      </c>
      <c r="B151" s="186">
        <v>42251</v>
      </c>
      <c r="C151" s="186"/>
      <c r="D151" s="187" t="s">
        <v>638</v>
      </c>
      <c r="E151" s="188" t="s">
        <v>588</v>
      </c>
      <c r="F151" s="189">
        <v>226</v>
      </c>
      <c r="G151" s="188"/>
      <c r="H151" s="188">
        <v>292</v>
      </c>
      <c r="I151" s="190">
        <v>292</v>
      </c>
      <c r="J151" s="191" t="s">
        <v>646</v>
      </c>
      <c r="K151" s="192">
        <f t="shared" si="80"/>
        <v>66</v>
      </c>
      <c r="L151" s="193">
        <f t="shared" si="81"/>
        <v>0.29203539823008851</v>
      </c>
      <c r="M151" s="188" t="s">
        <v>557</v>
      </c>
      <c r="N151" s="194">
        <v>42286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38</v>
      </c>
      <c r="B152" s="186">
        <v>42254</v>
      </c>
      <c r="C152" s="186"/>
      <c r="D152" s="187" t="s">
        <v>633</v>
      </c>
      <c r="E152" s="188" t="s">
        <v>588</v>
      </c>
      <c r="F152" s="189">
        <v>232.5</v>
      </c>
      <c r="G152" s="188"/>
      <c r="H152" s="188">
        <v>312.5</v>
      </c>
      <c r="I152" s="190">
        <v>310</v>
      </c>
      <c r="J152" s="191" t="s">
        <v>590</v>
      </c>
      <c r="K152" s="192">
        <f t="shared" si="80"/>
        <v>80</v>
      </c>
      <c r="L152" s="193">
        <f t="shared" si="81"/>
        <v>0.34408602150537637</v>
      </c>
      <c r="M152" s="188" t="s">
        <v>557</v>
      </c>
      <c r="N152" s="194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39</v>
      </c>
      <c r="B153" s="186">
        <v>42268</v>
      </c>
      <c r="C153" s="186"/>
      <c r="D153" s="187" t="s">
        <v>647</v>
      </c>
      <c r="E153" s="188" t="s">
        <v>588</v>
      </c>
      <c r="F153" s="189">
        <v>196.5</v>
      </c>
      <c r="G153" s="188"/>
      <c r="H153" s="188">
        <v>238</v>
      </c>
      <c r="I153" s="190">
        <v>238</v>
      </c>
      <c r="J153" s="191" t="s">
        <v>646</v>
      </c>
      <c r="K153" s="192">
        <f t="shared" si="80"/>
        <v>41.5</v>
      </c>
      <c r="L153" s="193">
        <f t="shared" si="81"/>
        <v>0.21119592875318066</v>
      </c>
      <c r="M153" s="188" t="s">
        <v>557</v>
      </c>
      <c r="N153" s="194">
        <v>42291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40</v>
      </c>
      <c r="B154" s="186">
        <v>42271</v>
      </c>
      <c r="C154" s="186"/>
      <c r="D154" s="187" t="s">
        <v>587</v>
      </c>
      <c r="E154" s="188" t="s">
        <v>588</v>
      </c>
      <c r="F154" s="189">
        <v>65</v>
      </c>
      <c r="G154" s="188"/>
      <c r="H154" s="188">
        <v>82</v>
      </c>
      <c r="I154" s="190">
        <v>82</v>
      </c>
      <c r="J154" s="191" t="s">
        <v>646</v>
      </c>
      <c r="K154" s="192">
        <f t="shared" si="80"/>
        <v>17</v>
      </c>
      <c r="L154" s="193">
        <f t="shared" si="81"/>
        <v>0.26153846153846155</v>
      </c>
      <c r="M154" s="188" t="s">
        <v>557</v>
      </c>
      <c r="N154" s="194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41</v>
      </c>
      <c r="B155" s="186">
        <v>42291</v>
      </c>
      <c r="C155" s="186"/>
      <c r="D155" s="187" t="s">
        <v>648</v>
      </c>
      <c r="E155" s="188" t="s">
        <v>588</v>
      </c>
      <c r="F155" s="189">
        <v>144</v>
      </c>
      <c r="G155" s="188"/>
      <c r="H155" s="188">
        <v>182.5</v>
      </c>
      <c r="I155" s="190">
        <v>181</v>
      </c>
      <c r="J155" s="191" t="s">
        <v>646</v>
      </c>
      <c r="K155" s="192">
        <f t="shared" si="80"/>
        <v>38.5</v>
      </c>
      <c r="L155" s="193">
        <f t="shared" si="81"/>
        <v>0.2673611111111111</v>
      </c>
      <c r="M155" s="188" t="s">
        <v>557</v>
      </c>
      <c r="N155" s="194">
        <v>42817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42</v>
      </c>
      <c r="B156" s="186">
        <v>42291</v>
      </c>
      <c r="C156" s="186"/>
      <c r="D156" s="187" t="s">
        <v>649</v>
      </c>
      <c r="E156" s="188" t="s">
        <v>588</v>
      </c>
      <c r="F156" s="189">
        <v>264</v>
      </c>
      <c r="G156" s="188"/>
      <c r="H156" s="188">
        <v>311</v>
      </c>
      <c r="I156" s="190">
        <v>311</v>
      </c>
      <c r="J156" s="191" t="s">
        <v>646</v>
      </c>
      <c r="K156" s="192">
        <f t="shared" si="80"/>
        <v>47</v>
      </c>
      <c r="L156" s="193">
        <f t="shared" si="81"/>
        <v>0.17803030303030304</v>
      </c>
      <c r="M156" s="188" t="s">
        <v>557</v>
      </c>
      <c r="N156" s="194">
        <v>42604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43</v>
      </c>
      <c r="B157" s="186">
        <v>42318</v>
      </c>
      <c r="C157" s="186"/>
      <c r="D157" s="187" t="s">
        <v>650</v>
      </c>
      <c r="E157" s="188" t="s">
        <v>559</v>
      </c>
      <c r="F157" s="189">
        <v>549.5</v>
      </c>
      <c r="G157" s="188"/>
      <c r="H157" s="188">
        <v>630</v>
      </c>
      <c r="I157" s="190">
        <v>630</v>
      </c>
      <c r="J157" s="191" t="s">
        <v>646</v>
      </c>
      <c r="K157" s="192">
        <f t="shared" si="80"/>
        <v>80.5</v>
      </c>
      <c r="L157" s="193">
        <f t="shared" si="81"/>
        <v>0.1464968152866242</v>
      </c>
      <c r="M157" s="188" t="s">
        <v>557</v>
      </c>
      <c r="N157" s="194">
        <v>42419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44</v>
      </c>
      <c r="B158" s="186">
        <v>42342</v>
      </c>
      <c r="C158" s="186"/>
      <c r="D158" s="187" t="s">
        <v>651</v>
      </c>
      <c r="E158" s="188" t="s">
        <v>588</v>
      </c>
      <c r="F158" s="189">
        <v>1027.5</v>
      </c>
      <c r="G158" s="188"/>
      <c r="H158" s="188">
        <v>1315</v>
      </c>
      <c r="I158" s="190">
        <v>1250</v>
      </c>
      <c r="J158" s="191" t="s">
        <v>646</v>
      </c>
      <c r="K158" s="192">
        <f t="shared" si="80"/>
        <v>287.5</v>
      </c>
      <c r="L158" s="193">
        <f t="shared" si="81"/>
        <v>0.27980535279805352</v>
      </c>
      <c r="M158" s="188" t="s">
        <v>557</v>
      </c>
      <c r="N158" s="194">
        <v>43244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45</v>
      </c>
      <c r="B159" s="186">
        <v>42367</v>
      </c>
      <c r="C159" s="186"/>
      <c r="D159" s="187" t="s">
        <v>652</v>
      </c>
      <c r="E159" s="188" t="s">
        <v>588</v>
      </c>
      <c r="F159" s="189">
        <v>465</v>
      </c>
      <c r="G159" s="188"/>
      <c r="H159" s="188">
        <v>540</v>
      </c>
      <c r="I159" s="190">
        <v>540</v>
      </c>
      <c r="J159" s="191" t="s">
        <v>646</v>
      </c>
      <c r="K159" s="192">
        <f t="shared" si="80"/>
        <v>75</v>
      </c>
      <c r="L159" s="193">
        <f t="shared" si="81"/>
        <v>0.16129032258064516</v>
      </c>
      <c r="M159" s="188" t="s">
        <v>557</v>
      </c>
      <c r="N159" s="19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46</v>
      </c>
      <c r="B160" s="186">
        <v>42380</v>
      </c>
      <c r="C160" s="186"/>
      <c r="D160" s="187" t="s">
        <v>372</v>
      </c>
      <c r="E160" s="188" t="s">
        <v>559</v>
      </c>
      <c r="F160" s="189">
        <v>81</v>
      </c>
      <c r="G160" s="188"/>
      <c r="H160" s="188">
        <v>110</v>
      </c>
      <c r="I160" s="190">
        <v>110</v>
      </c>
      <c r="J160" s="191" t="s">
        <v>646</v>
      </c>
      <c r="K160" s="192">
        <f t="shared" si="80"/>
        <v>29</v>
      </c>
      <c r="L160" s="193">
        <f t="shared" si="81"/>
        <v>0.35802469135802467</v>
      </c>
      <c r="M160" s="188" t="s">
        <v>557</v>
      </c>
      <c r="N160" s="194">
        <v>42745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47</v>
      </c>
      <c r="B161" s="186">
        <v>42382</v>
      </c>
      <c r="C161" s="186"/>
      <c r="D161" s="187" t="s">
        <v>653</v>
      </c>
      <c r="E161" s="188" t="s">
        <v>559</v>
      </c>
      <c r="F161" s="189">
        <v>417.5</v>
      </c>
      <c r="G161" s="188"/>
      <c r="H161" s="188">
        <v>547</v>
      </c>
      <c r="I161" s="190">
        <v>535</v>
      </c>
      <c r="J161" s="191" t="s">
        <v>646</v>
      </c>
      <c r="K161" s="192">
        <f t="shared" si="80"/>
        <v>129.5</v>
      </c>
      <c r="L161" s="193">
        <f t="shared" si="81"/>
        <v>0.31017964071856285</v>
      </c>
      <c r="M161" s="188" t="s">
        <v>557</v>
      </c>
      <c r="N161" s="194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48</v>
      </c>
      <c r="B162" s="186">
        <v>42408</v>
      </c>
      <c r="C162" s="186"/>
      <c r="D162" s="187" t="s">
        <v>654</v>
      </c>
      <c r="E162" s="188" t="s">
        <v>588</v>
      </c>
      <c r="F162" s="189">
        <v>650</v>
      </c>
      <c r="G162" s="188"/>
      <c r="H162" s="188">
        <v>800</v>
      </c>
      <c r="I162" s="190">
        <v>800</v>
      </c>
      <c r="J162" s="191" t="s">
        <v>646</v>
      </c>
      <c r="K162" s="192">
        <f t="shared" si="80"/>
        <v>150</v>
      </c>
      <c r="L162" s="193">
        <f t="shared" si="81"/>
        <v>0.23076923076923078</v>
      </c>
      <c r="M162" s="188" t="s">
        <v>557</v>
      </c>
      <c r="N162" s="194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49</v>
      </c>
      <c r="B163" s="186">
        <v>42433</v>
      </c>
      <c r="C163" s="186"/>
      <c r="D163" s="187" t="s">
        <v>209</v>
      </c>
      <c r="E163" s="188" t="s">
        <v>588</v>
      </c>
      <c r="F163" s="189">
        <v>437.5</v>
      </c>
      <c r="G163" s="188"/>
      <c r="H163" s="188">
        <v>504.5</v>
      </c>
      <c r="I163" s="190">
        <v>522</v>
      </c>
      <c r="J163" s="191" t="s">
        <v>655</v>
      </c>
      <c r="K163" s="192">
        <f t="shared" si="80"/>
        <v>67</v>
      </c>
      <c r="L163" s="193">
        <f t="shared" si="81"/>
        <v>0.15314285714285714</v>
      </c>
      <c r="M163" s="188" t="s">
        <v>557</v>
      </c>
      <c r="N163" s="194">
        <v>42480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50</v>
      </c>
      <c r="B164" s="186">
        <v>42438</v>
      </c>
      <c r="C164" s="186"/>
      <c r="D164" s="187" t="s">
        <v>656</v>
      </c>
      <c r="E164" s="188" t="s">
        <v>588</v>
      </c>
      <c r="F164" s="189">
        <v>189.5</v>
      </c>
      <c r="G164" s="188"/>
      <c r="H164" s="188">
        <v>218</v>
      </c>
      <c r="I164" s="190">
        <v>218</v>
      </c>
      <c r="J164" s="191" t="s">
        <v>646</v>
      </c>
      <c r="K164" s="192">
        <f t="shared" si="80"/>
        <v>28.5</v>
      </c>
      <c r="L164" s="193">
        <f t="shared" si="81"/>
        <v>0.15039577836411611</v>
      </c>
      <c r="M164" s="188" t="s">
        <v>557</v>
      </c>
      <c r="N164" s="194">
        <v>43034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51</v>
      </c>
      <c r="B165" s="196">
        <v>42471</v>
      </c>
      <c r="C165" s="196"/>
      <c r="D165" s="204" t="s">
        <v>657</v>
      </c>
      <c r="E165" s="199" t="s">
        <v>588</v>
      </c>
      <c r="F165" s="199">
        <v>36.5</v>
      </c>
      <c r="G165" s="200"/>
      <c r="H165" s="200">
        <v>15.85</v>
      </c>
      <c r="I165" s="200">
        <v>60</v>
      </c>
      <c r="J165" s="201" t="s">
        <v>658</v>
      </c>
      <c r="K165" s="202">
        <f t="shared" si="80"/>
        <v>-20.65</v>
      </c>
      <c r="L165" s="203">
        <f t="shared" si="81"/>
        <v>-0.5657534246575342</v>
      </c>
      <c r="M165" s="199" t="s">
        <v>569</v>
      </c>
      <c r="N165" s="207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52</v>
      </c>
      <c r="B166" s="186">
        <v>42472</v>
      </c>
      <c r="C166" s="186"/>
      <c r="D166" s="187" t="s">
        <v>659</v>
      </c>
      <c r="E166" s="188" t="s">
        <v>588</v>
      </c>
      <c r="F166" s="189">
        <v>93</v>
      </c>
      <c r="G166" s="188"/>
      <c r="H166" s="188">
        <v>149</v>
      </c>
      <c r="I166" s="190">
        <v>140</v>
      </c>
      <c r="J166" s="191" t="s">
        <v>660</v>
      </c>
      <c r="K166" s="192">
        <f t="shared" si="80"/>
        <v>56</v>
      </c>
      <c r="L166" s="193">
        <f t="shared" si="81"/>
        <v>0.60215053763440862</v>
      </c>
      <c r="M166" s="188" t="s">
        <v>557</v>
      </c>
      <c r="N166" s="194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53</v>
      </c>
      <c r="B167" s="186">
        <v>42472</v>
      </c>
      <c r="C167" s="186"/>
      <c r="D167" s="187" t="s">
        <v>661</v>
      </c>
      <c r="E167" s="188" t="s">
        <v>588</v>
      </c>
      <c r="F167" s="189">
        <v>130</v>
      </c>
      <c r="G167" s="188"/>
      <c r="H167" s="188">
        <v>150</v>
      </c>
      <c r="I167" s="190" t="s">
        <v>662</v>
      </c>
      <c r="J167" s="191" t="s">
        <v>646</v>
      </c>
      <c r="K167" s="192">
        <f t="shared" si="80"/>
        <v>20</v>
      </c>
      <c r="L167" s="193">
        <f t="shared" si="81"/>
        <v>0.15384615384615385</v>
      </c>
      <c r="M167" s="188" t="s">
        <v>557</v>
      </c>
      <c r="N167" s="194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54</v>
      </c>
      <c r="B168" s="186">
        <v>42473</v>
      </c>
      <c r="C168" s="186"/>
      <c r="D168" s="187" t="s">
        <v>663</v>
      </c>
      <c r="E168" s="188" t="s">
        <v>588</v>
      </c>
      <c r="F168" s="189">
        <v>196</v>
      </c>
      <c r="G168" s="188"/>
      <c r="H168" s="188">
        <v>299</v>
      </c>
      <c r="I168" s="190">
        <v>299</v>
      </c>
      <c r="J168" s="191" t="s">
        <v>646</v>
      </c>
      <c r="K168" s="192">
        <v>103</v>
      </c>
      <c r="L168" s="193">
        <v>0.52551020408163296</v>
      </c>
      <c r="M168" s="188" t="s">
        <v>557</v>
      </c>
      <c r="N168" s="194">
        <v>42620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55</v>
      </c>
      <c r="B169" s="186">
        <v>42473</v>
      </c>
      <c r="C169" s="186"/>
      <c r="D169" s="187" t="s">
        <v>664</v>
      </c>
      <c r="E169" s="188" t="s">
        <v>588</v>
      </c>
      <c r="F169" s="189">
        <v>88</v>
      </c>
      <c r="G169" s="188"/>
      <c r="H169" s="188">
        <v>103</v>
      </c>
      <c r="I169" s="190">
        <v>103</v>
      </c>
      <c r="J169" s="191" t="s">
        <v>646</v>
      </c>
      <c r="K169" s="192">
        <v>15</v>
      </c>
      <c r="L169" s="193">
        <v>0.170454545454545</v>
      </c>
      <c r="M169" s="188" t="s">
        <v>557</v>
      </c>
      <c r="N169" s="194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56</v>
      </c>
      <c r="B170" s="186">
        <v>42492</v>
      </c>
      <c r="C170" s="186"/>
      <c r="D170" s="187" t="s">
        <v>665</v>
      </c>
      <c r="E170" s="188" t="s">
        <v>588</v>
      </c>
      <c r="F170" s="189">
        <v>127.5</v>
      </c>
      <c r="G170" s="188"/>
      <c r="H170" s="188">
        <v>148</v>
      </c>
      <c r="I170" s="190" t="s">
        <v>666</v>
      </c>
      <c r="J170" s="191" t="s">
        <v>646</v>
      </c>
      <c r="K170" s="192">
        <f>H170-F170</f>
        <v>20.5</v>
      </c>
      <c r="L170" s="193">
        <f>K170/F170</f>
        <v>0.16078431372549021</v>
      </c>
      <c r="M170" s="188" t="s">
        <v>557</v>
      </c>
      <c r="N170" s="194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57</v>
      </c>
      <c r="B171" s="186">
        <v>42493</v>
      </c>
      <c r="C171" s="186"/>
      <c r="D171" s="187" t="s">
        <v>667</v>
      </c>
      <c r="E171" s="188" t="s">
        <v>588</v>
      </c>
      <c r="F171" s="189">
        <v>675</v>
      </c>
      <c r="G171" s="188"/>
      <c r="H171" s="188">
        <v>815</v>
      </c>
      <c r="I171" s="190" t="s">
        <v>668</v>
      </c>
      <c r="J171" s="191" t="s">
        <v>646</v>
      </c>
      <c r="K171" s="192">
        <f>H171-F171</f>
        <v>140</v>
      </c>
      <c r="L171" s="193">
        <f>K171/F171</f>
        <v>0.2074074074074074</v>
      </c>
      <c r="M171" s="188" t="s">
        <v>557</v>
      </c>
      <c r="N171" s="194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58</v>
      </c>
      <c r="B172" s="196">
        <v>42522</v>
      </c>
      <c r="C172" s="196"/>
      <c r="D172" s="197" t="s">
        <v>669</v>
      </c>
      <c r="E172" s="198" t="s">
        <v>588</v>
      </c>
      <c r="F172" s="199">
        <v>500</v>
      </c>
      <c r="G172" s="199"/>
      <c r="H172" s="200">
        <v>232.5</v>
      </c>
      <c r="I172" s="200" t="s">
        <v>670</v>
      </c>
      <c r="J172" s="201" t="s">
        <v>671</v>
      </c>
      <c r="K172" s="202">
        <f>H172-F172</f>
        <v>-267.5</v>
      </c>
      <c r="L172" s="203">
        <f>K172/F172</f>
        <v>-0.53500000000000003</v>
      </c>
      <c r="M172" s="199" t="s">
        <v>569</v>
      </c>
      <c r="N172" s="196">
        <v>43735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59</v>
      </c>
      <c r="B173" s="186">
        <v>42527</v>
      </c>
      <c r="C173" s="186"/>
      <c r="D173" s="187" t="s">
        <v>512</v>
      </c>
      <c r="E173" s="188" t="s">
        <v>588</v>
      </c>
      <c r="F173" s="189">
        <v>110</v>
      </c>
      <c r="G173" s="188"/>
      <c r="H173" s="188">
        <v>126.5</v>
      </c>
      <c r="I173" s="190">
        <v>125</v>
      </c>
      <c r="J173" s="191" t="s">
        <v>597</v>
      </c>
      <c r="K173" s="192">
        <f>H173-F173</f>
        <v>16.5</v>
      </c>
      <c r="L173" s="193">
        <f>K173/F173</f>
        <v>0.15</v>
      </c>
      <c r="M173" s="188" t="s">
        <v>557</v>
      </c>
      <c r="N173" s="194">
        <v>42552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60</v>
      </c>
      <c r="B174" s="186">
        <v>42538</v>
      </c>
      <c r="C174" s="186"/>
      <c r="D174" s="187" t="s">
        <v>672</v>
      </c>
      <c r="E174" s="188" t="s">
        <v>588</v>
      </c>
      <c r="F174" s="189">
        <v>44</v>
      </c>
      <c r="G174" s="188"/>
      <c r="H174" s="188">
        <v>69.5</v>
      </c>
      <c r="I174" s="190">
        <v>69.5</v>
      </c>
      <c r="J174" s="191" t="s">
        <v>673</v>
      </c>
      <c r="K174" s="192">
        <f>H174-F174</f>
        <v>25.5</v>
      </c>
      <c r="L174" s="193">
        <f>K174/F174</f>
        <v>0.57954545454545459</v>
      </c>
      <c r="M174" s="188" t="s">
        <v>557</v>
      </c>
      <c r="N174" s="194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61</v>
      </c>
      <c r="B175" s="186">
        <v>42549</v>
      </c>
      <c r="C175" s="186"/>
      <c r="D175" s="187" t="s">
        <v>674</v>
      </c>
      <c r="E175" s="188" t="s">
        <v>588</v>
      </c>
      <c r="F175" s="189">
        <v>262.5</v>
      </c>
      <c r="G175" s="188"/>
      <c r="H175" s="188">
        <v>340</v>
      </c>
      <c r="I175" s="190">
        <v>333</v>
      </c>
      <c r="J175" s="191" t="s">
        <v>675</v>
      </c>
      <c r="K175" s="192">
        <v>77.5</v>
      </c>
      <c r="L175" s="193">
        <v>0.29523809523809502</v>
      </c>
      <c r="M175" s="188" t="s">
        <v>557</v>
      </c>
      <c r="N175" s="194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62</v>
      </c>
      <c r="B176" s="186">
        <v>42549</v>
      </c>
      <c r="C176" s="186"/>
      <c r="D176" s="187" t="s">
        <v>676</v>
      </c>
      <c r="E176" s="188" t="s">
        <v>588</v>
      </c>
      <c r="F176" s="189">
        <v>840</v>
      </c>
      <c r="G176" s="188"/>
      <c r="H176" s="188">
        <v>1230</v>
      </c>
      <c r="I176" s="190">
        <v>1230</v>
      </c>
      <c r="J176" s="191" t="s">
        <v>646</v>
      </c>
      <c r="K176" s="192">
        <v>390</v>
      </c>
      <c r="L176" s="193">
        <v>0.46428571428571402</v>
      </c>
      <c r="M176" s="188" t="s">
        <v>557</v>
      </c>
      <c r="N176" s="194">
        <v>42649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8">
        <v>63</v>
      </c>
      <c r="B177" s="209">
        <v>42556</v>
      </c>
      <c r="C177" s="209"/>
      <c r="D177" s="210" t="s">
        <v>677</v>
      </c>
      <c r="E177" s="211" t="s">
        <v>588</v>
      </c>
      <c r="F177" s="211">
        <v>395</v>
      </c>
      <c r="G177" s="212"/>
      <c r="H177" s="212">
        <f>(468.5+342.5)/2</f>
        <v>405.5</v>
      </c>
      <c r="I177" s="212">
        <v>510</v>
      </c>
      <c r="J177" s="213" t="s">
        <v>678</v>
      </c>
      <c r="K177" s="214">
        <f t="shared" ref="K177:K183" si="82">H177-F177</f>
        <v>10.5</v>
      </c>
      <c r="L177" s="215">
        <f t="shared" ref="L177:L183" si="83">K177/F177</f>
        <v>2.6582278481012658E-2</v>
      </c>
      <c r="M177" s="211" t="s">
        <v>679</v>
      </c>
      <c r="N177" s="209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64</v>
      </c>
      <c r="B178" s="196">
        <v>42584</v>
      </c>
      <c r="C178" s="196"/>
      <c r="D178" s="197" t="s">
        <v>680</v>
      </c>
      <c r="E178" s="198" t="s">
        <v>559</v>
      </c>
      <c r="F178" s="199">
        <f>169.5-12.8</f>
        <v>156.69999999999999</v>
      </c>
      <c r="G178" s="199"/>
      <c r="H178" s="200">
        <v>77</v>
      </c>
      <c r="I178" s="200" t="s">
        <v>681</v>
      </c>
      <c r="J178" s="201" t="s">
        <v>682</v>
      </c>
      <c r="K178" s="202">
        <f t="shared" si="82"/>
        <v>-79.699999999999989</v>
      </c>
      <c r="L178" s="203">
        <f t="shared" si="83"/>
        <v>-0.50861518825781749</v>
      </c>
      <c r="M178" s="199" t="s">
        <v>569</v>
      </c>
      <c r="N178" s="196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65</v>
      </c>
      <c r="B179" s="196">
        <v>42586</v>
      </c>
      <c r="C179" s="196"/>
      <c r="D179" s="197" t="s">
        <v>683</v>
      </c>
      <c r="E179" s="198" t="s">
        <v>588</v>
      </c>
      <c r="F179" s="199">
        <v>400</v>
      </c>
      <c r="G179" s="199"/>
      <c r="H179" s="200">
        <v>305</v>
      </c>
      <c r="I179" s="200">
        <v>475</v>
      </c>
      <c r="J179" s="201" t="s">
        <v>684</v>
      </c>
      <c r="K179" s="202">
        <f t="shared" si="82"/>
        <v>-95</v>
      </c>
      <c r="L179" s="203">
        <f t="shared" si="83"/>
        <v>-0.23749999999999999</v>
      </c>
      <c r="M179" s="199" t="s">
        <v>569</v>
      </c>
      <c r="N179" s="196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66</v>
      </c>
      <c r="B180" s="186">
        <v>42593</v>
      </c>
      <c r="C180" s="186"/>
      <c r="D180" s="187" t="s">
        <v>685</v>
      </c>
      <c r="E180" s="188" t="s">
        <v>588</v>
      </c>
      <c r="F180" s="189">
        <v>86.5</v>
      </c>
      <c r="G180" s="188"/>
      <c r="H180" s="188">
        <v>130</v>
      </c>
      <c r="I180" s="190">
        <v>130</v>
      </c>
      <c r="J180" s="191" t="s">
        <v>686</v>
      </c>
      <c r="K180" s="192">
        <f t="shared" si="82"/>
        <v>43.5</v>
      </c>
      <c r="L180" s="193">
        <f t="shared" si="83"/>
        <v>0.50289017341040465</v>
      </c>
      <c r="M180" s="188" t="s">
        <v>557</v>
      </c>
      <c r="N180" s="194">
        <v>43091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67</v>
      </c>
      <c r="B181" s="196">
        <v>42600</v>
      </c>
      <c r="C181" s="196"/>
      <c r="D181" s="197" t="s">
        <v>109</v>
      </c>
      <c r="E181" s="198" t="s">
        <v>588</v>
      </c>
      <c r="F181" s="199">
        <v>133.5</v>
      </c>
      <c r="G181" s="199"/>
      <c r="H181" s="200">
        <v>126.5</v>
      </c>
      <c r="I181" s="200">
        <v>178</v>
      </c>
      <c r="J181" s="201" t="s">
        <v>687</v>
      </c>
      <c r="K181" s="202">
        <f t="shared" si="82"/>
        <v>-7</v>
      </c>
      <c r="L181" s="203">
        <f t="shared" si="83"/>
        <v>-5.2434456928838954E-2</v>
      </c>
      <c r="M181" s="199" t="s">
        <v>569</v>
      </c>
      <c r="N181" s="196">
        <v>42615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68</v>
      </c>
      <c r="B182" s="186">
        <v>42613</v>
      </c>
      <c r="C182" s="186"/>
      <c r="D182" s="187" t="s">
        <v>688</v>
      </c>
      <c r="E182" s="188" t="s">
        <v>588</v>
      </c>
      <c r="F182" s="189">
        <v>560</v>
      </c>
      <c r="G182" s="188"/>
      <c r="H182" s="188">
        <v>725</v>
      </c>
      <c r="I182" s="190">
        <v>725</v>
      </c>
      <c r="J182" s="191" t="s">
        <v>590</v>
      </c>
      <c r="K182" s="192">
        <f t="shared" si="82"/>
        <v>165</v>
      </c>
      <c r="L182" s="193">
        <f t="shared" si="83"/>
        <v>0.29464285714285715</v>
      </c>
      <c r="M182" s="188" t="s">
        <v>557</v>
      </c>
      <c r="N182" s="194">
        <v>42456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69</v>
      </c>
      <c r="B183" s="186">
        <v>42614</v>
      </c>
      <c r="C183" s="186"/>
      <c r="D183" s="187" t="s">
        <v>689</v>
      </c>
      <c r="E183" s="188" t="s">
        <v>588</v>
      </c>
      <c r="F183" s="189">
        <v>160.5</v>
      </c>
      <c r="G183" s="188"/>
      <c r="H183" s="188">
        <v>210</v>
      </c>
      <c r="I183" s="190">
        <v>210</v>
      </c>
      <c r="J183" s="191" t="s">
        <v>590</v>
      </c>
      <c r="K183" s="192">
        <f t="shared" si="82"/>
        <v>49.5</v>
      </c>
      <c r="L183" s="193">
        <f t="shared" si="83"/>
        <v>0.30841121495327101</v>
      </c>
      <c r="M183" s="188" t="s">
        <v>557</v>
      </c>
      <c r="N183" s="194">
        <v>42871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70</v>
      </c>
      <c r="B184" s="186">
        <v>42646</v>
      </c>
      <c r="C184" s="186"/>
      <c r="D184" s="187" t="s">
        <v>386</v>
      </c>
      <c r="E184" s="188" t="s">
        <v>588</v>
      </c>
      <c r="F184" s="189">
        <v>430</v>
      </c>
      <c r="G184" s="188"/>
      <c r="H184" s="188">
        <v>596</v>
      </c>
      <c r="I184" s="190">
        <v>575</v>
      </c>
      <c r="J184" s="191" t="s">
        <v>690</v>
      </c>
      <c r="K184" s="192">
        <v>166</v>
      </c>
      <c r="L184" s="193">
        <v>0.38604651162790699</v>
      </c>
      <c r="M184" s="188" t="s">
        <v>557</v>
      </c>
      <c r="N184" s="194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71</v>
      </c>
      <c r="B185" s="186">
        <v>42657</v>
      </c>
      <c r="C185" s="186"/>
      <c r="D185" s="187" t="s">
        <v>691</v>
      </c>
      <c r="E185" s="188" t="s">
        <v>588</v>
      </c>
      <c r="F185" s="189">
        <v>280</v>
      </c>
      <c r="G185" s="188"/>
      <c r="H185" s="188">
        <v>345</v>
      </c>
      <c r="I185" s="190">
        <v>345</v>
      </c>
      <c r="J185" s="191" t="s">
        <v>590</v>
      </c>
      <c r="K185" s="192">
        <f t="shared" ref="K185:K190" si="84">H185-F185</f>
        <v>65</v>
      </c>
      <c r="L185" s="193">
        <f>K185/F185</f>
        <v>0.23214285714285715</v>
      </c>
      <c r="M185" s="188" t="s">
        <v>557</v>
      </c>
      <c r="N185" s="194">
        <v>42814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72</v>
      </c>
      <c r="B186" s="186">
        <v>42657</v>
      </c>
      <c r="C186" s="186"/>
      <c r="D186" s="187" t="s">
        <v>692</v>
      </c>
      <c r="E186" s="188" t="s">
        <v>588</v>
      </c>
      <c r="F186" s="189">
        <v>245</v>
      </c>
      <c r="G186" s="188"/>
      <c r="H186" s="188">
        <v>325.5</v>
      </c>
      <c r="I186" s="190">
        <v>330</v>
      </c>
      <c r="J186" s="191" t="s">
        <v>693</v>
      </c>
      <c r="K186" s="192">
        <f t="shared" si="84"/>
        <v>80.5</v>
      </c>
      <c r="L186" s="193">
        <f>K186/F186</f>
        <v>0.32857142857142857</v>
      </c>
      <c r="M186" s="188" t="s">
        <v>557</v>
      </c>
      <c r="N186" s="194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73</v>
      </c>
      <c r="B187" s="186">
        <v>42660</v>
      </c>
      <c r="C187" s="186"/>
      <c r="D187" s="187" t="s">
        <v>339</v>
      </c>
      <c r="E187" s="188" t="s">
        <v>588</v>
      </c>
      <c r="F187" s="189">
        <v>125</v>
      </c>
      <c r="G187" s="188"/>
      <c r="H187" s="188">
        <v>160</v>
      </c>
      <c r="I187" s="190">
        <v>160</v>
      </c>
      <c r="J187" s="191" t="s">
        <v>646</v>
      </c>
      <c r="K187" s="192">
        <f t="shared" si="84"/>
        <v>35</v>
      </c>
      <c r="L187" s="193">
        <v>0.28000000000000003</v>
      </c>
      <c r="M187" s="188" t="s">
        <v>557</v>
      </c>
      <c r="N187" s="194">
        <v>42803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74</v>
      </c>
      <c r="B188" s="186">
        <v>42660</v>
      </c>
      <c r="C188" s="186"/>
      <c r="D188" s="187" t="s">
        <v>446</v>
      </c>
      <c r="E188" s="188" t="s">
        <v>588</v>
      </c>
      <c r="F188" s="189">
        <v>114</v>
      </c>
      <c r="G188" s="188"/>
      <c r="H188" s="188">
        <v>145</v>
      </c>
      <c r="I188" s="190">
        <v>145</v>
      </c>
      <c r="J188" s="191" t="s">
        <v>646</v>
      </c>
      <c r="K188" s="192">
        <f t="shared" si="84"/>
        <v>31</v>
      </c>
      <c r="L188" s="193">
        <f>K188/F188</f>
        <v>0.27192982456140352</v>
      </c>
      <c r="M188" s="188" t="s">
        <v>557</v>
      </c>
      <c r="N188" s="194">
        <v>42859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75</v>
      </c>
      <c r="B189" s="186">
        <v>42660</v>
      </c>
      <c r="C189" s="186"/>
      <c r="D189" s="187" t="s">
        <v>694</v>
      </c>
      <c r="E189" s="188" t="s">
        <v>588</v>
      </c>
      <c r="F189" s="189">
        <v>212</v>
      </c>
      <c r="G189" s="188"/>
      <c r="H189" s="188">
        <v>280</v>
      </c>
      <c r="I189" s="190">
        <v>276</v>
      </c>
      <c r="J189" s="191" t="s">
        <v>695</v>
      </c>
      <c r="K189" s="192">
        <f t="shared" si="84"/>
        <v>68</v>
      </c>
      <c r="L189" s="193">
        <f>K189/F189</f>
        <v>0.32075471698113206</v>
      </c>
      <c r="M189" s="188" t="s">
        <v>557</v>
      </c>
      <c r="N189" s="194">
        <v>42858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76</v>
      </c>
      <c r="B190" s="186">
        <v>42678</v>
      </c>
      <c r="C190" s="186"/>
      <c r="D190" s="187" t="s">
        <v>436</v>
      </c>
      <c r="E190" s="188" t="s">
        <v>588</v>
      </c>
      <c r="F190" s="189">
        <v>155</v>
      </c>
      <c r="G190" s="188"/>
      <c r="H190" s="188">
        <v>210</v>
      </c>
      <c r="I190" s="190">
        <v>210</v>
      </c>
      <c r="J190" s="191" t="s">
        <v>696</v>
      </c>
      <c r="K190" s="192">
        <f t="shared" si="84"/>
        <v>55</v>
      </c>
      <c r="L190" s="193">
        <f>K190/F190</f>
        <v>0.35483870967741937</v>
      </c>
      <c r="M190" s="188" t="s">
        <v>557</v>
      </c>
      <c r="N190" s="194">
        <v>42944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77</v>
      </c>
      <c r="B191" s="196">
        <v>42710</v>
      </c>
      <c r="C191" s="196"/>
      <c r="D191" s="197" t="s">
        <v>697</v>
      </c>
      <c r="E191" s="198" t="s">
        <v>588</v>
      </c>
      <c r="F191" s="199">
        <v>150.5</v>
      </c>
      <c r="G191" s="199"/>
      <c r="H191" s="200">
        <v>72.5</v>
      </c>
      <c r="I191" s="200">
        <v>174</v>
      </c>
      <c r="J191" s="201" t="s">
        <v>698</v>
      </c>
      <c r="K191" s="202">
        <v>-78</v>
      </c>
      <c r="L191" s="203">
        <v>-0.51827242524916906</v>
      </c>
      <c r="M191" s="199" t="s">
        <v>569</v>
      </c>
      <c r="N191" s="196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78</v>
      </c>
      <c r="B192" s="186">
        <v>42712</v>
      </c>
      <c r="C192" s="186"/>
      <c r="D192" s="187" t="s">
        <v>699</v>
      </c>
      <c r="E192" s="188" t="s">
        <v>588</v>
      </c>
      <c r="F192" s="189">
        <v>380</v>
      </c>
      <c r="G192" s="188"/>
      <c r="H192" s="188">
        <v>478</v>
      </c>
      <c r="I192" s="190">
        <v>468</v>
      </c>
      <c r="J192" s="191" t="s">
        <v>646</v>
      </c>
      <c r="K192" s="192">
        <f>H192-F192</f>
        <v>98</v>
      </c>
      <c r="L192" s="193">
        <f>K192/F192</f>
        <v>0.25789473684210529</v>
      </c>
      <c r="M192" s="188" t="s">
        <v>557</v>
      </c>
      <c r="N192" s="194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79</v>
      </c>
      <c r="B193" s="186">
        <v>42734</v>
      </c>
      <c r="C193" s="186"/>
      <c r="D193" s="187" t="s">
        <v>108</v>
      </c>
      <c r="E193" s="188" t="s">
        <v>588</v>
      </c>
      <c r="F193" s="189">
        <v>305</v>
      </c>
      <c r="G193" s="188"/>
      <c r="H193" s="188">
        <v>375</v>
      </c>
      <c r="I193" s="190">
        <v>375</v>
      </c>
      <c r="J193" s="191" t="s">
        <v>646</v>
      </c>
      <c r="K193" s="192">
        <f>H193-F193</f>
        <v>70</v>
      </c>
      <c r="L193" s="193">
        <f>K193/F193</f>
        <v>0.22950819672131148</v>
      </c>
      <c r="M193" s="188" t="s">
        <v>557</v>
      </c>
      <c r="N193" s="194">
        <v>42768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80</v>
      </c>
      <c r="B194" s="186">
        <v>42739</v>
      </c>
      <c r="C194" s="186"/>
      <c r="D194" s="187" t="s">
        <v>94</v>
      </c>
      <c r="E194" s="188" t="s">
        <v>588</v>
      </c>
      <c r="F194" s="189">
        <v>99.5</v>
      </c>
      <c r="G194" s="188"/>
      <c r="H194" s="188">
        <v>158</v>
      </c>
      <c r="I194" s="190">
        <v>158</v>
      </c>
      <c r="J194" s="191" t="s">
        <v>646</v>
      </c>
      <c r="K194" s="192">
        <f>H194-F194</f>
        <v>58.5</v>
      </c>
      <c r="L194" s="193">
        <f>K194/F194</f>
        <v>0.5879396984924623</v>
      </c>
      <c r="M194" s="188" t="s">
        <v>557</v>
      </c>
      <c r="N194" s="194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81</v>
      </c>
      <c r="B195" s="186">
        <v>42739</v>
      </c>
      <c r="C195" s="186"/>
      <c r="D195" s="187" t="s">
        <v>94</v>
      </c>
      <c r="E195" s="188" t="s">
        <v>588</v>
      </c>
      <c r="F195" s="189">
        <v>99.5</v>
      </c>
      <c r="G195" s="188"/>
      <c r="H195" s="188">
        <v>158</v>
      </c>
      <c r="I195" s="190">
        <v>158</v>
      </c>
      <c r="J195" s="191" t="s">
        <v>646</v>
      </c>
      <c r="K195" s="192">
        <v>58.5</v>
      </c>
      <c r="L195" s="193">
        <v>0.58793969849246197</v>
      </c>
      <c r="M195" s="188" t="s">
        <v>557</v>
      </c>
      <c r="N195" s="194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82</v>
      </c>
      <c r="B196" s="186">
        <v>42786</v>
      </c>
      <c r="C196" s="186"/>
      <c r="D196" s="187" t="s">
        <v>184</v>
      </c>
      <c r="E196" s="188" t="s">
        <v>588</v>
      </c>
      <c r="F196" s="189">
        <v>140.5</v>
      </c>
      <c r="G196" s="188"/>
      <c r="H196" s="188">
        <v>220</v>
      </c>
      <c r="I196" s="190">
        <v>220</v>
      </c>
      <c r="J196" s="191" t="s">
        <v>646</v>
      </c>
      <c r="K196" s="192">
        <f>H196-F196</f>
        <v>79.5</v>
      </c>
      <c r="L196" s="193">
        <f>K196/F196</f>
        <v>0.5658362989323843</v>
      </c>
      <c r="M196" s="188" t="s">
        <v>557</v>
      </c>
      <c r="N196" s="194">
        <v>42864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83</v>
      </c>
      <c r="B197" s="186">
        <v>42786</v>
      </c>
      <c r="C197" s="186"/>
      <c r="D197" s="187" t="s">
        <v>700</v>
      </c>
      <c r="E197" s="188" t="s">
        <v>588</v>
      </c>
      <c r="F197" s="189">
        <v>202.5</v>
      </c>
      <c r="G197" s="188"/>
      <c r="H197" s="188">
        <v>234</v>
      </c>
      <c r="I197" s="190">
        <v>234</v>
      </c>
      <c r="J197" s="191" t="s">
        <v>646</v>
      </c>
      <c r="K197" s="192">
        <v>31.5</v>
      </c>
      <c r="L197" s="193">
        <v>0.155555555555556</v>
      </c>
      <c r="M197" s="188" t="s">
        <v>557</v>
      </c>
      <c r="N197" s="194">
        <v>42836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84</v>
      </c>
      <c r="B198" s="186">
        <v>42818</v>
      </c>
      <c r="C198" s="186"/>
      <c r="D198" s="187" t="s">
        <v>701</v>
      </c>
      <c r="E198" s="188" t="s">
        <v>588</v>
      </c>
      <c r="F198" s="189">
        <v>300.5</v>
      </c>
      <c r="G198" s="188"/>
      <c r="H198" s="188">
        <v>417.5</v>
      </c>
      <c r="I198" s="190">
        <v>420</v>
      </c>
      <c r="J198" s="191" t="s">
        <v>702</v>
      </c>
      <c r="K198" s="192">
        <f>H198-F198</f>
        <v>117</v>
      </c>
      <c r="L198" s="193">
        <f>K198/F198</f>
        <v>0.38935108153078202</v>
      </c>
      <c r="M198" s="188" t="s">
        <v>557</v>
      </c>
      <c r="N198" s="194">
        <v>43070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85</v>
      </c>
      <c r="B199" s="186">
        <v>42818</v>
      </c>
      <c r="C199" s="186"/>
      <c r="D199" s="187" t="s">
        <v>676</v>
      </c>
      <c r="E199" s="188" t="s">
        <v>588</v>
      </c>
      <c r="F199" s="189">
        <v>850</v>
      </c>
      <c r="G199" s="188"/>
      <c r="H199" s="188">
        <v>1042.5</v>
      </c>
      <c r="I199" s="190">
        <v>1023</v>
      </c>
      <c r="J199" s="191" t="s">
        <v>703</v>
      </c>
      <c r="K199" s="192">
        <v>192.5</v>
      </c>
      <c r="L199" s="193">
        <v>0.22647058823529401</v>
      </c>
      <c r="M199" s="188" t="s">
        <v>557</v>
      </c>
      <c r="N199" s="194">
        <v>42830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86</v>
      </c>
      <c r="B200" s="186">
        <v>42830</v>
      </c>
      <c r="C200" s="186"/>
      <c r="D200" s="187" t="s">
        <v>465</v>
      </c>
      <c r="E200" s="188" t="s">
        <v>588</v>
      </c>
      <c r="F200" s="189">
        <v>785</v>
      </c>
      <c r="G200" s="188"/>
      <c r="H200" s="188">
        <v>930</v>
      </c>
      <c r="I200" s="190">
        <v>920</v>
      </c>
      <c r="J200" s="191" t="s">
        <v>704</v>
      </c>
      <c r="K200" s="192">
        <f>H200-F200</f>
        <v>145</v>
      </c>
      <c r="L200" s="193">
        <f>K200/F200</f>
        <v>0.18471337579617833</v>
      </c>
      <c r="M200" s="188" t="s">
        <v>557</v>
      </c>
      <c r="N200" s="194">
        <v>42976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87</v>
      </c>
      <c r="B201" s="196">
        <v>42831</v>
      </c>
      <c r="C201" s="196"/>
      <c r="D201" s="197" t="s">
        <v>705</v>
      </c>
      <c r="E201" s="198" t="s">
        <v>588</v>
      </c>
      <c r="F201" s="199">
        <v>40</v>
      </c>
      <c r="G201" s="199"/>
      <c r="H201" s="200">
        <v>13.1</v>
      </c>
      <c r="I201" s="200">
        <v>60</v>
      </c>
      <c r="J201" s="201" t="s">
        <v>706</v>
      </c>
      <c r="K201" s="202">
        <v>-26.9</v>
      </c>
      <c r="L201" s="203">
        <v>-0.67249999999999999</v>
      </c>
      <c r="M201" s="199" t="s">
        <v>569</v>
      </c>
      <c r="N201" s="19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88</v>
      </c>
      <c r="B202" s="186">
        <v>42837</v>
      </c>
      <c r="C202" s="186"/>
      <c r="D202" s="187" t="s">
        <v>93</v>
      </c>
      <c r="E202" s="188" t="s">
        <v>588</v>
      </c>
      <c r="F202" s="189">
        <v>289.5</v>
      </c>
      <c r="G202" s="188"/>
      <c r="H202" s="188">
        <v>354</v>
      </c>
      <c r="I202" s="190">
        <v>360</v>
      </c>
      <c r="J202" s="191" t="s">
        <v>707</v>
      </c>
      <c r="K202" s="192">
        <f t="shared" ref="K202:K210" si="85">H202-F202</f>
        <v>64.5</v>
      </c>
      <c r="L202" s="193">
        <f t="shared" ref="L202:L210" si="86">K202/F202</f>
        <v>0.22279792746113988</v>
      </c>
      <c r="M202" s="188" t="s">
        <v>557</v>
      </c>
      <c r="N202" s="19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89</v>
      </c>
      <c r="B203" s="186">
        <v>42845</v>
      </c>
      <c r="C203" s="186"/>
      <c r="D203" s="187" t="s">
        <v>411</v>
      </c>
      <c r="E203" s="188" t="s">
        <v>588</v>
      </c>
      <c r="F203" s="189">
        <v>700</v>
      </c>
      <c r="G203" s="188"/>
      <c r="H203" s="188">
        <v>840</v>
      </c>
      <c r="I203" s="190">
        <v>840</v>
      </c>
      <c r="J203" s="191" t="s">
        <v>708</v>
      </c>
      <c r="K203" s="192">
        <f t="shared" si="85"/>
        <v>140</v>
      </c>
      <c r="L203" s="193">
        <f t="shared" si="86"/>
        <v>0.2</v>
      </c>
      <c r="M203" s="188" t="s">
        <v>557</v>
      </c>
      <c r="N203" s="194">
        <v>42893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90</v>
      </c>
      <c r="B204" s="186">
        <v>42887</v>
      </c>
      <c r="C204" s="186"/>
      <c r="D204" s="187" t="s">
        <v>709</v>
      </c>
      <c r="E204" s="188" t="s">
        <v>588</v>
      </c>
      <c r="F204" s="189">
        <v>130</v>
      </c>
      <c r="G204" s="188"/>
      <c r="H204" s="188">
        <v>144.25</v>
      </c>
      <c r="I204" s="190">
        <v>170</v>
      </c>
      <c r="J204" s="191" t="s">
        <v>710</v>
      </c>
      <c r="K204" s="192">
        <f t="shared" si="85"/>
        <v>14.25</v>
      </c>
      <c r="L204" s="193">
        <f t="shared" si="86"/>
        <v>0.10961538461538461</v>
      </c>
      <c r="M204" s="188" t="s">
        <v>557</v>
      </c>
      <c r="N204" s="194">
        <v>43675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91</v>
      </c>
      <c r="B205" s="186">
        <v>42901</v>
      </c>
      <c r="C205" s="186"/>
      <c r="D205" s="187" t="s">
        <v>711</v>
      </c>
      <c r="E205" s="188" t="s">
        <v>588</v>
      </c>
      <c r="F205" s="189">
        <v>214.5</v>
      </c>
      <c r="G205" s="188"/>
      <c r="H205" s="188">
        <v>262</v>
      </c>
      <c r="I205" s="190">
        <v>262</v>
      </c>
      <c r="J205" s="191" t="s">
        <v>712</v>
      </c>
      <c r="K205" s="192">
        <f t="shared" si="85"/>
        <v>47.5</v>
      </c>
      <c r="L205" s="193">
        <f t="shared" si="86"/>
        <v>0.22144522144522144</v>
      </c>
      <c r="M205" s="188" t="s">
        <v>557</v>
      </c>
      <c r="N205" s="194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92</v>
      </c>
      <c r="B206" s="217">
        <v>42933</v>
      </c>
      <c r="C206" s="217"/>
      <c r="D206" s="218" t="s">
        <v>713</v>
      </c>
      <c r="E206" s="219" t="s">
        <v>588</v>
      </c>
      <c r="F206" s="220">
        <v>370</v>
      </c>
      <c r="G206" s="219"/>
      <c r="H206" s="219">
        <v>447.5</v>
      </c>
      <c r="I206" s="221">
        <v>450</v>
      </c>
      <c r="J206" s="222" t="s">
        <v>646</v>
      </c>
      <c r="K206" s="192">
        <f t="shared" si="85"/>
        <v>77.5</v>
      </c>
      <c r="L206" s="223">
        <f t="shared" si="86"/>
        <v>0.20945945945945946</v>
      </c>
      <c r="M206" s="219" t="s">
        <v>557</v>
      </c>
      <c r="N206" s="224">
        <v>43035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93</v>
      </c>
      <c r="B207" s="217">
        <v>42943</v>
      </c>
      <c r="C207" s="217"/>
      <c r="D207" s="218" t="s">
        <v>182</v>
      </c>
      <c r="E207" s="219" t="s">
        <v>588</v>
      </c>
      <c r="F207" s="220">
        <v>657.5</v>
      </c>
      <c r="G207" s="219"/>
      <c r="H207" s="219">
        <v>825</v>
      </c>
      <c r="I207" s="221">
        <v>820</v>
      </c>
      <c r="J207" s="222" t="s">
        <v>646</v>
      </c>
      <c r="K207" s="192">
        <f t="shared" si="85"/>
        <v>167.5</v>
      </c>
      <c r="L207" s="223">
        <f t="shared" si="86"/>
        <v>0.25475285171102663</v>
      </c>
      <c r="M207" s="219" t="s">
        <v>557</v>
      </c>
      <c r="N207" s="224">
        <v>43090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94</v>
      </c>
      <c r="B208" s="186">
        <v>42964</v>
      </c>
      <c r="C208" s="186"/>
      <c r="D208" s="187" t="s">
        <v>354</v>
      </c>
      <c r="E208" s="188" t="s">
        <v>588</v>
      </c>
      <c r="F208" s="189">
        <v>605</v>
      </c>
      <c r="G208" s="188"/>
      <c r="H208" s="188">
        <v>750</v>
      </c>
      <c r="I208" s="190">
        <v>750</v>
      </c>
      <c r="J208" s="191" t="s">
        <v>704</v>
      </c>
      <c r="K208" s="192">
        <f t="shared" si="85"/>
        <v>145</v>
      </c>
      <c r="L208" s="193">
        <f t="shared" si="86"/>
        <v>0.23966942148760331</v>
      </c>
      <c r="M208" s="188" t="s">
        <v>557</v>
      </c>
      <c r="N208" s="194">
        <v>43027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95</v>
      </c>
      <c r="B209" s="196">
        <v>42979</v>
      </c>
      <c r="C209" s="196"/>
      <c r="D209" s="204" t="s">
        <v>714</v>
      </c>
      <c r="E209" s="199" t="s">
        <v>588</v>
      </c>
      <c r="F209" s="199">
        <v>255</v>
      </c>
      <c r="G209" s="200"/>
      <c r="H209" s="200">
        <v>217.25</v>
      </c>
      <c r="I209" s="200">
        <v>320</v>
      </c>
      <c r="J209" s="201" t="s">
        <v>715</v>
      </c>
      <c r="K209" s="202">
        <f t="shared" si="85"/>
        <v>-37.75</v>
      </c>
      <c r="L209" s="205">
        <f t="shared" si="86"/>
        <v>-0.14803921568627451</v>
      </c>
      <c r="M209" s="199" t="s">
        <v>569</v>
      </c>
      <c r="N209" s="196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96</v>
      </c>
      <c r="B210" s="186">
        <v>42997</v>
      </c>
      <c r="C210" s="186"/>
      <c r="D210" s="187" t="s">
        <v>716</v>
      </c>
      <c r="E210" s="188" t="s">
        <v>588</v>
      </c>
      <c r="F210" s="189">
        <v>215</v>
      </c>
      <c r="G210" s="188"/>
      <c r="H210" s="188">
        <v>258</v>
      </c>
      <c r="I210" s="190">
        <v>258</v>
      </c>
      <c r="J210" s="191" t="s">
        <v>646</v>
      </c>
      <c r="K210" s="192">
        <f t="shared" si="85"/>
        <v>43</v>
      </c>
      <c r="L210" s="193">
        <f t="shared" si="86"/>
        <v>0.2</v>
      </c>
      <c r="M210" s="188" t="s">
        <v>557</v>
      </c>
      <c r="N210" s="19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97</v>
      </c>
      <c r="B211" s="186">
        <v>42997</v>
      </c>
      <c r="C211" s="186"/>
      <c r="D211" s="187" t="s">
        <v>716</v>
      </c>
      <c r="E211" s="188" t="s">
        <v>588</v>
      </c>
      <c r="F211" s="189">
        <v>215</v>
      </c>
      <c r="G211" s="188"/>
      <c r="H211" s="188">
        <v>258</v>
      </c>
      <c r="I211" s="190">
        <v>258</v>
      </c>
      <c r="J211" s="222" t="s">
        <v>646</v>
      </c>
      <c r="K211" s="192">
        <v>43</v>
      </c>
      <c r="L211" s="193">
        <v>0.2</v>
      </c>
      <c r="M211" s="188" t="s">
        <v>557</v>
      </c>
      <c r="N211" s="19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98</v>
      </c>
      <c r="B212" s="217">
        <v>42998</v>
      </c>
      <c r="C212" s="217"/>
      <c r="D212" s="218" t="s">
        <v>717</v>
      </c>
      <c r="E212" s="219" t="s">
        <v>588</v>
      </c>
      <c r="F212" s="189">
        <v>75</v>
      </c>
      <c r="G212" s="219"/>
      <c r="H212" s="219">
        <v>90</v>
      </c>
      <c r="I212" s="221">
        <v>90</v>
      </c>
      <c r="J212" s="191" t="s">
        <v>718</v>
      </c>
      <c r="K212" s="192">
        <f t="shared" ref="K212:K217" si="87">H212-F212</f>
        <v>15</v>
      </c>
      <c r="L212" s="193">
        <f t="shared" ref="L212:L217" si="88">K212/F212</f>
        <v>0.2</v>
      </c>
      <c r="M212" s="188" t="s">
        <v>557</v>
      </c>
      <c r="N212" s="194">
        <v>43019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99</v>
      </c>
      <c r="B213" s="217">
        <v>43011</v>
      </c>
      <c r="C213" s="217"/>
      <c r="D213" s="218" t="s">
        <v>571</v>
      </c>
      <c r="E213" s="219" t="s">
        <v>588</v>
      </c>
      <c r="F213" s="220">
        <v>315</v>
      </c>
      <c r="G213" s="219"/>
      <c r="H213" s="219">
        <v>392</v>
      </c>
      <c r="I213" s="221">
        <v>384</v>
      </c>
      <c r="J213" s="222" t="s">
        <v>719</v>
      </c>
      <c r="K213" s="192">
        <f t="shared" si="87"/>
        <v>77</v>
      </c>
      <c r="L213" s="223">
        <f t="shared" si="88"/>
        <v>0.24444444444444444</v>
      </c>
      <c r="M213" s="219" t="s">
        <v>557</v>
      </c>
      <c r="N213" s="224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100</v>
      </c>
      <c r="B214" s="217">
        <v>43013</v>
      </c>
      <c r="C214" s="217"/>
      <c r="D214" s="218" t="s">
        <v>441</v>
      </c>
      <c r="E214" s="219" t="s">
        <v>588</v>
      </c>
      <c r="F214" s="220">
        <v>145</v>
      </c>
      <c r="G214" s="219"/>
      <c r="H214" s="219">
        <v>179</v>
      </c>
      <c r="I214" s="221">
        <v>180</v>
      </c>
      <c r="J214" s="222" t="s">
        <v>720</v>
      </c>
      <c r="K214" s="192">
        <f t="shared" si="87"/>
        <v>34</v>
      </c>
      <c r="L214" s="223">
        <f t="shared" si="88"/>
        <v>0.23448275862068965</v>
      </c>
      <c r="M214" s="219" t="s">
        <v>557</v>
      </c>
      <c r="N214" s="224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101</v>
      </c>
      <c r="B215" s="217">
        <v>43014</v>
      </c>
      <c r="C215" s="217"/>
      <c r="D215" s="218" t="s">
        <v>329</v>
      </c>
      <c r="E215" s="219" t="s">
        <v>588</v>
      </c>
      <c r="F215" s="220">
        <v>256</v>
      </c>
      <c r="G215" s="219"/>
      <c r="H215" s="219">
        <v>323</v>
      </c>
      <c r="I215" s="221">
        <v>320</v>
      </c>
      <c r="J215" s="222" t="s">
        <v>646</v>
      </c>
      <c r="K215" s="192">
        <f t="shared" si="87"/>
        <v>67</v>
      </c>
      <c r="L215" s="223">
        <f t="shared" si="88"/>
        <v>0.26171875</v>
      </c>
      <c r="M215" s="219" t="s">
        <v>557</v>
      </c>
      <c r="N215" s="224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102</v>
      </c>
      <c r="B216" s="217">
        <v>43017</v>
      </c>
      <c r="C216" s="217"/>
      <c r="D216" s="218" t="s">
        <v>344</v>
      </c>
      <c r="E216" s="219" t="s">
        <v>588</v>
      </c>
      <c r="F216" s="220">
        <v>137.5</v>
      </c>
      <c r="G216" s="219"/>
      <c r="H216" s="219">
        <v>184</v>
      </c>
      <c r="I216" s="221">
        <v>183</v>
      </c>
      <c r="J216" s="222" t="s">
        <v>721</v>
      </c>
      <c r="K216" s="192">
        <f t="shared" si="87"/>
        <v>46.5</v>
      </c>
      <c r="L216" s="223">
        <f t="shared" si="88"/>
        <v>0.33818181818181819</v>
      </c>
      <c r="M216" s="219" t="s">
        <v>557</v>
      </c>
      <c r="N216" s="224">
        <v>43108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103</v>
      </c>
      <c r="B217" s="217">
        <v>43018</v>
      </c>
      <c r="C217" s="217"/>
      <c r="D217" s="218" t="s">
        <v>722</v>
      </c>
      <c r="E217" s="219" t="s">
        <v>588</v>
      </c>
      <c r="F217" s="220">
        <v>125.5</v>
      </c>
      <c r="G217" s="219"/>
      <c r="H217" s="219">
        <v>158</v>
      </c>
      <c r="I217" s="221">
        <v>155</v>
      </c>
      <c r="J217" s="222" t="s">
        <v>723</v>
      </c>
      <c r="K217" s="192">
        <f t="shared" si="87"/>
        <v>32.5</v>
      </c>
      <c r="L217" s="223">
        <f t="shared" si="88"/>
        <v>0.25896414342629481</v>
      </c>
      <c r="M217" s="219" t="s">
        <v>557</v>
      </c>
      <c r="N217" s="224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104</v>
      </c>
      <c r="B218" s="217">
        <v>43018</v>
      </c>
      <c r="C218" s="217"/>
      <c r="D218" s="218" t="s">
        <v>724</v>
      </c>
      <c r="E218" s="219" t="s">
        <v>588</v>
      </c>
      <c r="F218" s="220">
        <v>895</v>
      </c>
      <c r="G218" s="219"/>
      <c r="H218" s="219">
        <v>1122.5</v>
      </c>
      <c r="I218" s="221">
        <v>1078</v>
      </c>
      <c r="J218" s="222" t="s">
        <v>725</v>
      </c>
      <c r="K218" s="192">
        <v>227.5</v>
      </c>
      <c r="L218" s="223">
        <v>0.25418994413407803</v>
      </c>
      <c r="M218" s="219" t="s">
        <v>557</v>
      </c>
      <c r="N218" s="224">
        <v>43117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105</v>
      </c>
      <c r="B219" s="217">
        <v>43020</v>
      </c>
      <c r="C219" s="217"/>
      <c r="D219" s="218" t="s">
        <v>338</v>
      </c>
      <c r="E219" s="219" t="s">
        <v>588</v>
      </c>
      <c r="F219" s="220">
        <v>525</v>
      </c>
      <c r="G219" s="219"/>
      <c r="H219" s="219">
        <v>629</v>
      </c>
      <c r="I219" s="221">
        <v>629</v>
      </c>
      <c r="J219" s="222" t="s">
        <v>646</v>
      </c>
      <c r="K219" s="192">
        <v>104</v>
      </c>
      <c r="L219" s="223">
        <v>0.19809523809523799</v>
      </c>
      <c r="M219" s="219" t="s">
        <v>557</v>
      </c>
      <c r="N219" s="224">
        <v>43119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106</v>
      </c>
      <c r="B220" s="217">
        <v>43046</v>
      </c>
      <c r="C220" s="217"/>
      <c r="D220" s="218" t="s">
        <v>377</v>
      </c>
      <c r="E220" s="219" t="s">
        <v>588</v>
      </c>
      <c r="F220" s="220">
        <v>740</v>
      </c>
      <c r="G220" s="219"/>
      <c r="H220" s="219">
        <v>892.5</v>
      </c>
      <c r="I220" s="221">
        <v>900</v>
      </c>
      <c r="J220" s="222" t="s">
        <v>726</v>
      </c>
      <c r="K220" s="192">
        <f>H220-F220</f>
        <v>152.5</v>
      </c>
      <c r="L220" s="223">
        <f>K220/F220</f>
        <v>0.20608108108108109</v>
      </c>
      <c r="M220" s="219" t="s">
        <v>557</v>
      </c>
      <c r="N220" s="224">
        <v>43052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107</v>
      </c>
      <c r="B221" s="186">
        <v>43073</v>
      </c>
      <c r="C221" s="186"/>
      <c r="D221" s="187" t="s">
        <v>727</v>
      </c>
      <c r="E221" s="188" t="s">
        <v>588</v>
      </c>
      <c r="F221" s="189">
        <v>118.5</v>
      </c>
      <c r="G221" s="188"/>
      <c r="H221" s="188">
        <v>143.5</v>
      </c>
      <c r="I221" s="190">
        <v>145</v>
      </c>
      <c r="J221" s="191" t="s">
        <v>578</v>
      </c>
      <c r="K221" s="192">
        <f>H221-F221</f>
        <v>25</v>
      </c>
      <c r="L221" s="193">
        <f>K221/F221</f>
        <v>0.2109704641350211</v>
      </c>
      <c r="M221" s="188" t="s">
        <v>557</v>
      </c>
      <c r="N221" s="194">
        <v>43097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108</v>
      </c>
      <c r="B222" s="196">
        <v>43090</v>
      </c>
      <c r="C222" s="196"/>
      <c r="D222" s="197" t="s">
        <v>416</v>
      </c>
      <c r="E222" s="198" t="s">
        <v>588</v>
      </c>
      <c r="F222" s="199">
        <v>715</v>
      </c>
      <c r="G222" s="199"/>
      <c r="H222" s="200">
        <v>500</v>
      </c>
      <c r="I222" s="200">
        <v>872</v>
      </c>
      <c r="J222" s="201" t="s">
        <v>728</v>
      </c>
      <c r="K222" s="202">
        <f>H222-F222</f>
        <v>-215</v>
      </c>
      <c r="L222" s="203">
        <f>K222/F222</f>
        <v>-0.30069930069930068</v>
      </c>
      <c r="M222" s="199" t="s">
        <v>569</v>
      </c>
      <c r="N222" s="196">
        <v>43670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109</v>
      </c>
      <c r="B223" s="186">
        <v>43098</v>
      </c>
      <c r="C223" s="186"/>
      <c r="D223" s="187" t="s">
        <v>571</v>
      </c>
      <c r="E223" s="188" t="s">
        <v>588</v>
      </c>
      <c r="F223" s="189">
        <v>435</v>
      </c>
      <c r="G223" s="188"/>
      <c r="H223" s="188">
        <v>542.5</v>
      </c>
      <c r="I223" s="190">
        <v>539</v>
      </c>
      <c r="J223" s="191" t="s">
        <v>646</v>
      </c>
      <c r="K223" s="192">
        <v>107.5</v>
      </c>
      <c r="L223" s="193">
        <v>0.247126436781609</v>
      </c>
      <c r="M223" s="188" t="s">
        <v>557</v>
      </c>
      <c r="N223" s="194">
        <v>43206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110</v>
      </c>
      <c r="B224" s="186">
        <v>43098</v>
      </c>
      <c r="C224" s="186"/>
      <c r="D224" s="187" t="s">
        <v>529</v>
      </c>
      <c r="E224" s="188" t="s">
        <v>588</v>
      </c>
      <c r="F224" s="189">
        <v>885</v>
      </c>
      <c r="G224" s="188"/>
      <c r="H224" s="188">
        <v>1090</v>
      </c>
      <c r="I224" s="190">
        <v>1084</v>
      </c>
      <c r="J224" s="191" t="s">
        <v>646</v>
      </c>
      <c r="K224" s="192">
        <v>205</v>
      </c>
      <c r="L224" s="193">
        <v>0.23163841807909599</v>
      </c>
      <c r="M224" s="188" t="s">
        <v>557</v>
      </c>
      <c r="N224" s="194">
        <v>43213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5">
        <v>111</v>
      </c>
      <c r="B225" s="226">
        <v>43192</v>
      </c>
      <c r="C225" s="226"/>
      <c r="D225" s="204" t="s">
        <v>729</v>
      </c>
      <c r="E225" s="199" t="s">
        <v>588</v>
      </c>
      <c r="F225" s="227">
        <v>478.5</v>
      </c>
      <c r="G225" s="199"/>
      <c r="H225" s="199">
        <v>442</v>
      </c>
      <c r="I225" s="200">
        <v>613</v>
      </c>
      <c r="J225" s="201" t="s">
        <v>730</v>
      </c>
      <c r="K225" s="202">
        <f>H225-F225</f>
        <v>-36.5</v>
      </c>
      <c r="L225" s="203">
        <f>K225/F225</f>
        <v>-7.6280041797283177E-2</v>
      </c>
      <c r="M225" s="199" t="s">
        <v>569</v>
      </c>
      <c r="N225" s="196">
        <v>43762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112</v>
      </c>
      <c r="B226" s="196">
        <v>43194</v>
      </c>
      <c r="C226" s="196"/>
      <c r="D226" s="197" t="s">
        <v>731</v>
      </c>
      <c r="E226" s="198" t="s">
        <v>588</v>
      </c>
      <c r="F226" s="199">
        <f>141.5-7.3</f>
        <v>134.19999999999999</v>
      </c>
      <c r="G226" s="199"/>
      <c r="H226" s="200">
        <v>77</v>
      </c>
      <c r="I226" s="200">
        <v>180</v>
      </c>
      <c r="J226" s="201" t="s">
        <v>732</v>
      </c>
      <c r="K226" s="202">
        <f>H226-F226</f>
        <v>-57.199999999999989</v>
      </c>
      <c r="L226" s="203">
        <f>K226/F226</f>
        <v>-0.42622950819672129</v>
      </c>
      <c r="M226" s="199" t="s">
        <v>569</v>
      </c>
      <c r="N226" s="196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113</v>
      </c>
      <c r="B227" s="196">
        <v>43209</v>
      </c>
      <c r="C227" s="196"/>
      <c r="D227" s="197" t="s">
        <v>733</v>
      </c>
      <c r="E227" s="198" t="s">
        <v>588</v>
      </c>
      <c r="F227" s="199">
        <v>430</v>
      </c>
      <c r="G227" s="199"/>
      <c r="H227" s="200">
        <v>220</v>
      </c>
      <c r="I227" s="200">
        <v>537</v>
      </c>
      <c r="J227" s="201" t="s">
        <v>734</v>
      </c>
      <c r="K227" s="202">
        <f>H227-F227</f>
        <v>-210</v>
      </c>
      <c r="L227" s="203">
        <f>K227/F227</f>
        <v>-0.48837209302325579</v>
      </c>
      <c r="M227" s="199" t="s">
        <v>569</v>
      </c>
      <c r="N227" s="196">
        <v>43252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114</v>
      </c>
      <c r="B228" s="217">
        <v>43220</v>
      </c>
      <c r="C228" s="217"/>
      <c r="D228" s="218" t="s">
        <v>378</v>
      </c>
      <c r="E228" s="219" t="s">
        <v>588</v>
      </c>
      <c r="F228" s="219">
        <v>153.5</v>
      </c>
      <c r="G228" s="219"/>
      <c r="H228" s="219">
        <v>196</v>
      </c>
      <c r="I228" s="221">
        <v>196</v>
      </c>
      <c r="J228" s="191" t="s">
        <v>735</v>
      </c>
      <c r="K228" s="192">
        <f>H228-F228</f>
        <v>42.5</v>
      </c>
      <c r="L228" s="193">
        <f>K228/F228</f>
        <v>0.27687296416938112</v>
      </c>
      <c r="M228" s="188" t="s">
        <v>557</v>
      </c>
      <c r="N228" s="194">
        <v>43605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115</v>
      </c>
      <c r="B229" s="196">
        <v>43306</v>
      </c>
      <c r="C229" s="196"/>
      <c r="D229" s="197" t="s">
        <v>705</v>
      </c>
      <c r="E229" s="198" t="s">
        <v>588</v>
      </c>
      <c r="F229" s="199">
        <v>27.5</v>
      </c>
      <c r="G229" s="199"/>
      <c r="H229" s="200">
        <v>13.1</v>
      </c>
      <c r="I229" s="200">
        <v>60</v>
      </c>
      <c r="J229" s="201" t="s">
        <v>736</v>
      </c>
      <c r="K229" s="202">
        <v>-14.4</v>
      </c>
      <c r="L229" s="203">
        <v>-0.52363636363636401</v>
      </c>
      <c r="M229" s="199" t="s">
        <v>569</v>
      </c>
      <c r="N229" s="196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5">
        <v>116</v>
      </c>
      <c r="B230" s="226">
        <v>43318</v>
      </c>
      <c r="C230" s="226"/>
      <c r="D230" s="204" t="s">
        <v>737</v>
      </c>
      <c r="E230" s="199" t="s">
        <v>588</v>
      </c>
      <c r="F230" s="199">
        <v>148.5</v>
      </c>
      <c r="G230" s="199"/>
      <c r="H230" s="199">
        <v>102</v>
      </c>
      <c r="I230" s="200">
        <v>182</v>
      </c>
      <c r="J230" s="201" t="s">
        <v>738</v>
      </c>
      <c r="K230" s="202">
        <f>H230-F230</f>
        <v>-46.5</v>
      </c>
      <c r="L230" s="203">
        <f>K230/F230</f>
        <v>-0.31313131313131315</v>
      </c>
      <c r="M230" s="199" t="s">
        <v>569</v>
      </c>
      <c r="N230" s="196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117</v>
      </c>
      <c r="B231" s="186">
        <v>43335</v>
      </c>
      <c r="C231" s="186"/>
      <c r="D231" s="187" t="s">
        <v>739</v>
      </c>
      <c r="E231" s="188" t="s">
        <v>588</v>
      </c>
      <c r="F231" s="219">
        <v>285</v>
      </c>
      <c r="G231" s="188"/>
      <c r="H231" s="188">
        <v>355</v>
      </c>
      <c r="I231" s="190">
        <v>364</v>
      </c>
      <c r="J231" s="191" t="s">
        <v>740</v>
      </c>
      <c r="K231" s="192">
        <v>70</v>
      </c>
      <c r="L231" s="193">
        <v>0.24561403508771901</v>
      </c>
      <c r="M231" s="188" t="s">
        <v>557</v>
      </c>
      <c r="N231" s="194">
        <v>43455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118</v>
      </c>
      <c r="B232" s="186">
        <v>43341</v>
      </c>
      <c r="C232" s="186"/>
      <c r="D232" s="187" t="s">
        <v>366</v>
      </c>
      <c r="E232" s="188" t="s">
        <v>588</v>
      </c>
      <c r="F232" s="219">
        <v>525</v>
      </c>
      <c r="G232" s="188"/>
      <c r="H232" s="188">
        <v>585</v>
      </c>
      <c r="I232" s="190">
        <v>635</v>
      </c>
      <c r="J232" s="191" t="s">
        <v>741</v>
      </c>
      <c r="K232" s="192">
        <f t="shared" ref="K232:K249" si="89">H232-F232</f>
        <v>60</v>
      </c>
      <c r="L232" s="193">
        <f t="shared" ref="L232:L249" si="90">K232/F232</f>
        <v>0.11428571428571428</v>
      </c>
      <c r="M232" s="188" t="s">
        <v>557</v>
      </c>
      <c r="N232" s="194">
        <v>43662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119</v>
      </c>
      <c r="B233" s="186">
        <v>43395</v>
      </c>
      <c r="C233" s="186"/>
      <c r="D233" s="187" t="s">
        <v>354</v>
      </c>
      <c r="E233" s="188" t="s">
        <v>588</v>
      </c>
      <c r="F233" s="219">
        <v>475</v>
      </c>
      <c r="G233" s="188"/>
      <c r="H233" s="188">
        <v>574</v>
      </c>
      <c r="I233" s="190">
        <v>570</v>
      </c>
      <c r="J233" s="191" t="s">
        <v>646</v>
      </c>
      <c r="K233" s="192">
        <f t="shared" si="89"/>
        <v>99</v>
      </c>
      <c r="L233" s="193">
        <f t="shared" si="90"/>
        <v>0.20842105263157895</v>
      </c>
      <c r="M233" s="188" t="s">
        <v>557</v>
      </c>
      <c r="N233" s="194">
        <v>43403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120</v>
      </c>
      <c r="B234" s="217">
        <v>43397</v>
      </c>
      <c r="C234" s="217"/>
      <c r="D234" s="218" t="s">
        <v>373</v>
      </c>
      <c r="E234" s="219" t="s">
        <v>588</v>
      </c>
      <c r="F234" s="219">
        <v>707.5</v>
      </c>
      <c r="G234" s="219"/>
      <c r="H234" s="219">
        <v>872</v>
      </c>
      <c r="I234" s="221">
        <v>872</v>
      </c>
      <c r="J234" s="222" t="s">
        <v>646</v>
      </c>
      <c r="K234" s="192">
        <f t="shared" si="89"/>
        <v>164.5</v>
      </c>
      <c r="L234" s="223">
        <f t="shared" si="90"/>
        <v>0.23250883392226149</v>
      </c>
      <c r="M234" s="219" t="s">
        <v>557</v>
      </c>
      <c r="N234" s="224">
        <v>43482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121</v>
      </c>
      <c r="B235" s="217">
        <v>43398</v>
      </c>
      <c r="C235" s="217"/>
      <c r="D235" s="218" t="s">
        <v>742</v>
      </c>
      <c r="E235" s="219" t="s">
        <v>588</v>
      </c>
      <c r="F235" s="219">
        <v>162</v>
      </c>
      <c r="G235" s="219"/>
      <c r="H235" s="219">
        <v>204</v>
      </c>
      <c r="I235" s="221">
        <v>209</v>
      </c>
      <c r="J235" s="222" t="s">
        <v>743</v>
      </c>
      <c r="K235" s="192">
        <f t="shared" si="89"/>
        <v>42</v>
      </c>
      <c r="L235" s="223">
        <f t="shared" si="90"/>
        <v>0.25925925925925924</v>
      </c>
      <c r="M235" s="219" t="s">
        <v>557</v>
      </c>
      <c r="N235" s="224">
        <v>43539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122</v>
      </c>
      <c r="B236" s="217">
        <v>43399</v>
      </c>
      <c r="C236" s="217"/>
      <c r="D236" s="218" t="s">
        <v>458</v>
      </c>
      <c r="E236" s="219" t="s">
        <v>588</v>
      </c>
      <c r="F236" s="219">
        <v>240</v>
      </c>
      <c r="G236" s="219"/>
      <c r="H236" s="219">
        <v>297</v>
      </c>
      <c r="I236" s="221">
        <v>297</v>
      </c>
      <c r="J236" s="222" t="s">
        <v>646</v>
      </c>
      <c r="K236" s="228">
        <f t="shared" si="89"/>
        <v>57</v>
      </c>
      <c r="L236" s="223">
        <f t="shared" si="90"/>
        <v>0.23749999999999999</v>
      </c>
      <c r="M236" s="219" t="s">
        <v>557</v>
      </c>
      <c r="N236" s="224">
        <v>43417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123</v>
      </c>
      <c r="B237" s="186">
        <v>43439</v>
      </c>
      <c r="C237" s="186"/>
      <c r="D237" s="187" t="s">
        <v>744</v>
      </c>
      <c r="E237" s="188" t="s">
        <v>588</v>
      </c>
      <c r="F237" s="188">
        <v>202.5</v>
      </c>
      <c r="G237" s="188"/>
      <c r="H237" s="188">
        <v>255</v>
      </c>
      <c r="I237" s="190">
        <v>252</v>
      </c>
      <c r="J237" s="191" t="s">
        <v>646</v>
      </c>
      <c r="K237" s="192">
        <f t="shared" si="89"/>
        <v>52.5</v>
      </c>
      <c r="L237" s="193">
        <f t="shared" si="90"/>
        <v>0.25925925925925924</v>
      </c>
      <c r="M237" s="188" t="s">
        <v>557</v>
      </c>
      <c r="N237" s="194">
        <v>43542</v>
      </c>
      <c r="O237" s="1"/>
      <c r="P237" s="1"/>
      <c r="Q237" s="1"/>
      <c r="R237" s="6" t="s">
        <v>745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124</v>
      </c>
      <c r="B238" s="217">
        <v>43465</v>
      </c>
      <c r="C238" s="186"/>
      <c r="D238" s="218" t="s">
        <v>403</v>
      </c>
      <c r="E238" s="219" t="s">
        <v>588</v>
      </c>
      <c r="F238" s="219">
        <v>710</v>
      </c>
      <c r="G238" s="219"/>
      <c r="H238" s="219">
        <v>866</v>
      </c>
      <c r="I238" s="221">
        <v>866</v>
      </c>
      <c r="J238" s="222" t="s">
        <v>646</v>
      </c>
      <c r="K238" s="192">
        <f t="shared" si="89"/>
        <v>156</v>
      </c>
      <c r="L238" s="193">
        <f t="shared" si="90"/>
        <v>0.21971830985915494</v>
      </c>
      <c r="M238" s="188" t="s">
        <v>557</v>
      </c>
      <c r="N238" s="194">
        <v>43553</v>
      </c>
      <c r="O238" s="1"/>
      <c r="P238" s="1"/>
      <c r="Q238" s="1"/>
      <c r="R238" s="6" t="s">
        <v>745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125</v>
      </c>
      <c r="B239" s="217">
        <v>43522</v>
      </c>
      <c r="C239" s="217"/>
      <c r="D239" s="218" t="s">
        <v>152</v>
      </c>
      <c r="E239" s="219" t="s">
        <v>588</v>
      </c>
      <c r="F239" s="219">
        <v>337.25</v>
      </c>
      <c r="G239" s="219"/>
      <c r="H239" s="219">
        <v>398.5</v>
      </c>
      <c r="I239" s="221">
        <v>411</v>
      </c>
      <c r="J239" s="191" t="s">
        <v>746</v>
      </c>
      <c r="K239" s="192">
        <f t="shared" si="89"/>
        <v>61.25</v>
      </c>
      <c r="L239" s="193">
        <f t="shared" si="90"/>
        <v>0.1816160118606375</v>
      </c>
      <c r="M239" s="188" t="s">
        <v>557</v>
      </c>
      <c r="N239" s="194">
        <v>43760</v>
      </c>
      <c r="O239" s="1"/>
      <c r="P239" s="1"/>
      <c r="Q239" s="1"/>
      <c r="R239" s="6" t="s">
        <v>745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126</v>
      </c>
      <c r="B240" s="230">
        <v>43559</v>
      </c>
      <c r="C240" s="230"/>
      <c r="D240" s="231" t="s">
        <v>747</v>
      </c>
      <c r="E240" s="232" t="s">
        <v>588</v>
      </c>
      <c r="F240" s="232">
        <v>130</v>
      </c>
      <c r="G240" s="232"/>
      <c r="H240" s="232">
        <v>65</v>
      </c>
      <c r="I240" s="233">
        <v>158</v>
      </c>
      <c r="J240" s="201" t="s">
        <v>748</v>
      </c>
      <c r="K240" s="202">
        <f t="shared" si="89"/>
        <v>-65</v>
      </c>
      <c r="L240" s="203">
        <f t="shared" si="90"/>
        <v>-0.5</v>
      </c>
      <c r="M240" s="199" t="s">
        <v>569</v>
      </c>
      <c r="N240" s="196">
        <v>43726</v>
      </c>
      <c r="O240" s="1"/>
      <c r="P240" s="1"/>
      <c r="Q240" s="1"/>
      <c r="R240" s="6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127</v>
      </c>
      <c r="B241" s="217">
        <v>43017</v>
      </c>
      <c r="C241" s="217"/>
      <c r="D241" s="218" t="s">
        <v>184</v>
      </c>
      <c r="E241" s="219" t="s">
        <v>588</v>
      </c>
      <c r="F241" s="219">
        <v>141.5</v>
      </c>
      <c r="G241" s="219"/>
      <c r="H241" s="219">
        <v>183.5</v>
      </c>
      <c r="I241" s="221">
        <v>210</v>
      </c>
      <c r="J241" s="191" t="s">
        <v>743</v>
      </c>
      <c r="K241" s="192">
        <f t="shared" si="89"/>
        <v>42</v>
      </c>
      <c r="L241" s="193">
        <f t="shared" si="90"/>
        <v>0.29681978798586572</v>
      </c>
      <c r="M241" s="188" t="s">
        <v>557</v>
      </c>
      <c r="N241" s="194">
        <v>43042</v>
      </c>
      <c r="O241" s="1"/>
      <c r="P241" s="1"/>
      <c r="Q241" s="1"/>
      <c r="R241" s="6" t="s">
        <v>749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128</v>
      </c>
      <c r="B242" s="230">
        <v>43074</v>
      </c>
      <c r="C242" s="230"/>
      <c r="D242" s="231" t="s">
        <v>750</v>
      </c>
      <c r="E242" s="232" t="s">
        <v>588</v>
      </c>
      <c r="F242" s="227">
        <v>172</v>
      </c>
      <c r="G242" s="232"/>
      <c r="H242" s="232">
        <v>155.25</v>
      </c>
      <c r="I242" s="233">
        <v>230</v>
      </c>
      <c r="J242" s="201" t="s">
        <v>751</v>
      </c>
      <c r="K242" s="202">
        <f t="shared" si="89"/>
        <v>-16.75</v>
      </c>
      <c r="L242" s="203">
        <f t="shared" si="90"/>
        <v>-9.7383720930232565E-2</v>
      </c>
      <c r="M242" s="199" t="s">
        <v>569</v>
      </c>
      <c r="N242" s="196">
        <v>43787</v>
      </c>
      <c r="O242" s="1"/>
      <c r="P242" s="1"/>
      <c r="Q242" s="1"/>
      <c r="R242" s="6" t="s">
        <v>749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129</v>
      </c>
      <c r="B243" s="217">
        <v>43398</v>
      </c>
      <c r="C243" s="217"/>
      <c r="D243" s="218" t="s">
        <v>107</v>
      </c>
      <c r="E243" s="219" t="s">
        <v>588</v>
      </c>
      <c r="F243" s="219">
        <v>698.5</v>
      </c>
      <c r="G243" s="219"/>
      <c r="H243" s="219">
        <v>890</v>
      </c>
      <c r="I243" s="221">
        <v>890</v>
      </c>
      <c r="J243" s="191" t="s">
        <v>819</v>
      </c>
      <c r="K243" s="192">
        <f t="shared" si="89"/>
        <v>191.5</v>
      </c>
      <c r="L243" s="193">
        <f t="shared" si="90"/>
        <v>0.27415891195418757</v>
      </c>
      <c r="M243" s="188" t="s">
        <v>557</v>
      </c>
      <c r="N243" s="194">
        <v>44328</v>
      </c>
      <c r="O243" s="1"/>
      <c r="P243" s="1"/>
      <c r="Q243" s="1"/>
      <c r="R243" s="6" t="s">
        <v>745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130</v>
      </c>
      <c r="B244" s="217">
        <v>42877</v>
      </c>
      <c r="C244" s="217"/>
      <c r="D244" s="218" t="s">
        <v>365</v>
      </c>
      <c r="E244" s="219" t="s">
        <v>588</v>
      </c>
      <c r="F244" s="219">
        <v>127.6</v>
      </c>
      <c r="G244" s="219"/>
      <c r="H244" s="219">
        <v>138</v>
      </c>
      <c r="I244" s="221">
        <v>190</v>
      </c>
      <c r="J244" s="191" t="s">
        <v>752</v>
      </c>
      <c r="K244" s="192">
        <f t="shared" si="89"/>
        <v>10.400000000000006</v>
      </c>
      <c r="L244" s="193">
        <f t="shared" si="90"/>
        <v>8.1504702194357417E-2</v>
      </c>
      <c r="M244" s="188" t="s">
        <v>557</v>
      </c>
      <c r="N244" s="194">
        <v>43774</v>
      </c>
      <c r="O244" s="1"/>
      <c r="P244" s="1"/>
      <c r="Q244" s="1"/>
      <c r="R244" s="6" t="s">
        <v>749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131</v>
      </c>
      <c r="B245" s="217">
        <v>43158</v>
      </c>
      <c r="C245" s="217"/>
      <c r="D245" s="218" t="s">
        <v>753</v>
      </c>
      <c r="E245" s="219" t="s">
        <v>588</v>
      </c>
      <c r="F245" s="219">
        <v>317</v>
      </c>
      <c r="G245" s="219"/>
      <c r="H245" s="219">
        <v>382.5</v>
      </c>
      <c r="I245" s="221">
        <v>398</v>
      </c>
      <c r="J245" s="191" t="s">
        <v>754</v>
      </c>
      <c r="K245" s="192">
        <f t="shared" si="89"/>
        <v>65.5</v>
      </c>
      <c r="L245" s="193">
        <f t="shared" si="90"/>
        <v>0.20662460567823343</v>
      </c>
      <c r="M245" s="188" t="s">
        <v>557</v>
      </c>
      <c r="N245" s="194">
        <v>44238</v>
      </c>
      <c r="O245" s="1"/>
      <c r="P245" s="1"/>
      <c r="Q245" s="1"/>
      <c r="R245" s="6" t="s">
        <v>749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132</v>
      </c>
      <c r="B246" s="230">
        <v>43164</v>
      </c>
      <c r="C246" s="230"/>
      <c r="D246" s="231" t="s">
        <v>144</v>
      </c>
      <c r="E246" s="232" t="s">
        <v>588</v>
      </c>
      <c r="F246" s="227">
        <f>510-14.4</f>
        <v>495.6</v>
      </c>
      <c r="G246" s="232"/>
      <c r="H246" s="232">
        <v>350</v>
      </c>
      <c r="I246" s="233">
        <v>672</v>
      </c>
      <c r="J246" s="201" t="s">
        <v>755</v>
      </c>
      <c r="K246" s="202">
        <f t="shared" si="89"/>
        <v>-145.60000000000002</v>
      </c>
      <c r="L246" s="203">
        <f t="shared" si="90"/>
        <v>-0.29378531073446329</v>
      </c>
      <c r="M246" s="199" t="s">
        <v>569</v>
      </c>
      <c r="N246" s="196">
        <v>43887</v>
      </c>
      <c r="O246" s="1"/>
      <c r="P246" s="1"/>
      <c r="Q246" s="1"/>
      <c r="R246" s="6" t="s">
        <v>745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133</v>
      </c>
      <c r="B247" s="230">
        <v>43237</v>
      </c>
      <c r="C247" s="230"/>
      <c r="D247" s="231" t="s">
        <v>450</v>
      </c>
      <c r="E247" s="232" t="s">
        <v>588</v>
      </c>
      <c r="F247" s="227">
        <v>230.3</v>
      </c>
      <c r="G247" s="232"/>
      <c r="H247" s="232">
        <v>102.5</v>
      </c>
      <c r="I247" s="233">
        <v>348</v>
      </c>
      <c r="J247" s="201" t="s">
        <v>756</v>
      </c>
      <c r="K247" s="202">
        <f t="shared" si="89"/>
        <v>-127.80000000000001</v>
      </c>
      <c r="L247" s="203">
        <f t="shared" si="90"/>
        <v>-0.55492835432045162</v>
      </c>
      <c r="M247" s="199" t="s">
        <v>569</v>
      </c>
      <c r="N247" s="196">
        <v>43896</v>
      </c>
      <c r="O247" s="1"/>
      <c r="P247" s="1"/>
      <c r="Q247" s="1"/>
      <c r="R247" s="6" t="s">
        <v>745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134</v>
      </c>
      <c r="B248" s="217">
        <v>43258</v>
      </c>
      <c r="C248" s="217"/>
      <c r="D248" s="218" t="s">
        <v>420</v>
      </c>
      <c r="E248" s="219" t="s">
        <v>588</v>
      </c>
      <c r="F248" s="219">
        <f>342.5-5.1</f>
        <v>337.4</v>
      </c>
      <c r="G248" s="219"/>
      <c r="H248" s="219">
        <v>412.5</v>
      </c>
      <c r="I248" s="221">
        <v>439</v>
      </c>
      <c r="J248" s="191" t="s">
        <v>757</v>
      </c>
      <c r="K248" s="192">
        <f t="shared" si="89"/>
        <v>75.100000000000023</v>
      </c>
      <c r="L248" s="193">
        <f t="shared" si="90"/>
        <v>0.22258446947243635</v>
      </c>
      <c r="M248" s="188" t="s">
        <v>557</v>
      </c>
      <c r="N248" s="194">
        <v>44230</v>
      </c>
      <c r="O248" s="1"/>
      <c r="P248" s="1"/>
      <c r="Q248" s="1"/>
      <c r="R248" s="6" t="s">
        <v>749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0">
        <v>135</v>
      </c>
      <c r="B249" s="209">
        <v>43285</v>
      </c>
      <c r="C249" s="209"/>
      <c r="D249" s="210" t="s">
        <v>55</v>
      </c>
      <c r="E249" s="211" t="s">
        <v>588</v>
      </c>
      <c r="F249" s="211">
        <f>127.5-5.53</f>
        <v>121.97</v>
      </c>
      <c r="G249" s="212"/>
      <c r="H249" s="212">
        <v>122.5</v>
      </c>
      <c r="I249" s="212">
        <v>170</v>
      </c>
      <c r="J249" s="213" t="s">
        <v>786</v>
      </c>
      <c r="K249" s="214">
        <f t="shared" si="89"/>
        <v>0.53000000000000114</v>
      </c>
      <c r="L249" s="215">
        <f t="shared" si="90"/>
        <v>4.3453308190538747E-3</v>
      </c>
      <c r="M249" s="211" t="s">
        <v>679</v>
      </c>
      <c r="N249" s="209">
        <v>44431</v>
      </c>
      <c r="O249" s="1"/>
      <c r="P249" s="1"/>
      <c r="Q249" s="1"/>
      <c r="R249" s="6" t="s">
        <v>745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136</v>
      </c>
      <c r="B250" s="230">
        <v>43294</v>
      </c>
      <c r="C250" s="230"/>
      <c r="D250" s="231" t="s">
        <v>356</v>
      </c>
      <c r="E250" s="232" t="s">
        <v>588</v>
      </c>
      <c r="F250" s="227">
        <v>46.5</v>
      </c>
      <c r="G250" s="232"/>
      <c r="H250" s="232">
        <v>17</v>
      </c>
      <c r="I250" s="233">
        <v>59</v>
      </c>
      <c r="J250" s="201" t="s">
        <v>758</v>
      </c>
      <c r="K250" s="202">
        <f t="shared" ref="K250:K258" si="91">H250-F250</f>
        <v>-29.5</v>
      </c>
      <c r="L250" s="203">
        <f t="shared" ref="L250:L258" si="92">K250/F250</f>
        <v>-0.63440860215053763</v>
      </c>
      <c r="M250" s="199" t="s">
        <v>569</v>
      </c>
      <c r="N250" s="196">
        <v>43887</v>
      </c>
      <c r="O250" s="1"/>
      <c r="P250" s="1"/>
      <c r="Q250" s="1"/>
      <c r="R250" s="6" t="s">
        <v>745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137</v>
      </c>
      <c r="B251" s="217">
        <v>43396</v>
      </c>
      <c r="C251" s="217"/>
      <c r="D251" s="218" t="s">
        <v>405</v>
      </c>
      <c r="E251" s="219" t="s">
        <v>588</v>
      </c>
      <c r="F251" s="219">
        <v>156.5</v>
      </c>
      <c r="G251" s="219"/>
      <c r="H251" s="219">
        <v>207.5</v>
      </c>
      <c r="I251" s="221">
        <v>191</v>
      </c>
      <c r="J251" s="191" t="s">
        <v>646</v>
      </c>
      <c r="K251" s="192">
        <f t="shared" si="91"/>
        <v>51</v>
      </c>
      <c r="L251" s="193">
        <f t="shared" si="92"/>
        <v>0.32587859424920129</v>
      </c>
      <c r="M251" s="188" t="s">
        <v>557</v>
      </c>
      <c r="N251" s="194">
        <v>44369</v>
      </c>
      <c r="O251" s="1"/>
      <c r="P251" s="1"/>
      <c r="Q251" s="1"/>
      <c r="R251" s="6" t="s">
        <v>745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138</v>
      </c>
      <c r="B252" s="217">
        <v>43439</v>
      </c>
      <c r="C252" s="217"/>
      <c r="D252" s="218" t="s">
        <v>319</v>
      </c>
      <c r="E252" s="219" t="s">
        <v>588</v>
      </c>
      <c r="F252" s="219">
        <v>259.5</v>
      </c>
      <c r="G252" s="219"/>
      <c r="H252" s="219">
        <v>320</v>
      </c>
      <c r="I252" s="221">
        <v>320</v>
      </c>
      <c r="J252" s="191" t="s">
        <v>646</v>
      </c>
      <c r="K252" s="192">
        <f t="shared" si="91"/>
        <v>60.5</v>
      </c>
      <c r="L252" s="193">
        <f t="shared" si="92"/>
        <v>0.23314065510597304</v>
      </c>
      <c r="M252" s="188" t="s">
        <v>557</v>
      </c>
      <c r="N252" s="194">
        <v>44323</v>
      </c>
      <c r="O252" s="1"/>
      <c r="P252" s="1"/>
      <c r="Q252" s="1"/>
      <c r="R252" s="6" t="s">
        <v>745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139</v>
      </c>
      <c r="B253" s="230">
        <v>43439</v>
      </c>
      <c r="C253" s="230"/>
      <c r="D253" s="231" t="s">
        <v>759</v>
      </c>
      <c r="E253" s="232" t="s">
        <v>588</v>
      </c>
      <c r="F253" s="232">
        <v>715</v>
      </c>
      <c r="G253" s="232"/>
      <c r="H253" s="232">
        <v>445</v>
      </c>
      <c r="I253" s="233">
        <v>840</v>
      </c>
      <c r="J253" s="201" t="s">
        <v>760</v>
      </c>
      <c r="K253" s="202">
        <f t="shared" si="91"/>
        <v>-270</v>
      </c>
      <c r="L253" s="203">
        <f t="shared" si="92"/>
        <v>-0.3776223776223776</v>
      </c>
      <c r="M253" s="199" t="s">
        <v>569</v>
      </c>
      <c r="N253" s="196">
        <v>43800</v>
      </c>
      <c r="O253" s="1"/>
      <c r="P253" s="1"/>
      <c r="Q253" s="1"/>
      <c r="R253" s="6" t="s">
        <v>745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140</v>
      </c>
      <c r="B254" s="217">
        <v>43469</v>
      </c>
      <c r="C254" s="217"/>
      <c r="D254" s="218" t="s">
        <v>157</v>
      </c>
      <c r="E254" s="219" t="s">
        <v>588</v>
      </c>
      <c r="F254" s="219">
        <v>875</v>
      </c>
      <c r="G254" s="219"/>
      <c r="H254" s="219">
        <v>1165</v>
      </c>
      <c r="I254" s="221">
        <v>1185</v>
      </c>
      <c r="J254" s="191" t="s">
        <v>761</v>
      </c>
      <c r="K254" s="192">
        <f t="shared" si="91"/>
        <v>290</v>
      </c>
      <c r="L254" s="193">
        <f t="shared" si="92"/>
        <v>0.33142857142857141</v>
      </c>
      <c r="M254" s="188" t="s">
        <v>557</v>
      </c>
      <c r="N254" s="194">
        <v>43847</v>
      </c>
      <c r="O254" s="1"/>
      <c r="P254" s="1"/>
      <c r="Q254" s="1"/>
      <c r="R254" s="6" t="s">
        <v>745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141</v>
      </c>
      <c r="B255" s="217">
        <v>43559</v>
      </c>
      <c r="C255" s="217"/>
      <c r="D255" s="218" t="s">
        <v>335</v>
      </c>
      <c r="E255" s="219" t="s">
        <v>588</v>
      </c>
      <c r="F255" s="219">
        <f>387-14.63</f>
        <v>372.37</v>
      </c>
      <c r="G255" s="219"/>
      <c r="H255" s="219">
        <v>490</v>
      </c>
      <c r="I255" s="221">
        <v>490</v>
      </c>
      <c r="J255" s="191" t="s">
        <v>646</v>
      </c>
      <c r="K255" s="192">
        <f t="shared" si="91"/>
        <v>117.63</v>
      </c>
      <c r="L255" s="193">
        <f t="shared" si="92"/>
        <v>0.31589548030185027</v>
      </c>
      <c r="M255" s="188" t="s">
        <v>557</v>
      </c>
      <c r="N255" s="194">
        <v>43850</v>
      </c>
      <c r="O255" s="1"/>
      <c r="P255" s="1"/>
      <c r="Q255" s="1"/>
      <c r="R255" s="6" t="s">
        <v>745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142</v>
      </c>
      <c r="B256" s="230">
        <v>43578</v>
      </c>
      <c r="C256" s="230"/>
      <c r="D256" s="231" t="s">
        <v>762</v>
      </c>
      <c r="E256" s="232" t="s">
        <v>559</v>
      </c>
      <c r="F256" s="232">
        <v>220</v>
      </c>
      <c r="G256" s="232"/>
      <c r="H256" s="232">
        <v>127.5</v>
      </c>
      <c r="I256" s="233">
        <v>284</v>
      </c>
      <c r="J256" s="201" t="s">
        <v>763</v>
      </c>
      <c r="K256" s="202">
        <f t="shared" si="91"/>
        <v>-92.5</v>
      </c>
      <c r="L256" s="203">
        <f t="shared" si="92"/>
        <v>-0.42045454545454547</v>
      </c>
      <c r="M256" s="199" t="s">
        <v>569</v>
      </c>
      <c r="N256" s="196">
        <v>43896</v>
      </c>
      <c r="O256" s="1"/>
      <c r="P256" s="1"/>
      <c r="Q256" s="1"/>
      <c r="R256" s="6" t="s">
        <v>745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143</v>
      </c>
      <c r="B257" s="217">
        <v>43622</v>
      </c>
      <c r="C257" s="217"/>
      <c r="D257" s="218" t="s">
        <v>459</v>
      </c>
      <c r="E257" s="219" t="s">
        <v>559</v>
      </c>
      <c r="F257" s="219">
        <v>332.8</v>
      </c>
      <c r="G257" s="219"/>
      <c r="H257" s="219">
        <v>405</v>
      </c>
      <c r="I257" s="221">
        <v>419</v>
      </c>
      <c r="J257" s="191" t="s">
        <v>764</v>
      </c>
      <c r="K257" s="192">
        <f t="shared" si="91"/>
        <v>72.199999999999989</v>
      </c>
      <c r="L257" s="193">
        <f t="shared" si="92"/>
        <v>0.21694711538461534</v>
      </c>
      <c r="M257" s="188" t="s">
        <v>557</v>
      </c>
      <c r="N257" s="194">
        <v>43860</v>
      </c>
      <c r="O257" s="1"/>
      <c r="P257" s="1"/>
      <c r="Q257" s="1"/>
      <c r="R257" s="6" t="s">
        <v>749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0">
        <v>144</v>
      </c>
      <c r="B258" s="209">
        <v>43641</v>
      </c>
      <c r="C258" s="209"/>
      <c r="D258" s="210" t="s">
        <v>150</v>
      </c>
      <c r="E258" s="211" t="s">
        <v>588</v>
      </c>
      <c r="F258" s="211">
        <v>386</v>
      </c>
      <c r="G258" s="212"/>
      <c r="H258" s="212">
        <v>395</v>
      </c>
      <c r="I258" s="212">
        <v>452</v>
      </c>
      <c r="J258" s="213" t="s">
        <v>765</v>
      </c>
      <c r="K258" s="214">
        <f t="shared" si="91"/>
        <v>9</v>
      </c>
      <c r="L258" s="215">
        <f t="shared" si="92"/>
        <v>2.3316062176165803E-2</v>
      </c>
      <c r="M258" s="211" t="s">
        <v>679</v>
      </c>
      <c r="N258" s="209">
        <v>43868</v>
      </c>
      <c r="O258" s="1"/>
      <c r="P258" s="1"/>
      <c r="Q258" s="1"/>
      <c r="R258" s="6" t="s">
        <v>749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0">
        <v>145</v>
      </c>
      <c r="B259" s="209">
        <v>43707</v>
      </c>
      <c r="C259" s="209"/>
      <c r="D259" s="210" t="s">
        <v>130</v>
      </c>
      <c r="E259" s="211" t="s">
        <v>588</v>
      </c>
      <c r="F259" s="211">
        <v>137.5</v>
      </c>
      <c r="G259" s="212"/>
      <c r="H259" s="212">
        <v>138.5</v>
      </c>
      <c r="I259" s="212">
        <v>190</v>
      </c>
      <c r="J259" s="213" t="s">
        <v>785</v>
      </c>
      <c r="K259" s="214">
        <f>H259-F259</f>
        <v>1</v>
      </c>
      <c r="L259" s="215">
        <f>K259/F259</f>
        <v>7.2727272727272727E-3</v>
      </c>
      <c r="M259" s="211" t="s">
        <v>679</v>
      </c>
      <c r="N259" s="209">
        <v>44432</v>
      </c>
      <c r="O259" s="1"/>
      <c r="P259" s="1"/>
      <c r="Q259" s="1"/>
      <c r="R259" s="6" t="s">
        <v>745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146</v>
      </c>
      <c r="B260" s="217">
        <v>43731</v>
      </c>
      <c r="C260" s="217"/>
      <c r="D260" s="218" t="s">
        <v>413</v>
      </c>
      <c r="E260" s="219" t="s">
        <v>588</v>
      </c>
      <c r="F260" s="219">
        <v>235</v>
      </c>
      <c r="G260" s="219"/>
      <c r="H260" s="219">
        <v>295</v>
      </c>
      <c r="I260" s="221">
        <v>296</v>
      </c>
      <c r="J260" s="191" t="s">
        <v>766</v>
      </c>
      <c r="K260" s="192">
        <f t="shared" ref="K260:K266" si="93">H260-F260</f>
        <v>60</v>
      </c>
      <c r="L260" s="193">
        <f t="shared" ref="L260:L266" si="94">K260/F260</f>
        <v>0.25531914893617019</v>
      </c>
      <c r="M260" s="188" t="s">
        <v>557</v>
      </c>
      <c r="N260" s="194">
        <v>43844</v>
      </c>
      <c r="O260" s="1"/>
      <c r="P260" s="1"/>
      <c r="Q260" s="1"/>
      <c r="R260" s="6" t="s">
        <v>749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147</v>
      </c>
      <c r="B261" s="217">
        <v>43752</v>
      </c>
      <c r="C261" s="217"/>
      <c r="D261" s="218" t="s">
        <v>767</v>
      </c>
      <c r="E261" s="219" t="s">
        <v>588</v>
      </c>
      <c r="F261" s="219">
        <v>277.5</v>
      </c>
      <c r="G261" s="219"/>
      <c r="H261" s="219">
        <v>333</v>
      </c>
      <c r="I261" s="221">
        <v>333</v>
      </c>
      <c r="J261" s="191" t="s">
        <v>768</v>
      </c>
      <c r="K261" s="192">
        <f t="shared" si="93"/>
        <v>55.5</v>
      </c>
      <c r="L261" s="193">
        <f t="shared" si="94"/>
        <v>0.2</v>
      </c>
      <c r="M261" s="188" t="s">
        <v>557</v>
      </c>
      <c r="N261" s="194">
        <v>43846</v>
      </c>
      <c r="O261" s="1"/>
      <c r="P261" s="1"/>
      <c r="Q261" s="1"/>
      <c r="R261" s="6" t="s">
        <v>745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148</v>
      </c>
      <c r="B262" s="217">
        <v>43752</v>
      </c>
      <c r="C262" s="217"/>
      <c r="D262" s="218" t="s">
        <v>769</v>
      </c>
      <c r="E262" s="219" t="s">
        <v>588</v>
      </c>
      <c r="F262" s="219">
        <v>930</v>
      </c>
      <c r="G262" s="219"/>
      <c r="H262" s="219">
        <v>1165</v>
      </c>
      <c r="I262" s="221">
        <v>1200</v>
      </c>
      <c r="J262" s="191" t="s">
        <v>770</v>
      </c>
      <c r="K262" s="192">
        <f t="shared" si="93"/>
        <v>235</v>
      </c>
      <c r="L262" s="193">
        <f t="shared" si="94"/>
        <v>0.25268817204301075</v>
      </c>
      <c r="M262" s="188" t="s">
        <v>557</v>
      </c>
      <c r="N262" s="194">
        <v>43847</v>
      </c>
      <c r="O262" s="1"/>
      <c r="P262" s="1"/>
      <c r="Q262" s="1"/>
      <c r="R262" s="6" t="s">
        <v>749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149</v>
      </c>
      <c r="B263" s="217">
        <v>43753</v>
      </c>
      <c r="C263" s="217"/>
      <c r="D263" s="218" t="s">
        <v>771</v>
      </c>
      <c r="E263" s="219" t="s">
        <v>588</v>
      </c>
      <c r="F263" s="189">
        <v>111</v>
      </c>
      <c r="G263" s="219"/>
      <c r="H263" s="219">
        <v>141</v>
      </c>
      <c r="I263" s="221">
        <v>141</v>
      </c>
      <c r="J263" s="191" t="s">
        <v>572</v>
      </c>
      <c r="K263" s="192">
        <f t="shared" si="93"/>
        <v>30</v>
      </c>
      <c r="L263" s="193">
        <f t="shared" si="94"/>
        <v>0.27027027027027029</v>
      </c>
      <c r="M263" s="188" t="s">
        <v>557</v>
      </c>
      <c r="N263" s="194">
        <v>44328</v>
      </c>
      <c r="O263" s="1"/>
      <c r="P263" s="1"/>
      <c r="Q263" s="1"/>
      <c r="R263" s="6" t="s">
        <v>749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150</v>
      </c>
      <c r="B264" s="217">
        <v>43753</v>
      </c>
      <c r="C264" s="217"/>
      <c r="D264" s="218" t="s">
        <v>772</v>
      </c>
      <c r="E264" s="219" t="s">
        <v>588</v>
      </c>
      <c r="F264" s="189">
        <v>296</v>
      </c>
      <c r="G264" s="219"/>
      <c r="H264" s="219">
        <v>370</v>
      </c>
      <c r="I264" s="221">
        <v>370</v>
      </c>
      <c r="J264" s="191" t="s">
        <v>646</v>
      </c>
      <c r="K264" s="192">
        <f t="shared" si="93"/>
        <v>74</v>
      </c>
      <c r="L264" s="193">
        <f t="shared" si="94"/>
        <v>0.25</v>
      </c>
      <c r="M264" s="188" t="s">
        <v>557</v>
      </c>
      <c r="N264" s="194">
        <v>43853</v>
      </c>
      <c r="O264" s="1"/>
      <c r="P264" s="1"/>
      <c r="Q264" s="1"/>
      <c r="R264" s="6" t="s">
        <v>749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151</v>
      </c>
      <c r="B265" s="217">
        <v>43754</v>
      </c>
      <c r="C265" s="217"/>
      <c r="D265" s="218" t="s">
        <v>773</v>
      </c>
      <c r="E265" s="219" t="s">
        <v>588</v>
      </c>
      <c r="F265" s="189">
        <v>300</v>
      </c>
      <c r="G265" s="219"/>
      <c r="H265" s="219">
        <v>382.5</v>
      </c>
      <c r="I265" s="221">
        <v>344</v>
      </c>
      <c r="J265" s="191" t="s">
        <v>823</v>
      </c>
      <c r="K265" s="192">
        <f t="shared" si="93"/>
        <v>82.5</v>
      </c>
      <c r="L265" s="193">
        <f t="shared" si="94"/>
        <v>0.27500000000000002</v>
      </c>
      <c r="M265" s="188" t="s">
        <v>557</v>
      </c>
      <c r="N265" s="194">
        <v>44238</v>
      </c>
      <c r="O265" s="1"/>
      <c r="P265" s="1"/>
      <c r="Q265" s="1"/>
      <c r="R265" s="6" t="s">
        <v>749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152</v>
      </c>
      <c r="B266" s="217">
        <v>43832</v>
      </c>
      <c r="C266" s="217"/>
      <c r="D266" s="218" t="s">
        <v>774</v>
      </c>
      <c r="E266" s="219" t="s">
        <v>588</v>
      </c>
      <c r="F266" s="189">
        <v>495</v>
      </c>
      <c r="G266" s="219"/>
      <c r="H266" s="219">
        <v>595</v>
      </c>
      <c r="I266" s="221">
        <v>590</v>
      </c>
      <c r="J266" s="191" t="s">
        <v>822</v>
      </c>
      <c r="K266" s="192">
        <f t="shared" si="93"/>
        <v>100</v>
      </c>
      <c r="L266" s="193">
        <f t="shared" si="94"/>
        <v>0.20202020202020202</v>
      </c>
      <c r="M266" s="188" t="s">
        <v>557</v>
      </c>
      <c r="N266" s="194">
        <v>44589</v>
      </c>
      <c r="O266" s="1"/>
      <c r="P266" s="1"/>
      <c r="Q266" s="1"/>
      <c r="R266" s="6" t="s">
        <v>749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153</v>
      </c>
      <c r="B267" s="217">
        <v>43966</v>
      </c>
      <c r="C267" s="217"/>
      <c r="D267" s="218" t="s">
        <v>71</v>
      </c>
      <c r="E267" s="219" t="s">
        <v>588</v>
      </c>
      <c r="F267" s="189">
        <v>67.5</v>
      </c>
      <c r="G267" s="219"/>
      <c r="H267" s="219">
        <v>86</v>
      </c>
      <c r="I267" s="221">
        <v>86</v>
      </c>
      <c r="J267" s="191" t="s">
        <v>775</v>
      </c>
      <c r="K267" s="192">
        <f t="shared" ref="K267:K274" si="95">H267-F267</f>
        <v>18.5</v>
      </c>
      <c r="L267" s="193">
        <f t="shared" ref="L267:L274" si="96">K267/F267</f>
        <v>0.27407407407407408</v>
      </c>
      <c r="M267" s="188" t="s">
        <v>557</v>
      </c>
      <c r="N267" s="194">
        <v>44008</v>
      </c>
      <c r="O267" s="1"/>
      <c r="P267" s="1"/>
      <c r="Q267" s="1"/>
      <c r="R267" s="6" t="s">
        <v>749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154</v>
      </c>
      <c r="B268" s="217">
        <v>44035</v>
      </c>
      <c r="C268" s="217"/>
      <c r="D268" s="218" t="s">
        <v>458</v>
      </c>
      <c r="E268" s="219" t="s">
        <v>588</v>
      </c>
      <c r="F268" s="189">
        <v>231</v>
      </c>
      <c r="G268" s="219"/>
      <c r="H268" s="219">
        <v>281</v>
      </c>
      <c r="I268" s="221">
        <v>281</v>
      </c>
      <c r="J268" s="191" t="s">
        <v>646</v>
      </c>
      <c r="K268" s="192">
        <f t="shared" si="95"/>
        <v>50</v>
      </c>
      <c r="L268" s="193">
        <f t="shared" si="96"/>
        <v>0.21645021645021645</v>
      </c>
      <c r="M268" s="188" t="s">
        <v>557</v>
      </c>
      <c r="N268" s="194">
        <v>44358</v>
      </c>
      <c r="O268" s="1"/>
      <c r="P268" s="1"/>
      <c r="Q268" s="1"/>
      <c r="R268" s="6" t="s">
        <v>749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155</v>
      </c>
      <c r="B269" s="217">
        <v>44092</v>
      </c>
      <c r="C269" s="217"/>
      <c r="D269" s="218" t="s">
        <v>395</v>
      </c>
      <c r="E269" s="219" t="s">
        <v>588</v>
      </c>
      <c r="F269" s="219">
        <v>206</v>
      </c>
      <c r="G269" s="219"/>
      <c r="H269" s="219">
        <v>248</v>
      </c>
      <c r="I269" s="221">
        <v>248</v>
      </c>
      <c r="J269" s="191" t="s">
        <v>646</v>
      </c>
      <c r="K269" s="192">
        <f t="shared" si="95"/>
        <v>42</v>
      </c>
      <c r="L269" s="193">
        <f t="shared" si="96"/>
        <v>0.20388349514563106</v>
      </c>
      <c r="M269" s="188" t="s">
        <v>557</v>
      </c>
      <c r="N269" s="194">
        <v>44214</v>
      </c>
      <c r="O269" s="1"/>
      <c r="P269" s="1"/>
      <c r="Q269" s="1"/>
      <c r="R269" s="6" t="s">
        <v>749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156</v>
      </c>
      <c r="B270" s="217">
        <v>44140</v>
      </c>
      <c r="C270" s="217"/>
      <c r="D270" s="218" t="s">
        <v>395</v>
      </c>
      <c r="E270" s="219" t="s">
        <v>588</v>
      </c>
      <c r="F270" s="219">
        <v>182.5</v>
      </c>
      <c r="G270" s="219"/>
      <c r="H270" s="219">
        <v>248</v>
      </c>
      <c r="I270" s="221">
        <v>248</v>
      </c>
      <c r="J270" s="191" t="s">
        <v>646</v>
      </c>
      <c r="K270" s="192">
        <f t="shared" si="95"/>
        <v>65.5</v>
      </c>
      <c r="L270" s="193">
        <f t="shared" si="96"/>
        <v>0.35890410958904112</v>
      </c>
      <c r="M270" s="188" t="s">
        <v>557</v>
      </c>
      <c r="N270" s="194">
        <v>44214</v>
      </c>
      <c r="O270" s="1"/>
      <c r="P270" s="1"/>
      <c r="Q270" s="1"/>
      <c r="R270" s="6" t="s">
        <v>749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157</v>
      </c>
      <c r="B271" s="217">
        <v>44140</v>
      </c>
      <c r="C271" s="217"/>
      <c r="D271" s="218" t="s">
        <v>319</v>
      </c>
      <c r="E271" s="219" t="s">
        <v>588</v>
      </c>
      <c r="F271" s="219">
        <v>247.5</v>
      </c>
      <c r="G271" s="219"/>
      <c r="H271" s="219">
        <v>320</v>
      </c>
      <c r="I271" s="221">
        <v>320</v>
      </c>
      <c r="J271" s="191" t="s">
        <v>646</v>
      </c>
      <c r="K271" s="192">
        <f t="shared" si="95"/>
        <v>72.5</v>
      </c>
      <c r="L271" s="193">
        <f t="shared" si="96"/>
        <v>0.29292929292929293</v>
      </c>
      <c r="M271" s="188" t="s">
        <v>557</v>
      </c>
      <c r="N271" s="194">
        <v>44323</v>
      </c>
      <c r="O271" s="1"/>
      <c r="P271" s="1"/>
      <c r="Q271" s="1"/>
      <c r="R271" s="6" t="s">
        <v>749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158</v>
      </c>
      <c r="B272" s="217">
        <v>44140</v>
      </c>
      <c r="C272" s="217"/>
      <c r="D272" s="218" t="s">
        <v>270</v>
      </c>
      <c r="E272" s="219" t="s">
        <v>588</v>
      </c>
      <c r="F272" s="189">
        <v>925</v>
      </c>
      <c r="G272" s="219"/>
      <c r="H272" s="219">
        <v>1095</v>
      </c>
      <c r="I272" s="221">
        <v>1093</v>
      </c>
      <c r="J272" s="191" t="s">
        <v>776</v>
      </c>
      <c r="K272" s="192">
        <f t="shared" si="95"/>
        <v>170</v>
      </c>
      <c r="L272" s="193">
        <f t="shared" si="96"/>
        <v>0.18378378378378379</v>
      </c>
      <c r="M272" s="188" t="s">
        <v>557</v>
      </c>
      <c r="N272" s="194">
        <v>44201</v>
      </c>
      <c r="O272" s="1"/>
      <c r="P272" s="1"/>
      <c r="Q272" s="1"/>
      <c r="R272" s="6" t="s">
        <v>749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159</v>
      </c>
      <c r="B273" s="217">
        <v>44140</v>
      </c>
      <c r="C273" s="217"/>
      <c r="D273" s="218" t="s">
        <v>335</v>
      </c>
      <c r="E273" s="219" t="s">
        <v>588</v>
      </c>
      <c r="F273" s="189">
        <v>332.5</v>
      </c>
      <c r="G273" s="219"/>
      <c r="H273" s="219">
        <v>393</v>
      </c>
      <c r="I273" s="221">
        <v>406</v>
      </c>
      <c r="J273" s="191" t="s">
        <v>777</v>
      </c>
      <c r="K273" s="192">
        <f t="shared" si="95"/>
        <v>60.5</v>
      </c>
      <c r="L273" s="193">
        <f t="shared" si="96"/>
        <v>0.18195488721804512</v>
      </c>
      <c r="M273" s="188" t="s">
        <v>557</v>
      </c>
      <c r="N273" s="194">
        <v>44256</v>
      </c>
      <c r="O273" s="1"/>
      <c r="P273" s="1"/>
      <c r="Q273" s="1"/>
      <c r="R273" s="6" t="s">
        <v>749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160</v>
      </c>
      <c r="B274" s="217">
        <v>44141</v>
      </c>
      <c r="C274" s="217"/>
      <c r="D274" s="218" t="s">
        <v>458</v>
      </c>
      <c r="E274" s="219" t="s">
        <v>588</v>
      </c>
      <c r="F274" s="189">
        <v>231</v>
      </c>
      <c r="G274" s="219"/>
      <c r="H274" s="219">
        <v>281</v>
      </c>
      <c r="I274" s="221">
        <v>281</v>
      </c>
      <c r="J274" s="191" t="s">
        <v>646</v>
      </c>
      <c r="K274" s="192">
        <f t="shared" si="95"/>
        <v>50</v>
      </c>
      <c r="L274" s="193">
        <f t="shared" si="96"/>
        <v>0.21645021645021645</v>
      </c>
      <c r="M274" s="188" t="s">
        <v>557</v>
      </c>
      <c r="N274" s="194">
        <v>44358</v>
      </c>
      <c r="O274" s="1"/>
      <c r="P274" s="1"/>
      <c r="Q274" s="1"/>
      <c r="R274" s="6" t="s">
        <v>749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2">
        <v>161</v>
      </c>
      <c r="B275" s="235">
        <v>44187</v>
      </c>
      <c r="C275" s="235"/>
      <c r="D275" s="236" t="s">
        <v>433</v>
      </c>
      <c r="E275" s="53" t="s">
        <v>588</v>
      </c>
      <c r="F275" s="237" t="s">
        <v>778</v>
      </c>
      <c r="G275" s="53"/>
      <c r="H275" s="53"/>
      <c r="I275" s="238">
        <v>239</v>
      </c>
      <c r="J275" s="234" t="s">
        <v>560</v>
      </c>
      <c r="K275" s="234"/>
      <c r="L275" s="239"/>
      <c r="M275" s="240"/>
      <c r="N275" s="241"/>
      <c r="O275" s="1"/>
      <c r="P275" s="1"/>
      <c r="Q275" s="1"/>
      <c r="R275" s="6" t="s">
        <v>749</v>
      </c>
    </row>
    <row r="276" spans="1:26" ht="12.75" customHeight="1">
      <c r="A276" s="216">
        <v>162</v>
      </c>
      <c r="B276" s="217">
        <v>44258</v>
      </c>
      <c r="C276" s="217"/>
      <c r="D276" s="218" t="s">
        <v>774</v>
      </c>
      <c r="E276" s="219" t="s">
        <v>588</v>
      </c>
      <c r="F276" s="189">
        <v>495</v>
      </c>
      <c r="G276" s="219"/>
      <c r="H276" s="219">
        <v>595</v>
      </c>
      <c r="I276" s="221">
        <v>590</v>
      </c>
      <c r="J276" s="191" t="s">
        <v>822</v>
      </c>
      <c r="K276" s="192">
        <f>H276-F276</f>
        <v>100</v>
      </c>
      <c r="L276" s="193">
        <f>K276/F276</f>
        <v>0.20202020202020202</v>
      </c>
      <c r="M276" s="188" t="s">
        <v>557</v>
      </c>
      <c r="N276" s="194">
        <v>44589</v>
      </c>
      <c r="O276" s="1"/>
      <c r="P276" s="1"/>
      <c r="R276" s="6" t="s">
        <v>749</v>
      </c>
    </row>
    <row r="277" spans="1:26" ht="12.75" customHeight="1">
      <c r="A277" s="216">
        <v>163</v>
      </c>
      <c r="B277" s="217">
        <v>44274</v>
      </c>
      <c r="C277" s="217"/>
      <c r="D277" s="218" t="s">
        <v>335</v>
      </c>
      <c r="E277" s="219" t="s">
        <v>588</v>
      </c>
      <c r="F277" s="189">
        <v>355</v>
      </c>
      <c r="G277" s="219"/>
      <c r="H277" s="219">
        <v>422.5</v>
      </c>
      <c r="I277" s="221">
        <v>420</v>
      </c>
      <c r="J277" s="191" t="s">
        <v>779</v>
      </c>
      <c r="K277" s="192">
        <f>H277-F277</f>
        <v>67.5</v>
      </c>
      <c r="L277" s="193">
        <f>K277/F277</f>
        <v>0.19014084507042253</v>
      </c>
      <c r="M277" s="188" t="s">
        <v>557</v>
      </c>
      <c r="N277" s="194">
        <v>44361</v>
      </c>
      <c r="O277" s="1"/>
      <c r="R277" s="243" t="s">
        <v>749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164</v>
      </c>
      <c r="B278" s="217">
        <v>44295</v>
      </c>
      <c r="C278" s="217"/>
      <c r="D278" s="218" t="s">
        <v>780</v>
      </c>
      <c r="E278" s="219" t="s">
        <v>588</v>
      </c>
      <c r="F278" s="189">
        <v>555</v>
      </c>
      <c r="G278" s="219"/>
      <c r="H278" s="219">
        <v>663</v>
      </c>
      <c r="I278" s="221">
        <v>663</v>
      </c>
      <c r="J278" s="191" t="s">
        <v>781</v>
      </c>
      <c r="K278" s="192">
        <f>H278-F278</f>
        <v>108</v>
      </c>
      <c r="L278" s="193">
        <f>K278/F278</f>
        <v>0.19459459459459461</v>
      </c>
      <c r="M278" s="188" t="s">
        <v>557</v>
      </c>
      <c r="N278" s="194">
        <v>44321</v>
      </c>
      <c r="O278" s="1"/>
      <c r="P278" s="1"/>
      <c r="Q278" s="1"/>
      <c r="R278" s="243" t="s">
        <v>749</v>
      </c>
    </row>
    <row r="279" spans="1:26" ht="12.75" customHeight="1">
      <c r="A279" s="216">
        <v>165</v>
      </c>
      <c r="B279" s="217">
        <v>44308</v>
      </c>
      <c r="C279" s="217"/>
      <c r="D279" s="218" t="s">
        <v>365</v>
      </c>
      <c r="E279" s="219" t="s">
        <v>588</v>
      </c>
      <c r="F279" s="189">
        <v>126.5</v>
      </c>
      <c r="G279" s="219"/>
      <c r="H279" s="219">
        <v>155</v>
      </c>
      <c r="I279" s="221">
        <v>155</v>
      </c>
      <c r="J279" s="191" t="s">
        <v>646</v>
      </c>
      <c r="K279" s="192">
        <f>H279-F279</f>
        <v>28.5</v>
      </c>
      <c r="L279" s="193">
        <f>K279/F279</f>
        <v>0.22529644268774704</v>
      </c>
      <c r="M279" s="188" t="s">
        <v>557</v>
      </c>
      <c r="N279" s="194">
        <v>44362</v>
      </c>
      <c r="O279" s="1"/>
      <c r="R279" s="243" t="s">
        <v>749</v>
      </c>
    </row>
    <row r="280" spans="1:26" ht="12.75" customHeight="1">
      <c r="A280" s="273">
        <v>166</v>
      </c>
      <c r="B280" s="274">
        <v>44368</v>
      </c>
      <c r="C280" s="274"/>
      <c r="D280" s="275" t="s">
        <v>383</v>
      </c>
      <c r="E280" s="276" t="s">
        <v>588</v>
      </c>
      <c r="F280" s="277">
        <v>287.5</v>
      </c>
      <c r="G280" s="276"/>
      <c r="H280" s="276">
        <v>245</v>
      </c>
      <c r="I280" s="278">
        <v>344</v>
      </c>
      <c r="J280" s="201" t="s">
        <v>817</v>
      </c>
      <c r="K280" s="202">
        <f>H280-F280</f>
        <v>-42.5</v>
      </c>
      <c r="L280" s="203">
        <f>K280/F280</f>
        <v>-0.14782608695652175</v>
      </c>
      <c r="M280" s="199" t="s">
        <v>569</v>
      </c>
      <c r="N280" s="196">
        <v>44508</v>
      </c>
      <c r="O280" s="1"/>
      <c r="R280" s="243" t="s">
        <v>749</v>
      </c>
    </row>
    <row r="281" spans="1:26" ht="12.75" customHeight="1">
      <c r="A281" s="242">
        <v>167</v>
      </c>
      <c r="B281" s="235">
        <v>44368</v>
      </c>
      <c r="C281" s="235"/>
      <c r="D281" s="236" t="s">
        <v>458</v>
      </c>
      <c r="E281" s="53" t="s">
        <v>588</v>
      </c>
      <c r="F281" s="237" t="s">
        <v>782</v>
      </c>
      <c r="G281" s="53"/>
      <c r="H281" s="53"/>
      <c r="I281" s="238">
        <v>320</v>
      </c>
      <c r="J281" s="234" t="s">
        <v>560</v>
      </c>
      <c r="K281" s="242"/>
      <c r="L281" s="235"/>
      <c r="M281" s="235"/>
      <c r="N281" s="236"/>
      <c r="O281" s="41"/>
      <c r="R281" s="243" t="s">
        <v>749</v>
      </c>
    </row>
    <row r="282" spans="1:26" ht="12.75" customHeight="1">
      <c r="A282" s="216">
        <v>168</v>
      </c>
      <c r="B282" s="217">
        <v>44406</v>
      </c>
      <c r="C282" s="217"/>
      <c r="D282" s="218" t="s">
        <v>365</v>
      </c>
      <c r="E282" s="219" t="s">
        <v>588</v>
      </c>
      <c r="F282" s="189">
        <v>162.5</v>
      </c>
      <c r="G282" s="219"/>
      <c r="H282" s="219">
        <v>200</v>
      </c>
      <c r="I282" s="221">
        <v>200</v>
      </c>
      <c r="J282" s="191" t="s">
        <v>646</v>
      </c>
      <c r="K282" s="192">
        <f>H282-F282</f>
        <v>37.5</v>
      </c>
      <c r="L282" s="193">
        <f>K282/F282</f>
        <v>0.23076923076923078</v>
      </c>
      <c r="M282" s="188" t="s">
        <v>557</v>
      </c>
      <c r="N282" s="194">
        <v>44571</v>
      </c>
      <c r="O282" s="1"/>
      <c r="R282" s="243" t="s">
        <v>749</v>
      </c>
    </row>
    <row r="283" spans="1:26" ht="12.75" customHeight="1">
      <c r="A283" s="216">
        <v>169</v>
      </c>
      <c r="B283" s="217">
        <v>44462</v>
      </c>
      <c r="C283" s="217"/>
      <c r="D283" s="218" t="s">
        <v>787</v>
      </c>
      <c r="E283" s="219" t="s">
        <v>588</v>
      </c>
      <c r="F283" s="189">
        <v>1235</v>
      </c>
      <c r="G283" s="219"/>
      <c r="H283" s="219">
        <v>1505</v>
      </c>
      <c r="I283" s="221">
        <v>1500</v>
      </c>
      <c r="J283" s="191" t="s">
        <v>646</v>
      </c>
      <c r="K283" s="192">
        <f>H283-F283</f>
        <v>270</v>
      </c>
      <c r="L283" s="193">
        <f>K283/F283</f>
        <v>0.21862348178137653</v>
      </c>
      <c r="M283" s="188" t="s">
        <v>557</v>
      </c>
      <c r="N283" s="194">
        <v>44564</v>
      </c>
      <c r="O283" s="1"/>
      <c r="R283" s="243" t="s">
        <v>749</v>
      </c>
    </row>
    <row r="284" spans="1:26" ht="12.75" customHeight="1">
      <c r="A284" s="257">
        <v>170</v>
      </c>
      <c r="B284" s="258">
        <v>44480</v>
      </c>
      <c r="C284" s="258"/>
      <c r="D284" s="259" t="s">
        <v>789</v>
      </c>
      <c r="E284" s="260" t="s">
        <v>588</v>
      </c>
      <c r="F284" s="261" t="s">
        <v>794</v>
      </c>
      <c r="G284" s="260"/>
      <c r="H284" s="260"/>
      <c r="I284" s="260">
        <v>145</v>
      </c>
      <c r="J284" s="262" t="s">
        <v>560</v>
      </c>
      <c r="K284" s="257"/>
      <c r="L284" s="258"/>
      <c r="M284" s="258"/>
      <c r="N284" s="259"/>
      <c r="O284" s="41"/>
      <c r="R284" s="243" t="s">
        <v>749</v>
      </c>
    </row>
    <row r="285" spans="1:26" ht="12.75" customHeight="1">
      <c r="A285" s="263">
        <v>171</v>
      </c>
      <c r="B285" s="264">
        <v>44481</v>
      </c>
      <c r="C285" s="264"/>
      <c r="D285" s="265" t="s">
        <v>259</v>
      </c>
      <c r="E285" s="266" t="s">
        <v>588</v>
      </c>
      <c r="F285" s="267" t="s">
        <v>791</v>
      </c>
      <c r="G285" s="266"/>
      <c r="H285" s="266"/>
      <c r="I285" s="266">
        <v>380</v>
      </c>
      <c r="J285" s="268" t="s">
        <v>560</v>
      </c>
      <c r="K285" s="263"/>
      <c r="L285" s="264"/>
      <c r="M285" s="264"/>
      <c r="N285" s="265"/>
      <c r="O285" s="41"/>
      <c r="R285" s="243" t="s">
        <v>749</v>
      </c>
    </row>
    <row r="286" spans="1:26" ht="12.75" customHeight="1">
      <c r="A286" s="263">
        <v>172</v>
      </c>
      <c r="B286" s="264">
        <v>44481</v>
      </c>
      <c r="C286" s="264"/>
      <c r="D286" s="265" t="s">
        <v>390</v>
      </c>
      <c r="E286" s="266" t="s">
        <v>588</v>
      </c>
      <c r="F286" s="267" t="s">
        <v>792</v>
      </c>
      <c r="G286" s="266"/>
      <c r="H286" s="266"/>
      <c r="I286" s="266">
        <v>56</v>
      </c>
      <c r="J286" s="268" t="s">
        <v>560</v>
      </c>
      <c r="K286" s="263"/>
      <c r="L286" s="264"/>
      <c r="M286" s="264"/>
      <c r="N286" s="265"/>
      <c r="O286" s="41"/>
      <c r="R286" s="243"/>
    </row>
    <row r="287" spans="1:26" ht="12.75" customHeight="1">
      <c r="A287" s="216">
        <v>173</v>
      </c>
      <c r="B287" s="217">
        <v>44551</v>
      </c>
      <c r="C287" s="217"/>
      <c r="D287" s="218" t="s">
        <v>118</v>
      </c>
      <c r="E287" s="219" t="s">
        <v>588</v>
      </c>
      <c r="F287" s="189">
        <v>2300</v>
      </c>
      <c r="G287" s="219"/>
      <c r="H287" s="219">
        <f>(2820+2200)/2</f>
        <v>2510</v>
      </c>
      <c r="I287" s="221">
        <v>3000</v>
      </c>
      <c r="J287" s="191" t="s">
        <v>832</v>
      </c>
      <c r="K287" s="192">
        <f>H287-F287</f>
        <v>210</v>
      </c>
      <c r="L287" s="193">
        <f>K287/F287</f>
        <v>9.1304347826086957E-2</v>
      </c>
      <c r="M287" s="188" t="s">
        <v>557</v>
      </c>
      <c r="N287" s="194">
        <v>44649</v>
      </c>
      <c r="O287" s="1"/>
      <c r="R287" s="243"/>
    </row>
    <row r="288" spans="1:26" ht="12.75" customHeight="1">
      <c r="A288" s="269">
        <v>174</v>
      </c>
      <c r="B288" s="264">
        <v>44606</v>
      </c>
      <c r="C288" s="269"/>
      <c r="D288" s="269" t="s">
        <v>411</v>
      </c>
      <c r="E288" s="266" t="s">
        <v>588</v>
      </c>
      <c r="F288" s="266" t="s">
        <v>825</v>
      </c>
      <c r="G288" s="266"/>
      <c r="H288" s="266"/>
      <c r="I288" s="266">
        <v>764</v>
      </c>
      <c r="J288" s="266" t="s">
        <v>560</v>
      </c>
      <c r="K288" s="266"/>
      <c r="L288" s="266"/>
      <c r="M288" s="266"/>
      <c r="N288" s="269"/>
      <c r="O288" s="41"/>
      <c r="R288" s="243"/>
    </row>
    <row r="289" spans="1:18" ht="12.75" customHeight="1">
      <c r="A289" s="269">
        <v>175</v>
      </c>
      <c r="B289" s="264">
        <v>44613</v>
      </c>
      <c r="C289" s="269"/>
      <c r="D289" s="269" t="s">
        <v>787</v>
      </c>
      <c r="E289" s="266" t="s">
        <v>588</v>
      </c>
      <c r="F289" s="266" t="s">
        <v>826</v>
      </c>
      <c r="G289" s="266"/>
      <c r="H289" s="266"/>
      <c r="I289" s="266">
        <v>1510</v>
      </c>
      <c r="J289" s="266" t="s">
        <v>560</v>
      </c>
      <c r="K289" s="266"/>
      <c r="L289" s="266"/>
      <c r="M289" s="266"/>
      <c r="N289" s="269"/>
      <c r="O289" s="41"/>
      <c r="R289" s="243"/>
    </row>
    <row r="290" spans="1:18" ht="12.75" customHeight="1">
      <c r="A290">
        <v>176</v>
      </c>
      <c r="B290" s="264">
        <v>44670</v>
      </c>
      <c r="C290" s="264"/>
      <c r="D290" s="269" t="s">
        <v>521</v>
      </c>
      <c r="E290" s="321" t="s">
        <v>588</v>
      </c>
      <c r="F290" s="266" t="s">
        <v>834</v>
      </c>
      <c r="G290" s="266"/>
      <c r="H290" s="266"/>
      <c r="I290" s="266">
        <v>553</v>
      </c>
      <c r="J290" s="266" t="s">
        <v>560</v>
      </c>
      <c r="K290" s="266"/>
      <c r="L290" s="266"/>
      <c r="M290" s="266"/>
      <c r="N290" s="266"/>
      <c r="O290" s="41"/>
      <c r="R290" s="243"/>
    </row>
    <row r="291" spans="1:18" ht="12.75" customHeight="1">
      <c r="A291" s="242">
        <v>177</v>
      </c>
      <c r="B291" s="264">
        <v>44746</v>
      </c>
      <c r="D291" s="396" t="s">
        <v>904</v>
      </c>
      <c r="E291" s="395" t="s">
        <v>588</v>
      </c>
      <c r="F291" s="266" t="s">
        <v>902</v>
      </c>
      <c r="G291" s="266"/>
      <c r="H291" s="266"/>
      <c r="I291" s="266">
        <v>254</v>
      </c>
      <c r="J291" s="266" t="s">
        <v>560</v>
      </c>
      <c r="K291" s="266"/>
      <c r="L291" s="266"/>
      <c r="M291" s="266"/>
      <c r="N291" s="266"/>
      <c r="O291" s="41"/>
      <c r="R291" s="243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B294" s="244" t="s">
        <v>783</v>
      </c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A301" s="245"/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A302" s="245"/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A303" s="53"/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</sheetData>
  <autoFilter ref="R1:R29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2022-07-15T03:14:07Z</dcterms:modified>
</cp:coreProperties>
</file>