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46" i="7"/>
  <c r="K46"/>
  <c r="K88"/>
  <c r="M88" s="1"/>
  <c r="L11"/>
  <c r="K11"/>
  <c r="K82"/>
  <c r="M82" s="1"/>
  <c r="L44"/>
  <c r="K44"/>
  <c r="L41"/>
  <c r="K41"/>
  <c r="K267"/>
  <c r="L267" s="1"/>
  <c r="K83"/>
  <c r="M83" s="1"/>
  <c r="L43"/>
  <c r="K43"/>
  <c r="L31"/>
  <c r="K31"/>
  <c r="L60"/>
  <c r="K60"/>
  <c r="K81"/>
  <c r="M81" s="1"/>
  <c r="K80"/>
  <c r="M80" s="1"/>
  <c r="L42"/>
  <c r="K42"/>
  <c r="L37"/>
  <c r="K37"/>
  <c r="L40"/>
  <c r="K40"/>
  <c r="L15"/>
  <c r="K15"/>
  <c r="L59"/>
  <c r="K59"/>
  <c r="K73"/>
  <c r="M73" s="1"/>
  <c r="K79"/>
  <c r="M79" s="1"/>
  <c r="L38"/>
  <c r="K38"/>
  <c r="L39"/>
  <c r="K39"/>
  <c r="L34"/>
  <c r="K34"/>
  <c r="L35"/>
  <c r="K35"/>
  <c r="K256"/>
  <c r="L256" s="1"/>
  <c r="K275"/>
  <c r="L275" s="1"/>
  <c r="K78"/>
  <c r="M78" s="1"/>
  <c r="K77"/>
  <c r="M77" s="1"/>
  <c r="L32"/>
  <c r="K32"/>
  <c r="K75"/>
  <c r="M75" s="1"/>
  <c r="K76"/>
  <c r="M76" s="1"/>
  <c r="L58"/>
  <c r="L57"/>
  <c r="L30"/>
  <c r="K30"/>
  <c r="K58"/>
  <c r="K57"/>
  <c r="M11" l="1"/>
  <c r="M46"/>
  <c r="M31"/>
  <c r="M44"/>
  <c r="M60"/>
  <c r="M41"/>
  <c r="M42"/>
  <c r="M43"/>
  <c r="M40"/>
  <c r="M15"/>
  <c r="M35"/>
  <c r="M37"/>
  <c r="M38"/>
  <c r="M39"/>
  <c r="M34"/>
  <c r="M59"/>
  <c r="M32"/>
  <c r="M30"/>
  <c r="M58"/>
  <c r="M57"/>
  <c r="K74" l="1"/>
  <c r="M74" s="1"/>
  <c r="L36"/>
  <c r="K36"/>
  <c r="K72"/>
  <c r="M72" s="1"/>
  <c r="K282"/>
  <c r="L282" s="1"/>
  <c r="M36" l="1"/>
  <c r="K71"/>
  <c r="M71" s="1"/>
  <c r="L16"/>
  <c r="K16"/>
  <c r="K70"/>
  <c r="M70" s="1"/>
  <c r="K69"/>
  <c r="M69" s="1"/>
  <c r="K68"/>
  <c r="M68" s="1"/>
  <c r="K67"/>
  <c r="M67" s="1"/>
  <c r="K33"/>
  <c r="L33"/>
  <c r="L13"/>
  <c r="K13"/>
  <c r="L12"/>
  <c r="K12"/>
  <c r="M16" l="1"/>
  <c r="M33"/>
  <c r="M13"/>
  <c r="M12"/>
  <c r="L96" l="1"/>
  <c r="K96"/>
  <c r="K277"/>
  <c r="L277" s="1"/>
  <c r="M96" l="1"/>
  <c r="K269"/>
  <c r="L269" s="1"/>
  <c r="K249"/>
  <c r="L249" s="1"/>
  <c r="K274"/>
  <c r="L274" s="1"/>
  <c r="K273"/>
  <c r="L273" s="1"/>
  <c r="K276"/>
  <c r="L276" s="1"/>
  <c r="K271"/>
  <c r="L271" s="1"/>
  <c r="M7"/>
  <c r="F259"/>
  <c r="K259" s="1"/>
  <c r="L259" s="1"/>
  <c r="K260"/>
  <c r="L260" s="1"/>
  <c r="K251"/>
  <c r="L251" s="1"/>
  <c r="K254"/>
  <c r="L254" s="1"/>
  <c r="K262"/>
  <c r="L262" s="1"/>
  <c r="F253"/>
  <c r="F252"/>
  <c r="K252" s="1"/>
  <c r="L252" s="1"/>
  <c r="F250"/>
  <c r="K250" s="1"/>
  <c r="L250" s="1"/>
  <c r="F230"/>
  <c r="K230" s="1"/>
  <c r="L230" s="1"/>
  <c r="F182"/>
  <c r="K182" s="1"/>
  <c r="L182" s="1"/>
  <c r="K261"/>
  <c r="L261" s="1"/>
  <c r="K265"/>
  <c r="L265" s="1"/>
  <c r="K266"/>
  <c r="L266" s="1"/>
  <c r="K258"/>
  <c r="L258" s="1"/>
  <c r="K268"/>
  <c r="L268" s="1"/>
  <c r="K264"/>
  <c r="L264" s="1"/>
  <c r="K257"/>
  <c r="L257" s="1"/>
  <c r="K246"/>
  <c r="L246" s="1"/>
  <c r="K248"/>
  <c r="L248" s="1"/>
  <c r="K245"/>
  <c r="L245" s="1"/>
  <c r="K247"/>
  <c r="L247" s="1"/>
  <c r="K176"/>
  <c r="L176" s="1"/>
  <c r="K229"/>
  <c r="L229" s="1"/>
  <c r="K243"/>
  <c r="L243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H181"/>
  <c r="K181" s="1"/>
  <c r="L181" s="1"/>
  <c r="K178"/>
  <c r="L178" s="1"/>
  <c r="K177"/>
  <c r="L177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D7" i="6"/>
  <c r="K6" i="4"/>
  <c r="K6" i="3"/>
  <c r="L6" i="2"/>
</calcChain>
</file>

<file path=xl/sharedStrings.xml><?xml version="1.0" encoding="utf-8"?>
<sst xmlns="http://schemas.openxmlformats.org/spreadsheetml/2006/main" count="2630" uniqueCount="1027">
  <si>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</si>
  <si>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</si>
  <si>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</si>
  <si>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</si>
  <si>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</si>
  <si>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</si>
  <si>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</si>
  <si>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</si>
  <si>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</si>
  <si>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</si>
  <si>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</si>
  <si>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</si>
  <si>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</si>
  <si>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</si>
  <si>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</si>
  <si>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</si>
  <si>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</si>
  <si>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</si>
  <si>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</si>
  <si>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</si>
  <si>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</si>
  <si>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</si>
  <si>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</si>
  <si>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</si>
  <si>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</si>
  <si>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</si>
  <si>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</si>
  <si>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</si>
  <si>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</si>
  <si>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</si>
  <si>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</si>
  <si>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</si>
  <si>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</si>
  <si>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</si>
  <si>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</si>
  <si>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</si>
  <si>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</si>
  <si>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</si>
  <si>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</si>
  <si>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</si>
  <si>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</si>
  <si>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</si>
  <si>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</si>
  <si>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</si>
  <si>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</si>
  <si>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</si>
  <si>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</si>
  <si>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</si>
  <si>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</si>
  <si>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</si>
  <si>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</si>
  <si>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</si>
  <si>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</si>
  <si>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</si>
  <si>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</si>
  <si>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</si>
  <si>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</si>
  <si>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</si>
  <si>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</si>
  <si>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</si>
  <si>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</si>
  <si>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</si>
  <si>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</si>
  <si>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</si>
  <si>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</si>
  <si>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</si>
  <si>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</si>
  <si>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</si>
  <si>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</si>
  <si>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</si>
  <si>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</si>
  <si>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</si>
  <si>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</si>
  <si>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</si>
  <si>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</si>
  <si>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</si>
  <si>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</si>
  <si>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</si>
  <si>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</si>
  <si>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</si>
  <si>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</si>
  <si>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</si>
  <si>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</si>
  <si>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</si>
  <si>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</si>
  <si>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</si>
  <si>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</si>
  <si>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</si>
  <si>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</si>
  <si>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</si>
  <si>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</si>
  <si>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</si>
  <si>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</si>
  <si>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</si>
  <si>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</si>
  <si>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</si>
  <si>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</si>
  <si>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</si>
  <si>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</si>
  <si>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</si>
  <si>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</si>
  <si>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</si>
  <si>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</si>
  <si>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</si>
  <si>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</si>
  <si>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</si>
  <si>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</si>
  <si>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</si>
  <si>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</si>
  <si>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</si>
  <si>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</si>
  <si>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</si>
  <si>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</si>
  <si>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</si>
  <si>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</si>
  <si>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</si>
  <si>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</si>
  <si>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</si>
  <si>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</si>
  <si>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</si>
  <si>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</si>
  <si>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</si>
  <si>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</si>
  <si>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</si>
  <si>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</si>
  <si>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</si>
  <si>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</si>
  <si>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</si>
  <si>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</si>
  <si>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</si>
  <si>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</si>
  <si>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</si>
  <si>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</si>
  <si>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</si>
  <si>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</si>
  <si>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</si>
  <si>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</si>
  <si>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</si>
  <si>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</si>
  <si>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</si>
  <si>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</si>
  <si>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</si>
  <si>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</si>
  <si>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</si>
  <si>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</si>
  <si>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</si>
  <si>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</si>
  <si>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</si>
  <si>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</si>
  <si>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</si>
  <si>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</si>
  <si>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</si>
  <si>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</si>
  <si>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</si>
  <si>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</si>
  <si>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</si>
  <si>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</si>
  <si>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</si>
  <si>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</si>
  <si>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</si>
  <si>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</si>
  <si>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</si>
  <si>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</si>
  <si>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</si>
  <si>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</si>
  <si>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</si>
  <si>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</si>
  <si>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</si>
  <si>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</si>
  <si>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</si>
  <si>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</si>
  <si>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</si>
  <si>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</si>
  <si>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</si>
  <si>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</si>
  <si>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</si>
  <si>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</si>
  <si>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</si>
  <si>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</si>
  <si>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</si>
  <si>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</si>
  <si>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</si>
  <si>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</si>
  <si>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</si>
  <si>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</si>
  <si>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</si>
  <si>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</si>
  <si>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</si>
  <si>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</si>
  <si>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</si>
  <si>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</si>
  <si>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</si>
  <si>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</si>
  <si>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</si>
  <si>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</si>
  <si>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</si>
  <si>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</si>
  <si>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</si>
  <si>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</si>
  <si>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</si>
  <si>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</si>
  <si>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</si>
  <si>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</si>
  <si>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</si>
  <si>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</si>
  <si>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</si>
  <si>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</si>
  <si>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</si>
  <si>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</si>
  <si>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</si>
  <si>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</si>
  <si>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</si>
  <si>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</si>
  <si>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</si>
  <si>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</si>
  <si>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</si>
  <si>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</si>
  <si>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</si>
  <si>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</si>
  <si>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</si>
  <si>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</si>
  <si>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</si>
  <si>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</si>
  <si>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</si>
  <si>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</si>
  <si>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</si>
  <si>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</si>
  <si>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</si>
  <si>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</si>
  <si>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</si>
  <si>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</si>
  <si>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</si>
  <si>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</si>
  <si>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</si>
  <si>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</si>
  <si>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</si>
  <si>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</si>
  <si>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</si>
  <si>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</si>
  <si>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</si>
  <si>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</si>
  <si>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</si>
  <si>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</si>
  <si>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</si>
  <si>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</si>
  <si>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</si>
  <si>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</si>
  <si>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</si>
  <si>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</si>
  <si>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</si>
  <si>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</si>
  <si>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</si>
  <si>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</si>
  <si>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</si>
  <si>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</si>
  <si>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</si>
  <si>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</si>
  <si>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</si>
  <si>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</si>
  <si>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</si>
  <si>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</si>
  <si>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</si>
  <si>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</si>
  <si>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</si>
  <si>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</si>
  <si>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</si>
  <si>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</si>
  <si>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</si>
  <si>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</si>
  <si>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</si>
  <si>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</si>
  <si>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</si>
  <si>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</si>
  <si>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</si>
  <si>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</si>
  <si>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</si>
  <si>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</si>
  <si>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</si>
  <si>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</si>
  <si>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</si>
  <si>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</si>
  <si>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</si>
  <si>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</si>
  <si>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</si>
  <si>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</si>
  <si>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</si>
  <si>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</si>
  <si>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</si>
  <si>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</si>
  <si>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</si>
  <si>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</si>
  <si>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</si>
  <si>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</si>
  <si>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</si>
  <si>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</si>
  <si>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</si>
  <si>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</si>
  <si>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</si>
  <si>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</si>
  <si>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</si>
  <si>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</si>
  <si>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</si>
  <si>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</si>
  <si>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</si>
  <si>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</si>
  <si>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</si>
  <si>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</si>
  <si>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</si>
  <si>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</si>
  <si>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</si>
  <si>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</si>
  <si>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</si>
  <si>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</si>
  <si>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</si>
  <si>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</si>
  <si>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</si>
  <si>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</si>
  <si>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</si>
  <si>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</si>
  <si>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</si>
  <si>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</si>
  <si>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</si>
  <si>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</si>
  <si>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</si>
  <si>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</si>
  <si>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</si>
  <si>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</si>
  <si>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</si>
  <si>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</si>
  <si>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</si>
  <si>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</si>
  <si>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</si>
  <si>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</si>
  <si>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</si>
  <si>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</si>
  <si>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</si>
  <si>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</si>
  <si>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</si>
  <si>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</si>
  <si>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</si>
  <si>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</si>
  <si>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</si>
  <si>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</si>
  <si>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</si>
  <si>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</si>
  <si>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</si>
  <si>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</si>
  <si>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</si>
  <si>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</si>
  <si>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</si>
  <si>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</si>
  <si>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</si>
  <si>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</si>
  <si>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</si>
  <si>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</si>
  <si>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</si>
  <si>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</si>
  <si>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</si>
  <si>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</si>
  <si>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</si>
  <si>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</si>
  <si>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</si>
  <si>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</si>
  <si>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</si>
  <si>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</si>
  <si>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</si>
  <si>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</si>
  <si>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</si>
  <si>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</si>
  <si>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</si>
  <si>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</si>
  <si>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</si>
  <si>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</si>
  <si>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</si>
  <si>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</si>
  <si>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</si>
  <si>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</si>
  <si>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</si>
  <si>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</si>
  <si>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</si>
  <si>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</si>
  <si>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</si>
  <si>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</si>
  <si>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</si>
  <si>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</si>
  <si>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</si>
  <si>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</si>
  <si>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</si>
  <si>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</si>
  <si>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</si>
  <si>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</si>
  <si>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</si>
  <si>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</si>
  <si>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</si>
  <si>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</si>
  <si>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</si>
  <si>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</si>
  <si>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</si>
  <si>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</si>
  <si>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</si>
  <si>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</si>
  <si>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</si>
  <si>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</si>
  <si>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</si>
  <si>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</si>
  <si>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</si>
  <si>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</si>
  <si>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</si>
  <si>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</si>
  <si>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</si>
  <si>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</si>
  <si>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</si>
  <si>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</si>
  <si>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</si>
  <si>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</si>
  <si>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</si>
  <si>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</si>
  <si>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</si>
  <si>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</si>
  <si>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</si>
  <si>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</si>
  <si>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</si>
  <si>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</si>
  <si>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</si>
  <si>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</si>
  <si>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</si>
  <si>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</si>
  <si>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</si>
  <si>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</si>
  <si>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</si>
  <si>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</si>
  <si>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</si>
  <si>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</si>
  <si>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</si>
  <si>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</si>
  <si>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</si>
  <si>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</si>
  <si>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</si>
  <si>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</si>
  <si>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</si>
  <si>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</si>
  <si>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</si>
  <si>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</si>
  <si>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</si>
  <si>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</si>
  <si>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</si>
  <si>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</si>
  <si>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</si>
  <si>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</si>
  <si>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</si>
  <si>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</si>
  <si>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</si>
  <si>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</si>
  <si>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</si>
  <si>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</si>
  <si>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</si>
  <si>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</si>
  <si>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</si>
  <si>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</si>
  <si>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</si>
  <si>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</si>
  <si>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</si>
  <si>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</si>
  <si>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</si>
  <si>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</si>
  <si>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</si>
  <si>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</si>
  <si>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</si>
  <si>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</si>
  <si>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</si>
  <si>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</si>
  <si>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</si>
  <si>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</si>
  <si>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</si>
  <si>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</si>
  <si>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</si>
  <si>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</si>
  <si>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</si>
  <si>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</si>
  <si>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</si>
  <si>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</si>
  <si>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</si>
  <si>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</si>
  <si>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</si>
  <si>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</si>
  <si>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</si>
  <si>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</si>
  <si>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</si>
  <si>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</si>
  <si>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</si>
  <si>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</si>
  <si>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</si>
  <si>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</si>
  <si>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</si>
  <si>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</si>
  <si>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</si>
  <si>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</si>
  <si>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</si>
  <si>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</si>
  <si>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</si>
  <si>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</si>
  <si>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</si>
  <si>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</si>
  <si>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</si>
  <si>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</si>
  <si>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</si>
  <si>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</si>
  <si>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</si>
  <si>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</si>
  <si>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</si>
  <si>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</si>
  <si>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</si>
  <si>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</si>
  <si>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</si>
  <si>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</si>
  <si>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</si>
  <si>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</si>
  <si>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</si>
  <si>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</si>
  <si>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</si>
  <si>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</si>
  <si>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</si>
  <si>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</si>
  <si>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</si>
  <si>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</si>
  <si>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</si>
  <si>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</si>
  <si>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</si>
  <si>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</si>
  <si>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</si>
  <si>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</si>
  <si>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</si>
  <si>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</si>
  <si>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</si>
  <si>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</si>
  <si>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</si>
  <si>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</si>
  <si>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</si>
  <si>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</si>
  <si>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</si>
  <si>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</si>
  <si>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</si>
  <si>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</si>
  <si>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</si>
  <si>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</si>
  <si>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</si>
  <si>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</si>
  <si>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</si>
  <si>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</si>
  <si>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</si>
  <si>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</si>
  <si>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</si>
  <si>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</si>
  <si>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</si>
  <si>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</si>
  <si>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</si>
  <si>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</si>
  <si>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</si>
  <si>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</si>
  <si>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</si>
  <si>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</si>
  <si>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</si>
  <si>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</si>
  <si>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</si>
  <si>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</si>
  <si>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</si>
  <si>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</si>
  <si>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</si>
  <si>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</si>
  <si>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</si>
  <si>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</si>
  <si>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</si>
  <si>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</si>
  <si>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</si>
  <si>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</si>
  <si>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</si>
  <si>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</si>
  <si>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</si>
  <si>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</si>
  <si>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</si>
  <si>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</si>
  <si>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</si>
  <si>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</si>
  <si>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</si>
  <si>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</si>
  <si>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</si>
  <si>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</si>
  <si>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</si>
  <si>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</si>
  <si>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</si>
  <si>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</si>
  <si>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</si>
  <si>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</si>
  <si>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</si>
  <si>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</si>
  <si>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</si>
  <si>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</si>
  <si>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</si>
  <si>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</si>
  <si>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</si>
  <si>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</si>
  <si>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</si>
  <si>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</si>
  <si>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</si>
  <si>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</si>
  <si>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</si>
  <si>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</si>
  <si>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</si>
  <si>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</si>
  <si>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</si>
  <si>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</si>
  <si>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</si>
  <si>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</si>
  <si>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</si>
  <si>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</si>
  <si>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</si>
  <si>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</si>
  <si>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</si>
  <si>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</si>
  <si>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</si>
  <si>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</si>
  <si>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</si>
  <si>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</si>
  <si>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</si>
  <si>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</si>
  <si>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</si>
  <si>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</si>
  <si>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</si>
  <si>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</si>
  <si>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</si>
  <si>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</si>
  <si>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</si>
  <si>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</si>
  <si>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</si>
  <si>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</si>
  <si>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</si>
  <si>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</si>
  <si>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</si>
  <si>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</si>
  <si>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</si>
  <si>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</si>
  <si>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</si>
  <si>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</si>
  <si>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</si>
  <si>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</si>
  <si>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</si>
  <si>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</si>
  <si>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</si>
  <si>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</si>
  <si>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</si>
  <si>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</si>
  <si>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</si>
  <si>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</si>
  <si>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</si>
  <si>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</si>
  <si>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</si>
  <si>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</si>
  <si>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</si>
  <si>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</si>
  <si>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</si>
  <si>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</si>
  <si>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</si>
  <si>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</si>
  <si>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</si>
  <si>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</si>
  <si>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</si>
  <si>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</si>
  <si>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</si>
  <si>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</si>
  <si>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</si>
  <si>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</si>
  <si>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</si>
  <si>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</si>
  <si>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</si>
  <si>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</si>
  <si>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</si>
  <si>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</si>
  <si>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</si>
  <si>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</si>
  <si>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</si>
  <si>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</si>
  <si>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</si>
  <si>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</si>
  <si>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</si>
  <si>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</si>
  <si>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</si>
  <si>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</si>
  <si>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</si>
  <si>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</si>
  <si>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</si>
  <si>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</si>
  <si>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</si>
  <si>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</si>
  <si>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</si>
  <si>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</si>
  <si>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</si>
  <si>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</si>
  <si>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</si>
  <si>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</si>
  <si>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</si>
  <si>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</si>
  <si>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</si>
  <si>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</si>
  <si>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</si>
  <si>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</si>
  <si>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</si>
  <si>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</si>
  <si>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</si>
  <si>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</si>
  <si>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</si>
  <si>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</si>
  <si>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</si>
  <si>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</si>
  <si>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</si>
  <si>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</si>
  <si>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</si>
  <si>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</si>
  <si>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</si>
  <si>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</si>
  <si>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</si>
  <si>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</si>
  <si>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</si>
  <si>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</si>
  <si>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</si>
  <si>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</si>
  <si>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</si>
  <si>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</si>
  <si>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</si>
  <si>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</si>
  <si>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</si>
  <si>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</si>
  <si>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</si>
  <si>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</si>
  <si>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</si>
  <si>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</si>
  <si>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</si>
  <si>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</si>
  <si>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</si>
  <si>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</si>
  <si>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</si>
  <si>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</si>
  <si>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</si>
  <si>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</si>
  <si>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</si>
  <si>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</si>
  <si>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</si>
  <si>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</si>
  <si>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</si>
  <si>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</si>
  <si>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</si>
  <si>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</si>
  <si>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</si>
  <si>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</si>
  <si>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</si>
  <si>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</si>
  <si>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</si>
  <si>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</si>
  <si>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</si>
  <si>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</si>
  <si>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</si>
  <si>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</si>
  <si>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</si>
  <si>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</si>
  <si>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</si>
  <si>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</si>
  <si>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</si>
  <si>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</si>
  <si>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</si>
  <si>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</si>
  <si>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</si>
  <si>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</si>
  <si>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</si>
  <si>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</si>
  <si>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</si>
  <si>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</si>
  <si>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</si>
  <si>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</si>
  <si>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</si>
  <si>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</si>
  <si>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</si>
  <si>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</si>
  <si>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</si>
  <si>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</si>
  <si>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</si>
  <si>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</si>
  <si>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</si>
  <si>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</si>
  <si>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</si>
  <si>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</si>
  <si>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</si>
  <si>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</si>
  <si>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</si>
  <si>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</si>
  <si>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</si>
  <si>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</si>
  <si>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</si>
  <si>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</si>
  <si>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</si>
  <si>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</si>
  <si>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</si>
  <si>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</si>
  <si>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</si>
  <si>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</si>
  <si>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</si>
  <si>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</si>
  <si>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</si>
  <si>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</si>
  <si>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</si>
  <si>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</si>
  <si>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</si>
  <si>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</si>
  <si>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</si>
  <si>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</si>
  <si>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</si>
  <si>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</si>
  <si>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</si>
  <si>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</si>
  <si>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</si>
  <si>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</si>
  <si>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</si>
  <si>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</si>
  <si>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</si>
  <si>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</si>
  <si>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</si>
  <si>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</si>
  <si>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</si>
  <si>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</si>
  <si>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</si>
  <si>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</si>
  <si>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</si>
  <si>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</si>
  <si>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</si>
  <si>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</si>
  <si>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</si>
  <si>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</si>
  <si>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</si>
  <si>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</si>
  <si>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</si>
  <si>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</si>
  <si>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</si>
  <si>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</si>
  <si>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</si>
  <si>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</si>
  <si>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</si>
  <si>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</si>
  <si>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</si>
  <si>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</si>
  <si>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</si>
  <si>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</si>
  <si>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</si>
  <si>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</si>
  <si>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</si>
  <si>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</si>
  <si>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</si>
  <si>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</si>
  <si>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</si>
  <si>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</si>
  <si>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</si>
  <si>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</si>
  <si>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</si>
  <si>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</si>
  <si>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</si>
  <si>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</si>
  <si>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</si>
  <si>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</si>
  <si>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</si>
  <si>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</si>
  <si>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</si>
  <si>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</si>
  <si>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</si>
  <si>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</si>
  <si>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</si>
  <si>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</si>
  <si>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</si>
  <si>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</si>
  <si>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</si>
  <si>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</si>
  <si>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</si>
  <si>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</si>
  <si>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</si>
  <si>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</si>
  <si>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</si>
  <si>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</si>
  <si>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</si>
  <si>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</si>
  <si>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</si>
  <si>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</si>
  <si>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</si>
  <si>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</si>
  <si>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</si>
  <si>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</si>
  <si>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</si>
  <si>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</si>
  <si>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</si>
  <si>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</si>
  <si>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</si>
  <si>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</si>
  <si>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</si>
  <si>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</si>
  <si>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</si>
  <si>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</si>
  <si>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</si>
  <si>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</si>
  <si>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QE SECURITIES</t>
  </si>
  <si>
    <t>GRAVITON RESEARCH CAPITAL LLP</t>
  </si>
  <si>
    <t>Part Profit of Rs.12.5/-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</si>
  <si>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</si>
  <si>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</si>
  <si>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</si>
  <si>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</si>
  <si>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</si>
  <si>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</si>
  <si>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</si>
  <si>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</si>
  <si>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</si>
  <si>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</si>
  <si>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SSPNFIN</t>
  </si>
  <si>
    <t>NK SECURITIES RESEARCH PRIVATE LIMITED</t>
  </si>
  <si>
    <t>PILANIINVS</t>
  </si>
  <si>
    <t>Pilani Inv &amp; Ind Cor Ltd</t>
  </si>
  <si>
    <t>XTX MARKETS LLP</t>
  </si>
  <si>
    <t>VIKASECO</t>
  </si>
  <si>
    <t>Vikas EcoTech Limited</t>
  </si>
  <si>
    <t>ADROIT FINANCIAL SERVICES PVT LTD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</si>
  <si>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</si>
  <si>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</si>
  <si>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</si>
  <si>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</si>
  <si>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</si>
  <si>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</si>
  <si>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</si>
  <si>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</si>
  <si>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</si>
  <si>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</si>
  <si>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</si>
  <si>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24.5-25.5</t>
  </si>
  <si>
    <t>40-45</t>
  </si>
  <si>
    <t>7.0-8.0</t>
  </si>
  <si>
    <t>14-16</t>
  </si>
  <si>
    <t>Part Profit of Rs.191.50/-</t>
  </si>
  <si>
    <t>Profit of Rs.30/-</t>
  </si>
  <si>
    <t>ASHOK KUMAR SINGH</t>
  </si>
  <si>
    <t>ESPS FINSERVE PRIVATE LIMITED</t>
  </si>
  <si>
    <t>VMV</t>
  </si>
  <si>
    <t>SUNIL KUMAR SINGH</t>
  </si>
  <si>
    <t>OLGA TRADING PRIVATE LIMITED</t>
  </si>
  <si>
    <t>Venky's (India) Limited</t>
  </si>
  <si>
    <t>Loss of Rs. 17/-</t>
  </si>
  <si>
    <t>Part Profit of Rs.57.5/-</t>
  </si>
  <si>
    <t>514-517</t>
  </si>
  <si>
    <t>540-550</t>
  </si>
  <si>
    <t>28-29</t>
  </si>
  <si>
    <t>CUMMINSIND MAY FUT</t>
  </si>
  <si>
    <t>825-827</t>
  </si>
  <si>
    <t>850-860</t>
  </si>
  <si>
    <t>NIFTY 14750 CE 20-MAY</t>
  </si>
  <si>
    <t>150-170</t>
  </si>
  <si>
    <t>BHARTIARTL 580 CE MAY</t>
  </si>
  <si>
    <t>8.80-9.20</t>
  </si>
  <si>
    <t xml:space="preserve">IPCALAB </t>
  </si>
  <si>
    <t>2155-2165</t>
  </si>
  <si>
    <t>2250-2260</t>
  </si>
  <si>
    <t>AMBALALSA</t>
  </si>
  <si>
    <t>NAVTECH FARM PRODUCTS PRIVATE LIMITED</t>
  </si>
  <si>
    <t>CHDCHEM</t>
  </si>
  <si>
    <t>COMFORT COMMOTRADE PRIVATE LIMITED</t>
  </si>
  <si>
    <t>DEEP</t>
  </si>
  <si>
    <t>NNM SECURITIES PVT LTD</t>
  </si>
  <si>
    <t>GANHOLD</t>
  </si>
  <si>
    <t>RAMESH CHAND NAMA .</t>
  </si>
  <si>
    <t>VISUALIZE TRADECOM PRIVATE LIMITED</t>
  </si>
  <si>
    <t>JUMPNET</t>
  </si>
  <si>
    <t>LGOF GLOBAL OPPORTUNITIES LIMITED</t>
  </si>
  <si>
    <t>BHOGILALMAVJIVORA</t>
  </si>
  <si>
    <t>HITESH AMRUTLAL PATEL</t>
  </si>
  <si>
    <t>MAYUKH</t>
  </si>
  <si>
    <t>MEHUL H SHAH</t>
  </si>
  <si>
    <t>MEHTA MANISHKUMAR INDRAVADAN</t>
  </si>
  <si>
    <t>CHANDRAKANT TRIVEDI USHABEN</t>
  </si>
  <si>
    <t>MRP</t>
  </si>
  <si>
    <t>ADARSH JAIN</t>
  </si>
  <si>
    <t>OONE</t>
  </si>
  <si>
    <t>K V RAMA KRISHNA</t>
  </si>
  <si>
    <t>VIJUBEN TRIKAMBHAI KEVADIYA</t>
  </si>
  <si>
    <t>KIRTIKUMAR DHIRAJLAL MAGIA</t>
  </si>
  <si>
    <t>NAGA SIROMANI RAVI</t>
  </si>
  <si>
    <t>ROSSELLIND</t>
  </si>
  <si>
    <t>ELARA INDIA OPPORTUNITIES FUND LIMITED</t>
  </si>
  <si>
    <t>SALORAINTL</t>
  </si>
  <si>
    <t>TEJASH FINSTOCK PRIVATE LIMITED</t>
  </si>
  <si>
    <t>ALERT CONSULTANTS &amp; CREDIT PRIVATE LIMITED</t>
  </si>
  <si>
    <t>ADROIT FINANCIAL SERVICES PRIVATE LIMITED</t>
  </si>
  <si>
    <t>ANUP</t>
  </si>
  <si>
    <t>The Anup Engineering Ltd</t>
  </si>
  <si>
    <t>BPL</t>
  </si>
  <si>
    <t>BPL Ltd.</t>
  </si>
  <si>
    <t>COMPINFO</t>
  </si>
  <si>
    <t>Compuage Infocom Ltd</t>
  </si>
  <si>
    <t>Jump Networks Limited</t>
  </si>
  <si>
    <t>NARENDRA AMRUTLAL PATEL</t>
  </si>
  <si>
    <t>MAANALU</t>
  </si>
  <si>
    <t>Maan Aluminium Limited</t>
  </si>
  <si>
    <t>GIRISH ZAVERCHAND SHAH</t>
  </si>
  <si>
    <t>ORIENTALTL</t>
  </si>
  <si>
    <t>Oriental Trimex Limited</t>
  </si>
  <si>
    <t>SHIVAM OMAR</t>
  </si>
  <si>
    <t>South Indian Bank Ltd.</t>
  </si>
  <si>
    <t>SHARE INDIA SECURITIES LIMITED</t>
  </si>
  <si>
    <t>WATERBASE</t>
  </si>
  <si>
    <t>Waterbase Limited</t>
  </si>
  <si>
    <t>YAARII</t>
  </si>
  <si>
    <t>Yaarii Dig Integr Ser Ltd</t>
  </si>
  <si>
    <t>BNP PARIBAS ARBITRAGE</t>
  </si>
  <si>
    <t>MORGAN STANLEY ASIA (SINGAPORE) PTE. - ODI</t>
  </si>
  <si>
    <t>ZUARIGLOB</t>
  </si>
  <si>
    <t>Zuari Industries Ltd.</t>
  </si>
  <si>
    <t>AUM CAPITAL MARKET PRIVATE LIMITED</t>
  </si>
  <si>
    <t>BALLARPUR</t>
  </si>
  <si>
    <t>Ballarpur Industries Limi</t>
  </si>
  <si>
    <t>LT FINANCE LIMITED</t>
  </si>
  <si>
    <t>TOUCHLINE SECURITIES PRIVATE LIMITED</t>
  </si>
  <si>
    <t>NARMADA</t>
  </si>
  <si>
    <t>Narmada Agrobase Limited</t>
  </si>
  <si>
    <t>BEELINE BROKING LIMITED</t>
  </si>
  <si>
    <t>Rossell India Limited</t>
  </si>
  <si>
    <t>TIMF HOLDINGS</t>
  </si>
  <si>
    <t>BHANSALI FINCOM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</si>
</sst>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9" fillId="57" borderId="35" xfId="0" applyFont="1" applyFill="1" applyBorder="1"/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9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9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9" borderId="1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44333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44333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0" t="s">
        <v>16</v>
      </c>
      <c r="B9" s="532" t="s">
        <v>17</v>
      </c>
      <c r="C9" s="532" t="s">
        <v>18</v>
      </c>
      <c r="D9" s="532" t="s">
        <v>829</v>
      </c>
      <c r="E9" s="251" t="s">
        <v>19</v>
      </c>
      <c r="F9" s="251" t="s">
        <v>20</v>
      </c>
      <c r="G9" s="527" t="s">
        <v>21</v>
      </c>
      <c r="H9" s="528"/>
      <c r="I9" s="529"/>
      <c r="J9" s="527" t="s">
        <v>22</v>
      </c>
      <c r="K9" s="528"/>
      <c r="L9" s="529"/>
      <c r="M9" s="251"/>
      <c r="N9" s="258"/>
      <c r="O9" s="258"/>
      <c r="P9" s="258"/>
    </row>
    <row r="10" spans="1:16" ht="59.25" customHeight="1">
      <c r="A10" s="531"/>
      <c r="B10" s="533" t="s">
        <v>17</v>
      </c>
      <c r="C10" s="533"/>
      <c r="D10" s="53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32265.200000000001</v>
      </c>
      <c r="F11" s="275">
        <v>32382.616666666669</v>
      </c>
      <c r="G11" s="287">
        <v>32066.583333333336</v>
      </c>
      <c r="H11" s="287">
        <v>31867.966666666667</v>
      </c>
      <c r="I11" s="287">
        <v>31551.933333333334</v>
      </c>
      <c r="J11" s="287">
        <v>32581.233333333337</v>
      </c>
      <c r="K11" s="287">
        <v>32897.26666666667</v>
      </c>
      <c r="L11" s="287">
        <v>33095.883333333339</v>
      </c>
      <c r="M11" s="274">
        <v>32698.65</v>
      </c>
      <c r="N11" s="274">
        <v>32184</v>
      </c>
      <c r="O11" s="438">
        <v>1633375</v>
      </c>
      <c r="P11" s="439">
        <v>0.1026073749050713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14714.95</v>
      </c>
      <c r="F12" s="288">
        <v>14696.966666666667</v>
      </c>
      <c r="G12" s="289">
        <v>14637.983333333334</v>
      </c>
      <c r="H12" s="289">
        <v>14561.016666666666</v>
      </c>
      <c r="I12" s="289">
        <v>14502.033333333333</v>
      </c>
      <c r="J12" s="289">
        <v>14773.933333333334</v>
      </c>
      <c r="K12" s="289">
        <v>14832.916666666668</v>
      </c>
      <c r="L12" s="289">
        <v>14909.883333333335</v>
      </c>
      <c r="M12" s="276">
        <v>14755.95</v>
      </c>
      <c r="N12" s="276">
        <v>14620</v>
      </c>
      <c r="O12" s="291">
        <v>12334100</v>
      </c>
      <c r="P12" s="292">
        <v>-5.4887206522405446E-2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15461.75</v>
      </c>
      <c r="F13" s="404">
        <v>15481.5</v>
      </c>
      <c r="G13" s="405">
        <v>15380.25</v>
      </c>
      <c r="H13" s="405">
        <v>15298.75</v>
      </c>
      <c r="I13" s="405">
        <v>15197.5</v>
      </c>
      <c r="J13" s="405">
        <v>15563</v>
      </c>
      <c r="K13" s="405">
        <v>15664.25</v>
      </c>
      <c r="L13" s="405">
        <v>15745.75</v>
      </c>
      <c r="M13" s="406">
        <v>15582.75</v>
      </c>
      <c r="N13" s="406">
        <v>15400</v>
      </c>
      <c r="O13" s="407">
        <v>14880</v>
      </c>
      <c r="P13" s="408">
        <v>-0.2648221343873518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1715.4</v>
      </c>
      <c r="F14" s="288">
        <v>1727.4833333333333</v>
      </c>
      <c r="G14" s="289">
        <v>1690.9666666666667</v>
      </c>
      <c r="H14" s="289">
        <v>1666.5333333333333</v>
      </c>
      <c r="I14" s="289">
        <v>1630.0166666666667</v>
      </c>
      <c r="J14" s="289">
        <v>1751.9166666666667</v>
      </c>
      <c r="K14" s="289">
        <v>1788.4333333333336</v>
      </c>
      <c r="L14" s="289">
        <v>1812.8666666666668</v>
      </c>
      <c r="M14" s="276">
        <v>1764</v>
      </c>
      <c r="N14" s="276">
        <v>1703.05</v>
      </c>
      <c r="O14" s="291">
        <v>889950</v>
      </c>
      <c r="P14" s="292">
        <v>-8.5227272727272721E-3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1879.65</v>
      </c>
      <c r="F15" s="288">
        <v>1880.8166666666666</v>
      </c>
      <c r="G15" s="289">
        <v>1856.6333333333332</v>
      </c>
      <c r="H15" s="289">
        <v>1833.6166666666666</v>
      </c>
      <c r="I15" s="289">
        <v>1809.4333333333332</v>
      </c>
      <c r="J15" s="289">
        <v>1903.8333333333333</v>
      </c>
      <c r="K15" s="289">
        <v>1928.0166666666667</v>
      </c>
      <c r="L15" s="289">
        <v>1951.0333333333333</v>
      </c>
      <c r="M15" s="276">
        <v>1905</v>
      </c>
      <c r="N15" s="276">
        <v>1857.8</v>
      </c>
      <c r="O15" s="291">
        <v>2408000</v>
      </c>
      <c r="P15" s="292">
        <v>-4.349553128103277E-2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1224.7</v>
      </c>
      <c r="F16" s="288">
        <v>1249.2666666666667</v>
      </c>
      <c r="G16" s="289">
        <v>1192.8333333333333</v>
      </c>
      <c r="H16" s="289">
        <v>1160.9666666666667</v>
      </c>
      <c r="I16" s="289">
        <v>1104.5333333333333</v>
      </c>
      <c r="J16" s="289">
        <v>1281.1333333333332</v>
      </c>
      <c r="K16" s="289">
        <v>1337.5666666666666</v>
      </c>
      <c r="L16" s="289">
        <v>1369.4333333333332</v>
      </c>
      <c r="M16" s="276">
        <v>1305.7</v>
      </c>
      <c r="N16" s="276">
        <v>1217.4000000000001</v>
      </c>
      <c r="O16" s="291">
        <v>15106000</v>
      </c>
      <c r="P16" s="292">
        <v>6.4027611467211379E-2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736.4</v>
      </c>
      <c r="F17" s="288">
        <v>742.41666666666663</v>
      </c>
      <c r="G17" s="289">
        <v>722.98333333333323</v>
      </c>
      <c r="H17" s="289">
        <v>709.56666666666661</v>
      </c>
      <c r="I17" s="289">
        <v>690.13333333333321</v>
      </c>
      <c r="J17" s="289">
        <v>755.83333333333326</v>
      </c>
      <c r="K17" s="289">
        <v>775.26666666666665</v>
      </c>
      <c r="L17" s="289">
        <v>788.68333333333328</v>
      </c>
      <c r="M17" s="276">
        <v>761.85</v>
      </c>
      <c r="N17" s="276">
        <v>729</v>
      </c>
      <c r="O17" s="291">
        <v>74548750</v>
      </c>
      <c r="P17" s="292">
        <v>9.1030608619143503E-3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2996.2</v>
      </c>
      <c r="F18" s="288">
        <v>2994.9500000000003</v>
      </c>
      <c r="G18" s="289">
        <v>2938.2500000000005</v>
      </c>
      <c r="H18" s="289">
        <v>2880.3</v>
      </c>
      <c r="I18" s="289">
        <v>2823.6000000000004</v>
      </c>
      <c r="J18" s="289">
        <v>3052.9000000000005</v>
      </c>
      <c r="K18" s="289">
        <v>3109.6000000000004</v>
      </c>
      <c r="L18" s="289">
        <v>3167.5500000000006</v>
      </c>
      <c r="M18" s="276">
        <v>3051.65</v>
      </c>
      <c r="N18" s="276">
        <v>2937</v>
      </c>
      <c r="O18" s="291">
        <v>411200</v>
      </c>
      <c r="P18" s="292">
        <v>-2.7436140018921477E-2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772.2</v>
      </c>
      <c r="F19" s="288">
        <v>784.43333333333339</v>
      </c>
      <c r="G19" s="289">
        <v>756.86666666666679</v>
      </c>
      <c r="H19" s="289">
        <v>741.53333333333342</v>
      </c>
      <c r="I19" s="289">
        <v>713.96666666666681</v>
      </c>
      <c r="J19" s="289">
        <v>799.76666666666677</v>
      </c>
      <c r="K19" s="289">
        <v>827.33333333333337</v>
      </c>
      <c r="L19" s="289">
        <v>842.66666666666674</v>
      </c>
      <c r="M19" s="276">
        <v>812</v>
      </c>
      <c r="N19" s="276">
        <v>769.1</v>
      </c>
      <c r="O19" s="291">
        <v>5679000</v>
      </c>
      <c r="P19" s="292">
        <v>7.2318731117824775E-2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307.39999999999998</v>
      </c>
      <c r="F20" s="288">
        <v>306.76666666666665</v>
      </c>
      <c r="G20" s="289">
        <v>302.08333333333331</v>
      </c>
      <c r="H20" s="289">
        <v>296.76666666666665</v>
      </c>
      <c r="I20" s="289">
        <v>292.08333333333331</v>
      </c>
      <c r="J20" s="289">
        <v>312.08333333333331</v>
      </c>
      <c r="K20" s="289">
        <v>316.76666666666671</v>
      </c>
      <c r="L20" s="289">
        <v>322.08333333333331</v>
      </c>
      <c r="M20" s="276">
        <v>311.45</v>
      </c>
      <c r="N20" s="276">
        <v>301.45</v>
      </c>
      <c r="O20" s="291">
        <v>14874000</v>
      </c>
      <c r="P20" s="292">
        <v>-3.9333462507266034E-2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941.55</v>
      </c>
      <c r="F21" s="288">
        <v>947.91666666666663</v>
      </c>
      <c r="G21" s="289">
        <v>932.83333333333326</v>
      </c>
      <c r="H21" s="289">
        <v>924.11666666666667</v>
      </c>
      <c r="I21" s="289">
        <v>909.0333333333333</v>
      </c>
      <c r="J21" s="289">
        <v>956.63333333333321</v>
      </c>
      <c r="K21" s="289">
        <v>971.71666666666647</v>
      </c>
      <c r="L21" s="289">
        <v>980.43333333333317</v>
      </c>
      <c r="M21" s="276">
        <v>963</v>
      </c>
      <c r="N21" s="276">
        <v>939.2</v>
      </c>
      <c r="O21" s="291">
        <v>1362900</v>
      </c>
      <c r="P21" s="292">
        <v>1.0603588907014683E-2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3154.55</v>
      </c>
      <c r="F22" s="288">
        <v>3163.5</v>
      </c>
      <c r="G22" s="289">
        <v>3102.1</v>
      </c>
      <c r="H22" s="289">
        <v>3049.65</v>
      </c>
      <c r="I22" s="289">
        <v>2988.25</v>
      </c>
      <c r="J22" s="289">
        <v>3215.95</v>
      </c>
      <c r="K22" s="289">
        <v>3277.3499999999995</v>
      </c>
      <c r="L22" s="289">
        <v>3329.7999999999997</v>
      </c>
      <c r="M22" s="276">
        <v>3224.9</v>
      </c>
      <c r="N22" s="276">
        <v>3111.05</v>
      </c>
      <c r="O22" s="291">
        <v>2013750</v>
      </c>
      <c r="P22" s="292">
        <v>-1.4196548770040387E-2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208.45</v>
      </c>
      <c r="F23" s="288">
        <v>212.45000000000002</v>
      </c>
      <c r="G23" s="289">
        <v>200.35000000000002</v>
      </c>
      <c r="H23" s="289">
        <v>192.25</v>
      </c>
      <c r="I23" s="289">
        <v>180.15</v>
      </c>
      <c r="J23" s="289">
        <v>220.55000000000004</v>
      </c>
      <c r="K23" s="289">
        <v>232.65</v>
      </c>
      <c r="L23" s="289">
        <v>240.75000000000006</v>
      </c>
      <c r="M23" s="276">
        <v>224.55</v>
      </c>
      <c r="N23" s="276">
        <v>204.35</v>
      </c>
      <c r="O23" s="291">
        <v>18505000</v>
      </c>
      <c r="P23" s="292">
        <v>-2.0223810165835242E-3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112.35</v>
      </c>
      <c r="F24" s="288">
        <v>112.90000000000002</v>
      </c>
      <c r="G24" s="289">
        <v>110.85000000000004</v>
      </c>
      <c r="H24" s="289">
        <v>109.35000000000002</v>
      </c>
      <c r="I24" s="289">
        <v>107.30000000000004</v>
      </c>
      <c r="J24" s="289">
        <v>114.40000000000003</v>
      </c>
      <c r="K24" s="289">
        <v>116.45000000000002</v>
      </c>
      <c r="L24" s="289">
        <v>117.95000000000003</v>
      </c>
      <c r="M24" s="276">
        <v>114.95</v>
      </c>
      <c r="N24" s="276">
        <v>111.4</v>
      </c>
      <c r="O24" s="291">
        <v>32310000</v>
      </c>
      <c r="P24" s="292">
        <v>-2.3620953174933999E-3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2781.45</v>
      </c>
      <c r="F25" s="288">
        <v>2744.0333333333328</v>
      </c>
      <c r="G25" s="289">
        <v>2644.1166666666659</v>
      </c>
      <c r="H25" s="289">
        <v>2506.7833333333328</v>
      </c>
      <c r="I25" s="289">
        <v>2406.8666666666659</v>
      </c>
      <c r="J25" s="289">
        <v>2881.3666666666659</v>
      </c>
      <c r="K25" s="289">
        <v>2981.2833333333328</v>
      </c>
      <c r="L25" s="289">
        <v>3118.6166666666659</v>
      </c>
      <c r="M25" s="276">
        <v>2843.95</v>
      </c>
      <c r="N25" s="276">
        <v>2606.6999999999998</v>
      </c>
      <c r="O25" s="291">
        <v>5527500</v>
      </c>
      <c r="P25" s="292">
        <v>7.9758556024378813E-2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949.45</v>
      </c>
      <c r="F26" s="288">
        <v>955.88333333333321</v>
      </c>
      <c r="G26" s="289">
        <v>937.86666666666645</v>
      </c>
      <c r="H26" s="289">
        <v>926.28333333333319</v>
      </c>
      <c r="I26" s="289">
        <v>908.26666666666642</v>
      </c>
      <c r="J26" s="289">
        <v>967.46666666666647</v>
      </c>
      <c r="K26" s="289">
        <v>985.48333333333335</v>
      </c>
      <c r="L26" s="289">
        <v>997.06666666666649</v>
      </c>
      <c r="M26" s="276">
        <v>973.9</v>
      </c>
      <c r="N26" s="276">
        <v>944.3</v>
      </c>
      <c r="O26" s="291">
        <v>3004000</v>
      </c>
      <c r="P26" s="292">
        <v>-4.3159738811912728E-2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1007.25</v>
      </c>
      <c r="F27" s="288">
        <v>1011.0333333333334</v>
      </c>
      <c r="G27" s="289">
        <v>993.16666666666674</v>
      </c>
      <c r="H27" s="289">
        <v>979.08333333333337</v>
      </c>
      <c r="I27" s="289">
        <v>961.2166666666667</v>
      </c>
      <c r="J27" s="289">
        <v>1025.1166666666668</v>
      </c>
      <c r="K27" s="289">
        <v>1042.9833333333333</v>
      </c>
      <c r="L27" s="289">
        <v>1057.0666666666668</v>
      </c>
      <c r="M27" s="276">
        <v>1028.9000000000001</v>
      </c>
      <c r="N27" s="276">
        <v>996.95</v>
      </c>
      <c r="O27" s="291">
        <v>9561500</v>
      </c>
      <c r="P27" s="292">
        <v>-3.9127310732249003E-2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687.9</v>
      </c>
      <c r="F28" s="288">
        <v>690.76666666666677</v>
      </c>
      <c r="G28" s="289">
        <v>681.18333333333351</v>
      </c>
      <c r="H28" s="289">
        <v>674.4666666666667</v>
      </c>
      <c r="I28" s="289">
        <v>664.88333333333344</v>
      </c>
      <c r="J28" s="289">
        <v>697.48333333333358</v>
      </c>
      <c r="K28" s="289">
        <v>707.06666666666683</v>
      </c>
      <c r="L28" s="289">
        <v>713.78333333333364</v>
      </c>
      <c r="M28" s="276">
        <v>700.35</v>
      </c>
      <c r="N28" s="276">
        <v>684.05</v>
      </c>
      <c r="O28" s="291">
        <v>43378800</v>
      </c>
      <c r="P28" s="292">
        <v>2.1706565670840283E-2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3858.35</v>
      </c>
      <c r="F29" s="288">
        <v>3858.4500000000003</v>
      </c>
      <c r="G29" s="289">
        <v>3818.9000000000005</v>
      </c>
      <c r="H29" s="289">
        <v>3779.4500000000003</v>
      </c>
      <c r="I29" s="289">
        <v>3739.9000000000005</v>
      </c>
      <c r="J29" s="289">
        <v>3897.9000000000005</v>
      </c>
      <c r="K29" s="289">
        <v>3937.4500000000007</v>
      </c>
      <c r="L29" s="289">
        <v>3976.9000000000005</v>
      </c>
      <c r="M29" s="276">
        <v>3898</v>
      </c>
      <c r="N29" s="276">
        <v>3819</v>
      </c>
      <c r="O29" s="291">
        <v>1994500</v>
      </c>
      <c r="P29" s="292">
        <v>-1.8213142997784888E-2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11018.8</v>
      </c>
      <c r="F30" s="288">
        <v>11027.550000000001</v>
      </c>
      <c r="G30" s="289">
        <v>10896.250000000002</v>
      </c>
      <c r="H30" s="289">
        <v>10773.7</v>
      </c>
      <c r="I30" s="289">
        <v>10642.400000000001</v>
      </c>
      <c r="J30" s="289">
        <v>11150.100000000002</v>
      </c>
      <c r="K30" s="289">
        <v>11281.400000000001</v>
      </c>
      <c r="L30" s="289">
        <v>11403.950000000003</v>
      </c>
      <c r="M30" s="276">
        <v>11158.85</v>
      </c>
      <c r="N30" s="276">
        <v>10905</v>
      </c>
      <c r="O30" s="291">
        <v>800150</v>
      </c>
      <c r="P30" s="292">
        <v>1.645071138211382E-2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5349.7</v>
      </c>
      <c r="F31" s="288">
        <v>5348.4000000000005</v>
      </c>
      <c r="G31" s="289">
        <v>5283.8500000000013</v>
      </c>
      <c r="H31" s="289">
        <v>5218.0000000000009</v>
      </c>
      <c r="I31" s="289">
        <v>5153.4500000000016</v>
      </c>
      <c r="J31" s="289">
        <v>5414.2500000000009</v>
      </c>
      <c r="K31" s="289">
        <v>5478.8</v>
      </c>
      <c r="L31" s="289">
        <v>5544.6500000000005</v>
      </c>
      <c r="M31" s="276">
        <v>5412.95</v>
      </c>
      <c r="N31" s="276">
        <v>5282.55</v>
      </c>
      <c r="O31" s="291">
        <v>3853875</v>
      </c>
      <c r="P31" s="292">
        <v>9.1319717203456399E-3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1897</v>
      </c>
      <c r="F32" s="288">
        <v>1907.2333333333333</v>
      </c>
      <c r="G32" s="289">
        <v>1872.4666666666667</v>
      </c>
      <c r="H32" s="289">
        <v>1847.9333333333334</v>
      </c>
      <c r="I32" s="289">
        <v>1813.1666666666667</v>
      </c>
      <c r="J32" s="289">
        <v>1931.7666666666667</v>
      </c>
      <c r="K32" s="289">
        <v>1966.5333333333335</v>
      </c>
      <c r="L32" s="289">
        <v>1991.0666666666666</v>
      </c>
      <c r="M32" s="276">
        <v>1942</v>
      </c>
      <c r="N32" s="276">
        <v>1882.7</v>
      </c>
      <c r="O32" s="291">
        <v>1554800</v>
      </c>
      <c r="P32" s="292">
        <v>-6.405008427642668E-2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281.7</v>
      </c>
      <c r="F33" s="288">
        <v>284.08333333333331</v>
      </c>
      <c r="G33" s="289">
        <v>278.41666666666663</v>
      </c>
      <c r="H33" s="289">
        <v>275.13333333333333</v>
      </c>
      <c r="I33" s="289">
        <v>269.46666666666664</v>
      </c>
      <c r="J33" s="289">
        <v>287.36666666666662</v>
      </c>
      <c r="K33" s="289">
        <v>293.03333333333325</v>
      </c>
      <c r="L33" s="289">
        <v>296.31666666666661</v>
      </c>
      <c r="M33" s="276">
        <v>289.75</v>
      </c>
      <c r="N33" s="276">
        <v>280.8</v>
      </c>
      <c r="O33" s="291">
        <v>24591600</v>
      </c>
      <c r="P33" s="292">
        <v>2.0389872283217567E-2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74.150000000000006</v>
      </c>
      <c r="F34" s="288">
        <v>75.850000000000009</v>
      </c>
      <c r="G34" s="289">
        <v>71.800000000000011</v>
      </c>
      <c r="H34" s="289">
        <v>69.45</v>
      </c>
      <c r="I34" s="289">
        <v>65.400000000000006</v>
      </c>
      <c r="J34" s="289">
        <v>78.200000000000017</v>
      </c>
      <c r="K34" s="289">
        <v>82.25</v>
      </c>
      <c r="L34" s="289">
        <v>84.600000000000023</v>
      </c>
      <c r="M34" s="276">
        <v>79.900000000000006</v>
      </c>
      <c r="N34" s="276">
        <v>73.5</v>
      </c>
      <c r="O34" s="291">
        <v>137709000</v>
      </c>
      <c r="P34" s="292">
        <v>5.5794761392177969E-2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1389.05</v>
      </c>
      <c r="F35" s="288">
        <v>1377.6666666666667</v>
      </c>
      <c r="G35" s="289">
        <v>1357.0333333333335</v>
      </c>
      <c r="H35" s="289">
        <v>1325.0166666666669</v>
      </c>
      <c r="I35" s="289">
        <v>1304.3833333333337</v>
      </c>
      <c r="J35" s="289">
        <v>1409.6833333333334</v>
      </c>
      <c r="K35" s="289">
        <v>1430.3166666666666</v>
      </c>
      <c r="L35" s="289">
        <v>1462.3333333333333</v>
      </c>
      <c r="M35" s="276">
        <v>1398.3</v>
      </c>
      <c r="N35" s="276">
        <v>1345.65</v>
      </c>
      <c r="O35" s="291">
        <v>1216600</v>
      </c>
      <c r="P35" s="292">
        <v>-9.0334236675700087E-4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143.85</v>
      </c>
      <c r="F36" s="288">
        <v>145.11666666666665</v>
      </c>
      <c r="G36" s="289">
        <v>141.5333333333333</v>
      </c>
      <c r="H36" s="289">
        <v>139.21666666666667</v>
      </c>
      <c r="I36" s="289">
        <v>135.63333333333333</v>
      </c>
      <c r="J36" s="289">
        <v>147.43333333333328</v>
      </c>
      <c r="K36" s="289">
        <v>151.01666666666659</v>
      </c>
      <c r="L36" s="289">
        <v>153.33333333333326</v>
      </c>
      <c r="M36" s="276">
        <v>148.69999999999999</v>
      </c>
      <c r="N36" s="276">
        <v>142.80000000000001</v>
      </c>
      <c r="O36" s="291">
        <v>31817400</v>
      </c>
      <c r="P36" s="292">
        <v>-4.9171019759255051E-2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756.2</v>
      </c>
      <c r="F37" s="288">
        <v>755.08333333333337</v>
      </c>
      <c r="G37" s="289">
        <v>736.16666666666674</v>
      </c>
      <c r="H37" s="289">
        <v>716.13333333333333</v>
      </c>
      <c r="I37" s="289">
        <v>697.2166666666667</v>
      </c>
      <c r="J37" s="289">
        <v>775.11666666666679</v>
      </c>
      <c r="K37" s="289">
        <v>794.03333333333353</v>
      </c>
      <c r="L37" s="289">
        <v>814.06666666666683</v>
      </c>
      <c r="M37" s="276">
        <v>774</v>
      </c>
      <c r="N37" s="276">
        <v>735.05</v>
      </c>
      <c r="O37" s="291">
        <v>3342900</v>
      </c>
      <c r="P37" s="292">
        <v>7.6514346439957498E-2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649.1</v>
      </c>
      <c r="F38" s="288">
        <v>654.03333333333342</v>
      </c>
      <c r="G38" s="289">
        <v>639.01666666666688</v>
      </c>
      <c r="H38" s="289">
        <v>628.93333333333351</v>
      </c>
      <c r="I38" s="289">
        <v>613.91666666666697</v>
      </c>
      <c r="J38" s="289">
        <v>664.11666666666679</v>
      </c>
      <c r="K38" s="289">
        <v>679.13333333333344</v>
      </c>
      <c r="L38" s="289">
        <v>689.2166666666667</v>
      </c>
      <c r="M38" s="276">
        <v>669.05</v>
      </c>
      <c r="N38" s="276">
        <v>643.95000000000005</v>
      </c>
      <c r="O38" s="291">
        <v>6360000</v>
      </c>
      <c r="P38" s="292">
        <v>-1.2345679012345678E-2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562.85</v>
      </c>
      <c r="F39" s="288">
        <v>563.94999999999993</v>
      </c>
      <c r="G39" s="289">
        <v>556.89999999999986</v>
      </c>
      <c r="H39" s="289">
        <v>550.94999999999993</v>
      </c>
      <c r="I39" s="289">
        <v>543.89999999999986</v>
      </c>
      <c r="J39" s="289">
        <v>569.89999999999986</v>
      </c>
      <c r="K39" s="289">
        <v>576.94999999999982</v>
      </c>
      <c r="L39" s="289">
        <v>582.89999999999986</v>
      </c>
      <c r="M39" s="276">
        <v>571</v>
      </c>
      <c r="N39" s="276">
        <v>558</v>
      </c>
      <c r="O39" s="291">
        <v>96464865</v>
      </c>
      <c r="P39" s="292">
        <v>4.897707333063381E-3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68.349999999999994</v>
      </c>
      <c r="F40" s="288">
        <v>70.13333333333334</v>
      </c>
      <c r="G40" s="289">
        <v>65.816666666666677</v>
      </c>
      <c r="H40" s="289">
        <v>63.283333333333331</v>
      </c>
      <c r="I40" s="289">
        <v>58.966666666666669</v>
      </c>
      <c r="J40" s="289">
        <v>72.666666666666686</v>
      </c>
      <c r="K40" s="289">
        <v>76.983333333333348</v>
      </c>
      <c r="L40" s="289">
        <v>79.516666666666694</v>
      </c>
      <c r="M40" s="276">
        <v>74.45</v>
      </c>
      <c r="N40" s="276">
        <v>67.599999999999994</v>
      </c>
      <c r="O40" s="291">
        <v>104853000</v>
      </c>
      <c r="P40" s="292">
        <v>-0.11455931902819649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390.4</v>
      </c>
      <c r="F41" s="288">
        <v>390.58333333333331</v>
      </c>
      <c r="G41" s="289">
        <v>386.96666666666664</v>
      </c>
      <c r="H41" s="289">
        <v>383.5333333333333</v>
      </c>
      <c r="I41" s="289">
        <v>379.91666666666663</v>
      </c>
      <c r="J41" s="289">
        <v>394.01666666666665</v>
      </c>
      <c r="K41" s="289">
        <v>397.63333333333333</v>
      </c>
      <c r="L41" s="289">
        <v>401.06666666666666</v>
      </c>
      <c r="M41" s="276">
        <v>394.2</v>
      </c>
      <c r="N41" s="276">
        <v>387.15</v>
      </c>
      <c r="O41" s="291">
        <v>19584500</v>
      </c>
      <c r="P41" s="292">
        <v>-6.0465629482511309E-2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13823.3</v>
      </c>
      <c r="F42" s="288">
        <v>13984.716666666667</v>
      </c>
      <c r="G42" s="289">
        <v>13539.733333333334</v>
      </c>
      <c r="H42" s="289">
        <v>13256.166666666666</v>
      </c>
      <c r="I42" s="289">
        <v>12811.183333333332</v>
      </c>
      <c r="J42" s="289">
        <v>14268.283333333335</v>
      </c>
      <c r="K42" s="289">
        <v>14713.266666666668</v>
      </c>
      <c r="L42" s="289">
        <v>14996.833333333336</v>
      </c>
      <c r="M42" s="276">
        <v>14429.7</v>
      </c>
      <c r="N42" s="276">
        <v>13701.15</v>
      </c>
      <c r="O42" s="291">
        <v>113700</v>
      </c>
      <c r="P42" s="292">
        <v>3.6463081130355512E-2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444.1</v>
      </c>
      <c r="F43" s="288">
        <v>445.8</v>
      </c>
      <c r="G43" s="289">
        <v>438.6</v>
      </c>
      <c r="H43" s="289">
        <v>433.1</v>
      </c>
      <c r="I43" s="289">
        <v>425.90000000000003</v>
      </c>
      <c r="J43" s="289">
        <v>451.3</v>
      </c>
      <c r="K43" s="289">
        <v>458.49999999999994</v>
      </c>
      <c r="L43" s="289">
        <v>464</v>
      </c>
      <c r="M43" s="276">
        <v>453</v>
      </c>
      <c r="N43" s="276">
        <v>440.3</v>
      </c>
      <c r="O43" s="291">
        <v>43387200</v>
      </c>
      <c r="P43" s="292">
        <v>-8.1882895115829319E-3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3505</v>
      </c>
      <c r="F44" s="288">
        <v>3459.5833333333335</v>
      </c>
      <c r="G44" s="289">
        <v>3394.416666666667</v>
      </c>
      <c r="H44" s="289">
        <v>3283.8333333333335</v>
      </c>
      <c r="I44" s="289">
        <v>3218.666666666667</v>
      </c>
      <c r="J44" s="289">
        <v>3570.166666666667</v>
      </c>
      <c r="K44" s="289">
        <v>3635.3333333333339</v>
      </c>
      <c r="L44" s="289">
        <v>3745.916666666667</v>
      </c>
      <c r="M44" s="276">
        <v>3524.75</v>
      </c>
      <c r="N44" s="276">
        <v>3349</v>
      </c>
      <c r="O44" s="291">
        <v>1830200</v>
      </c>
      <c r="P44" s="292">
        <v>-8.0763435459568059E-2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620.95000000000005</v>
      </c>
      <c r="F45" s="288">
        <v>633.55000000000007</v>
      </c>
      <c r="G45" s="289">
        <v>603.90000000000009</v>
      </c>
      <c r="H45" s="289">
        <v>586.85</v>
      </c>
      <c r="I45" s="289">
        <v>557.20000000000005</v>
      </c>
      <c r="J45" s="289">
        <v>650.60000000000014</v>
      </c>
      <c r="K45" s="289">
        <v>680.25</v>
      </c>
      <c r="L45" s="289">
        <v>697.30000000000018</v>
      </c>
      <c r="M45" s="276">
        <v>663.2</v>
      </c>
      <c r="N45" s="276">
        <v>616.5</v>
      </c>
      <c r="O45" s="291">
        <v>21799800</v>
      </c>
      <c r="P45" s="292">
        <v>-0.12818933661798346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147.94999999999999</v>
      </c>
      <c r="F46" s="288">
        <v>150.15</v>
      </c>
      <c r="G46" s="289">
        <v>144.30000000000001</v>
      </c>
      <c r="H46" s="289">
        <v>140.65</v>
      </c>
      <c r="I46" s="289">
        <v>134.80000000000001</v>
      </c>
      <c r="J46" s="289">
        <v>153.80000000000001</v>
      </c>
      <c r="K46" s="289">
        <v>159.64999999999998</v>
      </c>
      <c r="L46" s="289">
        <v>163.30000000000001</v>
      </c>
      <c r="M46" s="276">
        <v>156</v>
      </c>
      <c r="N46" s="276">
        <v>146.5</v>
      </c>
      <c r="O46" s="291">
        <v>61549200</v>
      </c>
      <c r="P46" s="292">
        <v>-3.8954468802698143E-2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527.85</v>
      </c>
      <c r="F47" s="288">
        <v>525.6</v>
      </c>
      <c r="G47" s="289">
        <v>516.75</v>
      </c>
      <c r="H47" s="289">
        <v>505.65</v>
      </c>
      <c r="I47" s="289">
        <v>496.79999999999995</v>
      </c>
      <c r="J47" s="289">
        <v>536.70000000000005</v>
      </c>
      <c r="K47" s="289">
        <v>545.55000000000018</v>
      </c>
      <c r="L47" s="289">
        <v>556.65000000000009</v>
      </c>
      <c r="M47" s="276">
        <v>534.45000000000005</v>
      </c>
      <c r="N47" s="276">
        <v>514.5</v>
      </c>
      <c r="O47" s="291">
        <v>6390000</v>
      </c>
      <c r="P47" s="292">
        <v>-0.12630319603486584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906.2</v>
      </c>
      <c r="F48" s="288">
        <v>910.16666666666663</v>
      </c>
      <c r="G48" s="289">
        <v>897.83333333333326</v>
      </c>
      <c r="H48" s="289">
        <v>889.46666666666658</v>
      </c>
      <c r="I48" s="289">
        <v>877.13333333333321</v>
      </c>
      <c r="J48" s="289">
        <v>918.5333333333333</v>
      </c>
      <c r="K48" s="289">
        <v>930.86666666666656</v>
      </c>
      <c r="L48" s="289">
        <v>939.23333333333335</v>
      </c>
      <c r="M48" s="276">
        <v>922.5</v>
      </c>
      <c r="N48" s="276">
        <v>901.8</v>
      </c>
      <c r="O48" s="291">
        <v>16389750</v>
      </c>
      <c r="P48" s="292">
        <v>-4.6872046872046873E-2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147.4</v>
      </c>
      <c r="F49" s="288">
        <v>150.11666666666667</v>
      </c>
      <c r="G49" s="289">
        <v>143.93333333333334</v>
      </c>
      <c r="H49" s="289">
        <v>140.46666666666667</v>
      </c>
      <c r="I49" s="289">
        <v>134.28333333333333</v>
      </c>
      <c r="J49" s="289">
        <v>153.58333333333334</v>
      </c>
      <c r="K49" s="289">
        <v>159.76666666666668</v>
      </c>
      <c r="L49" s="289">
        <v>163.23333333333335</v>
      </c>
      <c r="M49" s="276">
        <v>156.30000000000001</v>
      </c>
      <c r="N49" s="276">
        <v>146.65</v>
      </c>
      <c r="O49" s="291">
        <v>49866600</v>
      </c>
      <c r="P49" s="292">
        <v>2.8588755089664731E-2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3343.5</v>
      </c>
      <c r="F50" s="288">
        <v>3336.2333333333336</v>
      </c>
      <c r="G50" s="289">
        <v>3287.2666666666673</v>
      </c>
      <c r="H50" s="289">
        <v>3231.0333333333338</v>
      </c>
      <c r="I50" s="289">
        <v>3182.0666666666675</v>
      </c>
      <c r="J50" s="289">
        <v>3392.4666666666672</v>
      </c>
      <c r="K50" s="289">
        <v>3441.4333333333334</v>
      </c>
      <c r="L50" s="289">
        <v>3497.666666666667</v>
      </c>
      <c r="M50" s="276">
        <v>3385.2</v>
      </c>
      <c r="N50" s="276">
        <v>3280</v>
      </c>
      <c r="O50" s="291">
        <v>925525</v>
      </c>
      <c r="P50" s="292">
        <v>-4.3409731014702461E-2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1571.05</v>
      </c>
      <c r="F51" s="288">
        <v>1565.6500000000003</v>
      </c>
      <c r="G51" s="289">
        <v>1537.3000000000006</v>
      </c>
      <c r="H51" s="289">
        <v>1503.5500000000004</v>
      </c>
      <c r="I51" s="289">
        <v>1475.2000000000007</v>
      </c>
      <c r="J51" s="289">
        <v>1599.4000000000005</v>
      </c>
      <c r="K51" s="289">
        <v>1627.7500000000005</v>
      </c>
      <c r="L51" s="289">
        <v>1661.5000000000005</v>
      </c>
      <c r="M51" s="276">
        <v>1594</v>
      </c>
      <c r="N51" s="276">
        <v>1531.9</v>
      </c>
      <c r="O51" s="291">
        <v>3288600</v>
      </c>
      <c r="P51" s="292">
        <v>3.4173430158052115E-3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573.15</v>
      </c>
      <c r="F52" s="288">
        <v>579.31666666666672</v>
      </c>
      <c r="G52" s="289">
        <v>560.03333333333342</v>
      </c>
      <c r="H52" s="289">
        <v>546.91666666666674</v>
      </c>
      <c r="I52" s="289">
        <v>527.63333333333344</v>
      </c>
      <c r="J52" s="289">
        <v>592.43333333333339</v>
      </c>
      <c r="K52" s="289">
        <v>611.7166666666667</v>
      </c>
      <c r="L52" s="289">
        <v>624.83333333333337</v>
      </c>
      <c r="M52" s="276">
        <v>598.6</v>
      </c>
      <c r="N52" s="276">
        <v>566.20000000000005</v>
      </c>
      <c r="O52" s="291">
        <v>7424250</v>
      </c>
      <c r="P52" s="292">
        <v>-5.9964377597466853E-2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163.1</v>
      </c>
      <c r="F53" s="288">
        <v>164.33333333333331</v>
      </c>
      <c r="G53" s="289">
        <v>160.96666666666664</v>
      </c>
      <c r="H53" s="289">
        <v>158.83333333333331</v>
      </c>
      <c r="I53" s="289">
        <v>155.46666666666664</v>
      </c>
      <c r="J53" s="289">
        <v>166.46666666666664</v>
      </c>
      <c r="K53" s="289">
        <v>169.83333333333331</v>
      </c>
      <c r="L53" s="289">
        <v>171.96666666666664</v>
      </c>
      <c r="M53" s="276">
        <v>167.7</v>
      </c>
      <c r="N53" s="276">
        <v>162.19999999999999</v>
      </c>
      <c r="O53" s="291">
        <v>5124300</v>
      </c>
      <c r="P53" s="292">
        <v>-9.375E-2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817.3</v>
      </c>
      <c r="F54" s="288">
        <v>825.19999999999993</v>
      </c>
      <c r="G54" s="289">
        <v>805.39999999999986</v>
      </c>
      <c r="H54" s="289">
        <v>793.49999999999989</v>
      </c>
      <c r="I54" s="289">
        <v>773.69999999999982</v>
      </c>
      <c r="J54" s="289">
        <v>837.09999999999991</v>
      </c>
      <c r="K54" s="289">
        <v>856.89999999999986</v>
      </c>
      <c r="L54" s="289">
        <v>868.8</v>
      </c>
      <c r="M54" s="276">
        <v>845</v>
      </c>
      <c r="N54" s="276">
        <v>813.3</v>
      </c>
      <c r="O54" s="291">
        <v>1263600</v>
      </c>
      <c r="P54" s="292">
        <v>-5.3483146067415728E-2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537.04999999999995</v>
      </c>
      <c r="F55" s="288">
        <v>535.98333333333323</v>
      </c>
      <c r="G55" s="289">
        <v>531.56666666666649</v>
      </c>
      <c r="H55" s="289">
        <v>526.08333333333326</v>
      </c>
      <c r="I55" s="289">
        <v>521.66666666666652</v>
      </c>
      <c r="J55" s="289">
        <v>541.46666666666647</v>
      </c>
      <c r="K55" s="289">
        <v>545.88333333333321</v>
      </c>
      <c r="L55" s="289">
        <v>551.36666666666645</v>
      </c>
      <c r="M55" s="276">
        <v>540.4</v>
      </c>
      <c r="N55" s="276">
        <v>530.5</v>
      </c>
      <c r="O55" s="291">
        <v>13220000</v>
      </c>
      <c r="P55" s="292">
        <v>-2.4804057169202396E-2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1731.65</v>
      </c>
      <c r="F56" s="288">
        <v>1753.4333333333334</v>
      </c>
      <c r="G56" s="289">
        <v>1695.2166666666667</v>
      </c>
      <c r="H56" s="289">
        <v>1658.7833333333333</v>
      </c>
      <c r="I56" s="289">
        <v>1600.5666666666666</v>
      </c>
      <c r="J56" s="289">
        <v>1789.8666666666668</v>
      </c>
      <c r="K56" s="289">
        <v>1848.0833333333335</v>
      </c>
      <c r="L56" s="289">
        <v>1884.5166666666669</v>
      </c>
      <c r="M56" s="276">
        <v>1811.65</v>
      </c>
      <c r="N56" s="276">
        <v>1717</v>
      </c>
      <c r="O56" s="291">
        <v>1710000</v>
      </c>
      <c r="P56" s="292">
        <v>7.6605774896876845E-3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4032.4</v>
      </c>
      <c r="F57" s="288">
        <v>4054.7166666666667</v>
      </c>
      <c r="G57" s="289">
        <v>3992.6833333333334</v>
      </c>
      <c r="H57" s="289">
        <v>3952.9666666666667</v>
      </c>
      <c r="I57" s="289">
        <v>3890.9333333333334</v>
      </c>
      <c r="J57" s="289">
        <v>4094.4333333333334</v>
      </c>
      <c r="K57" s="289">
        <v>4156.4666666666672</v>
      </c>
      <c r="L57" s="289">
        <v>4196.1833333333334</v>
      </c>
      <c r="M57" s="276">
        <v>4116.75</v>
      </c>
      <c r="N57" s="276">
        <v>4015</v>
      </c>
      <c r="O57" s="291">
        <v>2571800</v>
      </c>
      <c r="P57" s="292">
        <v>-2.3762526571515334E-2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250.9</v>
      </c>
      <c r="F58" s="288">
        <v>256.91666666666669</v>
      </c>
      <c r="G58" s="289">
        <v>244.03333333333336</v>
      </c>
      <c r="H58" s="289">
        <v>237.16666666666669</v>
      </c>
      <c r="I58" s="289">
        <v>224.28333333333336</v>
      </c>
      <c r="J58" s="289">
        <v>263.78333333333336</v>
      </c>
      <c r="K58" s="289">
        <v>276.66666666666669</v>
      </c>
      <c r="L58" s="289">
        <v>283.53333333333336</v>
      </c>
      <c r="M58" s="276">
        <v>269.8</v>
      </c>
      <c r="N58" s="276">
        <v>250.05</v>
      </c>
      <c r="O58" s="291">
        <v>30498600</v>
      </c>
      <c r="P58" s="292">
        <v>6.1810661764705885E-2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5219.3999999999996</v>
      </c>
      <c r="F59" s="288">
        <v>5269.5333333333328</v>
      </c>
      <c r="G59" s="289">
        <v>5120.0666666666657</v>
      </c>
      <c r="H59" s="289">
        <v>5020.7333333333327</v>
      </c>
      <c r="I59" s="289">
        <v>4871.2666666666655</v>
      </c>
      <c r="J59" s="289">
        <v>5368.8666666666659</v>
      </c>
      <c r="K59" s="289">
        <v>5518.333333333333</v>
      </c>
      <c r="L59" s="289">
        <v>5617.6666666666661</v>
      </c>
      <c r="M59" s="276">
        <v>5419</v>
      </c>
      <c r="N59" s="276">
        <v>5170.2</v>
      </c>
      <c r="O59" s="291">
        <v>3274375</v>
      </c>
      <c r="P59" s="292">
        <v>6.0682874371087298E-3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2422.9</v>
      </c>
      <c r="F60" s="288">
        <v>2428.0833333333335</v>
      </c>
      <c r="G60" s="289">
        <v>2396.166666666667</v>
      </c>
      <c r="H60" s="289">
        <v>2369.4333333333334</v>
      </c>
      <c r="I60" s="289">
        <v>2337.5166666666669</v>
      </c>
      <c r="J60" s="289">
        <v>2454.8166666666671</v>
      </c>
      <c r="K60" s="289">
        <v>2486.733333333334</v>
      </c>
      <c r="L60" s="289">
        <v>2513.4666666666672</v>
      </c>
      <c r="M60" s="276">
        <v>2460</v>
      </c>
      <c r="N60" s="276">
        <v>2401.35</v>
      </c>
      <c r="O60" s="291">
        <v>2606100</v>
      </c>
      <c r="P60" s="292">
        <v>-6.139882541377469E-3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1163.7</v>
      </c>
      <c r="F61" s="288">
        <v>1161.8999999999999</v>
      </c>
      <c r="G61" s="289">
        <v>1138.7999999999997</v>
      </c>
      <c r="H61" s="289">
        <v>1113.8999999999999</v>
      </c>
      <c r="I61" s="289">
        <v>1090.7999999999997</v>
      </c>
      <c r="J61" s="289">
        <v>1186.7999999999997</v>
      </c>
      <c r="K61" s="289">
        <v>1209.8999999999996</v>
      </c>
      <c r="L61" s="289">
        <v>1234.7999999999997</v>
      </c>
      <c r="M61" s="276">
        <v>1185</v>
      </c>
      <c r="N61" s="276">
        <v>1137</v>
      </c>
      <c r="O61" s="291">
        <v>3334100</v>
      </c>
      <c r="P61" s="292">
        <v>0.13990221887927792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181.75</v>
      </c>
      <c r="F62" s="288">
        <v>183.81666666666669</v>
      </c>
      <c r="G62" s="289">
        <v>179.33333333333337</v>
      </c>
      <c r="H62" s="289">
        <v>176.91666666666669</v>
      </c>
      <c r="I62" s="289">
        <v>172.43333333333337</v>
      </c>
      <c r="J62" s="289">
        <v>186.23333333333338</v>
      </c>
      <c r="K62" s="289">
        <v>190.71666666666667</v>
      </c>
      <c r="L62" s="289">
        <v>193.13333333333338</v>
      </c>
      <c r="M62" s="276">
        <v>188.3</v>
      </c>
      <c r="N62" s="276">
        <v>181.4</v>
      </c>
      <c r="O62" s="291">
        <v>14288400</v>
      </c>
      <c r="P62" s="292">
        <v>7.3573167433053824E-2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79.75</v>
      </c>
      <c r="F63" s="288">
        <v>80.683333333333337</v>
      </c>
      <c r="G63" s="289">
        <v>78.316666666666677</v>
      </c>
      <c r="H63" s="289">
        <v>76.88333333333334</v>
      </c>
      <c r="I63" s="289">
        <v>74.51666666666668</v>
      </c>
      <c r="J63" s="289">
        <v>82.116666666666674</v>
      </c>
      <c r="K63" s="289">
        <v>84.483333333333348</v>
      </c>
      <c r="L63" s="289">
        <v>85.916666666666671</v>
      </c>
      <c r="M63" s="276">
        <v>83.05</v>
      </c>
      <c r="N63" s="276">
        <v>79.25</v>
      </c>
      <c r="O63" s="291">
        <v>69040000</v>
      </c>
      <c r="P63" s="292">
        <v>-1.9457463428490272E-2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153.4</v>
      </c>
      <c r="F64" s="288">
        <v>156.20000000000002</v>
      </c>
      <c r="G64" s="289">
        <v>150.05000000000004</v>
      </c>
      <c r="H64" s="289">
        <v>146.70000000000002</v>
      </c>
      <c r="I64" s="289">
        <v>140.55000000000004</v>
      </c>
      <c r="J64" s="289">
        <v>159.55000000000004</v>
      </c>
      <c r="K64" s="289">
        <v>165.70000000000002</v>
      </c>
      <c r="L64" s="289">
        <v>169.05000000000004</v>
      </c>
      <c r="M64" s="276">
        <v>162.35</v>
      </c>
      <c r="N64" s="276">
        <v>152.85</v>
      </c>
      <c r="O64" s="291">
        <v>32427600</v>
      </c>
      <c r="P64" s="292">
        <v>2.0737327188940093E-2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611.04999999999995</v>
      </c>
      <c r="F65" s="288">
        <v>615.66666666666663</v>
      </c>
      <c r="G65" s="289">
        <v>597.93333333333328</v>
      </c>
      <c r="H65" s="289">
        <v>584.81666666666661</v>
      </c>
      <c r="I65" s="289">
        <v>567.08333333333326</v>
      </c>
      <c r="J65" s="289">
        <v>628.7833333333333</v>
      </c>
      <c r="K65" s="289">
        <v>646.51666666666665</v>
      </c>
      <c r="L65" s="289">
        <v>659.63333333333333</v>
      </c>
      <c r="M65" s="276">
        <v>633.4</v>
      </c>
      <c r="N65" s="276">
        <v>602.54999999999995</v>
      </c>
      <c r="O65" s="291">
        <v>8206400</v>
      </c>
      <c r="P65" s="292">
        <v>-3.2931291502913677E-2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25.2</v>
      </c>
      <c r="F66" s="288">
        <v>25.216666666666665</v>
      </c>
      <c r="G66" s="289">
        <v>24.783333333333331</v>
      </c>
      <c r="H66" s="289">
        <v>24.366666666666667</v>
      </c>
      <c r="I66" s="289">
        <v>23.933333333333334</v>
      </c>
      <c r="J66" s="289">
        <v>25.633333333333329</v>
      </c>
      <c r="K66" s="289">
        <v>26.066666666666659</v>
      </c>
      <c r="L66" s="289">
        <v>26.483333333333327</v>
      </c>
      <c r="M66" s="276">
        <v>25.65</v>
      </c>
      <c r="N66" s="276">
        <v>24.8</v>
      </c>
      <c r="O66" s="291">
        <v>138352500</v>
      </c>
      <c r="P66" s="292">
        <v>-9.3442887062993394E-3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854.9</v>
      </c>
      <c r="F67" s="404">
        <v>863.85</v>
      </c>
      <c r="G67" s="405">
        <v>841.45</v>
      </c>
      <c r="H67" s="405">
        <v>828</v>
      </c>
      <c r="I67" s="405">
        <v>805.6</v>
      </c>
      <c r="J67" s="405">
        <v>877.30000000000007</v>
      </c>
      <c r="K67" s="405">
        <v>899.69999999999993</v>
      </c>
      <c r="L67" s="405">
        <v>913.15000000000009</v>
      </c>
      <c r="M67" s="406">
        <v>886.25</v>
      </c>
      <c r="N67" s="406">
        <v>850.4</v>
      </c>
      <c r="O67" s="407">
        <v>5055000</v>
      </c>
      <c r="P67" s="408">
        <v>1.7921868707209021E-2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1225.3</v>
      </c>
      <c r="F68" s="288">
        <v>1233.1499999999999</v>
      </c>
      <c r="G68" s="289">
        <v>1210.6499999999996</v>
      </c>
      <c r="H68" s="289">
        <v>1195.9999999999998</v>
      </c>
      <c r="I68" s="289">
        <v>1173.4999999999995</v>
      </c>
      <c r="J68" s="289">
        <v>1247.7999999999997</v>
      </c>
      <c r="K68" s="289">
        <v>1270.3000000000002</v>
      </c>
      <c r="L68" s="289">
        <v>1284.9499999999998</v>
      </c>
      <c r="M68" s="276">
        <v>1255.6500000000001</v>
      </c>
      <c r="N68" s="276">
        <v>1218.5</v>
      </c>
      <c r="O68" s="291">
        <v>1874600</v>
      </c>
      <c r="P68" s="292">
        <v>2.3420865862313699E-2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322.35000000000002</v>
      </c>
      <c r="F69" s="288">
        <v>328.15000000000003</v>
      </c>
      <c r="G69" s="289">
        <v>314.95000000000005</v>
      </c>
      <c r="H69" s="289">
        <v>307.55</v>
      </c>
      <c r="I69" s="289">
        <v>294.35000000000002</v>
      </c>
      <c r="J69" s="289">
        <v>335.55000000000007</v>
      </c>
      <c r="K69" s="289">
        <v>348.75</v>
      </c>
      <c r="L69" s="289">
        <v>356.15000000000009</v>
      </c>
      <c r="M69" s="276">
        <v>341.35</v>
      </c>
      <c r="N69" s="276">
        <v>320.75</v>
      </c>
      <c r="O69" s="291">
        <v>9498400</v>
      </c>
      <c r="P69" s="292">
        <v>4.7548778488276768E-3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1374.2</v>
      </c>
      <c r="F70" s="288">
        <v>1384.8833333333332</v>
      </c>
      <c r="G70" s="289">
        <v>1349.3166666666664</v>
      </c>
      <c r="H70" s="289">
        <v>1324.4333333333332</v>
      </c>
      <c r="I70" s="289">
        <v>1288.8666666666663</v>
      </c>
      <c r="J70" s="289">
        <v>1409.7666666666664</v>
      </c>
      <c r="K70" s="289">
        <v>1445.333333333333</v>
      </c>
      <c r="L70" s="289">
        <v>1470.2166666666665</v>
      </c>
      <c r="M70" s="276">
        <v>1420.45</v>
      </c>
      <c r="N70" s="276">
        <v>1360</v>
      </c>
      <c r="O70" s="291">
        <v>14501750</v>
      </c>
      <c r="P70" s="292">
        <v>1.3107682097229135E-2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516.45000000000005</v>
      </c>
      <c r="F71" s="288">
        <v>511.31666666666661</v>
      </c>
      <c r="G71" s="289">
        <v>502.23333333333323</v>
      </c>
      <c r="H71" s="289">
        <v>488.01666666666665</v>
      </c>
      <c r="I71" s="289">
        <v>478.93333333333328</v>
      </c>
      <c r="J71" s="289">
        <v>525.53333333333319</v>
      </c>
      <c r="K71" s="289">
        <v>534.61666666666667</v>
      </c>
      <c r="L71" s="289">
        <v>548.83333333333314</v>
      </c>
      <c r="M71" s="276">
        <v>520.4</v>
      </c>
      <c r="N71" s="276">
        <v>497.1</v>
      </c>
      <c r="O71" s="291">
        <v>1122500</v>
      </c>
      <c r="P71" s="292">
        <v>-6.3607924921793541E-2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997.7</v>
      </c>
      <c r="F72" s="288">
        <v>1002.2166666666667</v>
      </c>
      <c r="G72" s="289">
        <v>980.48333333333335</v>
      </c>
      <c r="H72" s="289">
        <v>963.26666666666665</v>
      </c>
      <c r="I72" s="289">
        <v>941.5333333333333</v>
      </c>
      <c r="J72" s="289">
        <v>1019.4333333333334</v>
      </c>
      <c r="K72" s="289">
        <v>1041.1666666666667</v>
      </c>
      <c r="L72" s="289">
        <v>1058.3833333333334</v>
      </c>
      <c r="M72" s="276">
        <v>1023.95</v>
      </c>
      <c r="N72" s="276">
        <v>985</v>
      </c>
      <c r="O72" s="291">
        <v>4584000</v>
      </c>
      <c r="P72" s="292">
        <v>-2.3954008304056213E-2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911.85</v>
      </c>
      <c r="F73" s="288">
        <v>908.23333333333323</v>
      </c>
      <c r="G73" s="289">
        <v>902.61666666666645</v>
      </c>
      <c r="H73" s="289">
        <v>893.38333333333321</v>
      </c>
      <c r="I73" s="289">
        <v>887.76666666666642</v>
      </c>
      <c r="J73" s="289">
        <v>917.46666666666647</v>
      </c>
      <c r="K73" s="289">
        <v>923.08333333333326</v>
      </c>
      <c r="L73" s="289">
        <v>932.31666666666649</v>
      </c>
      <c r="M73" s="276">
        <v>913.85</v>
      </c>
      <c r="N73" s="276">
        <v>899</v>
      </c>
      <c r="O73" s="291">
        <v>23186100</v>
      </c>
      <c r="P73" s="292">
        <v>-5.0762946053105849E-3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2431.5500000000002</v>
      </c>
      <c r="F74" s="288">
        <v>2430.8333333333335</v>
      </c>
      <c r="G74" s="289">
        <v>2412.0166666666669</v>
      </c>
      <c r="H74" s="289">
        <v>2392.4833333333336</v>
      </c>
      <c r="I74" s="289">
        <v>2373.666666666667</v>
      </c>
      <c r="J74" s="289">
        <v>2450.3666666666668</v>
      </c>
      <c r="K74" s="289">
        <v>2469.1833333333334</v>
      </c>
      <c r="L74" s="289">
        <v>2488.7166666666667</v>
      </c>
      <c r="M74" s="276">
        <v>2449.65</v>
      </c>
      <c r="N74" s="276">
        <v>2411.3000000000002</v>
      </c>
      <c r="O74" s="291">
        <v>15907800</v>
      </c>
      <c r="P74" s="292">
        <v>-3.9587535581654004E-4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2806.65</v>
      </c>
      <c r="F75" s="288">
        <v>2814.5166666666669</v>
      </c>
      <c r="G75" s="289">
        <v>2780.4833333333336</v>
      </c>
      <c r="H75" s="289">
        <v>2754.3166666666666</v>
      </c>
      <c r="I75" s="289">
        <v>2720.2833333333333</v>
      </c>
      <c r="J75" s="289">
        <v>2840.6833333333338</v>
      </c>
      <c r="K75" s="289">
        <v>2874.7166666666676</v>
      </c>
      <c r="L75" s="289">
        <v>2900.8833333333341</v>
      </c>
      <c r="M75" s="276">
        <v>2848.55</v>
      </c>
      <c r="N75" s="276">
        <v>2788.35</v>
      </c>
      <c r="O75" s="291">
        <v>738400</v>
      </c>
      <c r="P75" s="292">
        <v>-1.4678409394182012E-2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1389.8</v>
      </c>
      <c r="F76" s="404">
        <v>1391.8333333333333</v>
      </c>
      <c r="G76" s="405">
        <v>1383.9666666666665</v>
      </c>
      <c r="H76" s="405">
        <v>1378.1333333333332</v>
      </c>
      <c r="I76" s="405">
        <v>1370.2666666666664</v>
      </c>
      <c r="J76" s="405">
        <v>1397.6666666666665</v>
      </c>
      <c r="K76" s="405">
        <v>1405.5333333333333</v>
      </c>
      <c r="L76" s="405">
        <v>1411.3666666666666</v>
      </c>
      <c r="M76" s="406">
        <v>1399.7</v>
      </c>
      <c r="N76" s="406">
        <v>1386</v>
      </c>
      <c r="O76" s="407">
        <v>26633750</v>
      </c>
      <c r="P76" s="408">
        <v>-9.2679733213306605E-3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673.6</v>
      </c>
      <c r="F77" s="288">
        <v>673.15</v>
      </c>
      <c r="G77" s="289">
        <v>669.44999999999993</v>
      </c>
      <c r="H77" s="289">
        <v>665.3</v>
      </c>
      <c r="I77" s="289">
        <v>661.59999999999991</v>
      </c>
      <c r="J77" s="289">
        <v>677.3</v>
      </c>
      <c r="K77" s="289">
        <v>681</v>
      </c>
      <c r="L77" s="289">
        <v>685.15</v>
      </c>
      <c r="M77" s="276">
        <v>676.85</v>
      </c>
      <c r="N77" s="276">
        <v>669</v>
      </c>
      <c r="O77" s="291">
        <v>14016200</v>
      </c>
      <c r="P77" s="292">
        <v>-9.8686766648535245E-3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2822</v>
      </c>
      <c r="F78" s="288">
        <v>2830.1166666666668</v>
      </c>
      <c r="G78" s="289">
        <v>2801.4833333333336</v>
      </c>
      <c r="H78" s="289">
        <v>2780.9666666666667</v>
      </c>
      <c r="I78" s="289">
        <v>2752.3333333333335</v>
      </c>
      <c r="J78" s="289">
        <v>2850.6333333333337</v>
      </c>
      <c r="K78" s="289">
        <v>2879.2666666666669</v>
      </c>
      <c r="L78" s="289">
        <v>2899.7833333333338</v>
      </c>
      <c r="M78" s="276">
        <v>2858.75</v>
      </c>
      <c r="N78" s="276">
        <v>2809.6</v>
      </c>
      <c r="O78" s="291">
        <v>3811500</v>
      </c>
      <c r="P78" s="292">
        <v>-2.6809651474530832E-2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383.2</v>
      </c>
      <c r="F79" s="288">
        <v>385.59999999999997</v>
      </c>
      <c r="G79" s="289">
        <v>366.49999999999994</v>
      </c>
      <c r="H79" s="289">
        <v>349.79999999999995</v>
      </c>
      <c r="I79" s="289">
        <v>330.69999999999993</v>
      </c>
      <c r="J79" s="289">
        <v>402.29999999999995</v>
      </c>
      <c r="K79" s="289">
        <v>421.4</v>
      </c>
      <c r="L79" s="289">
        <v>438.09999999999997</v>
      </c>
      <c r="M79" s="276">
        <v>404.7</v>
      </c>
      <c r="N79" s="276">
        <v>368.9</v>
      </c>
      <c r="O79" s="291">
        <v>34832150</v>
      </c>
      <c r="P79" s="292">
        <v>-3.0344745032319848E-2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255.45</v>
      </c>
      <c r="F80" s="288">
        <v>258.60000000000002</v>
      </c>
      <c r="G80" s="289">
        <v>251.70000000000005</v>
      </c>
      <c r="H80" s="289">
        <v>247.95000000000002</v>
      </c>
      <c r="I80" s="289">
        <v>241.05000000000004</v>
      </c>
      <c r="J80" s="289">
        <v>262.35000000000002</v>
      </c>
      <c r="K80" s="289">
        <v>269.25</v>
      </c>
      <c r="L80" s="289">
        <v>273.00000000000006</v>
      </c>
      <c r="M80" s="276">
        <v>265.5</v>
      </c>
      <c r="N80" s="276">
        <v>254.85</v>
      </c>
      <c r="O80" s="291">
        <v>27132300</v>
      </c>
      <c r="P80" s="292">
        <v>-2.0660754312445181E-2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2385</v>
      </c>
      <c r="F81" s="288">
        <v>2370.9333333333329</v>
      </c>
      <c r="G81" s="289">
        <v>2349.6666666666661</v>
      </c>
      <c r="H81" s="289">
        <v>2314.333333333333</v>
      </c>
      <c r="I81" s="289">
        <v>2293.0666666666662</v>
      </c>
      <c r="J81" s="289">
        <v>2406.266666666666</v>
      </c>
      <c r="K81" s="289">
        <v>2427.5333333333333</v>
      </c>
      <c r="L81" s="289">
        <v>2462.8666666666659</v>
      </c>
      <c r="M81" s="276">
        <v>2392.1999999999998</v>
      </c>
      <c r="N81" s="276">
        <v>2335.6</v>
      </c>
      <c r="O81" s="291">
        <v>7569000</v>
      </c>
      <c r="P81" s="292">
        <v>-2.2661243463102849E-2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182.85</v>
      </c>
      <c r="F82" s="288">
        <v>184.71666666666667</v>
      </c>
      <c r="G82" s="289">
        <v>179.23333333333335</v>
      </c>
      <c r="H82" s="289">
        <v>175.61666666666667</v>
      </c>
      <c r="I82" s="289">
        <v>170.13333333333335</v>
      </c>
      <c r="J82" s="289">
        <v>188.33333333333334</v>
      </c>
      <c r="K82" s="289">
        <v>193.81666666666663</v>
      </c>
      <c r="L82" s="289">
        <v>197.43333333333334</v>
      </c>
      <c r="M82" s="276">
        <v>190.2</v>
      </c>
      <c r="N82" s="276">
        <v>181.1</v>
      </c>
      <c r="O82" s="291">
        <v>28451800</v>
      </c>
      <c r="P82" s="292">
        <v>9.2368594677809546E-3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599.25</v>
      </c>
      <c r="F83" s="288">
        <v>599.04999999999995</v>
      </c>
      <c r="G83" s="289">
        <v>594.24999999999989</v>
      </c>
      <c r="H83" s="289">
        <v>589.24999999999989</v>
      </c>
      <c r="I83" s="289">
        <v>584.44999999999982</v>
      </c>
      <c r="J83" s="289">
        <v>604.04999999999995</v>
      </c>
      <c r="K83" s="289">
        <v>608.85000000000014</v>
      </c>
      <c r="L83" s="289">
        <v>613.85</v>
      </c>
      <c r="M83" s="276">
        <v>603.85</v>
      </c>
      <c r="N83" s="276">
        <v>594.04999999999995</v>
      </c>
      <c r="O83" s="291">
        <v>70254250</v>
      </c>
      <c r="P83" s="292">
        <v>-1.330552497924029E-2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1475.05</v>
      </c>
      <c r="F84" s="288">
        <v>1486.5833333333333</v>
      </c>
      <c r="G84" s="289">
        <v>1453.3666666666666</v>
      </c>
      <c r="H84" s="289">
        <v>1431.6833333333334</v>
      </c>
      <c r="I84" s="289">
        <v>1398.4666666666667</v>
      </c>
      <c r="J84" s="289">
        <v>1508.2666666666664</v>
      </c>
      <c r="K84" s="289">
        <v>1541.4833333333331</v>
      </c>
      <c r="L84" s="289">
        <v>1563.1666666666663</v>
      </c>
      <c r="M84" s="276">
        <v>1519.8</v>
      </c>
      <c r="N84" s="276">
        <v>1464.9</v>
      </c>
      <c r="O84" s="291">
        <v>1204025</v>
      </c>
      <c r="P84" s="292">
        <v>-1.0824022346368716E-2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562.29999999999995</v>
      </c>
      <c r="F85" s="288">
        <v>559.66666666666663</v>
      </c>
      <c r="G85" s="289">
        <v>554.63333333333321</v>
      </c>
      <c r="H85" s="289">
        <v>546.96666666666658</v>
      </c>
      <c r="I85" s="289">
        <v>541.93333333333317</v>
      </c>
      <c r="J85" s="289">
        <v>567.33333333333326</v>
      </c>
      <c r="K85" s="289">
        <v>572.36666666666679</v>
      </c>
      <c r="L85" s="289">
        <v>580.0333333333333</v>
      </c>
      <c r="M85" s="276">
        <v>564.70000000000005</v>
      </c>
      <c r="N85" s="276">
        <v>552</v>
      </c>
      <c r="O85" s="291">
        <v>7108500</v>
      </c>
      <c r="P85" s="292">
        <v>-4.9348044132397191E-2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8.6999999999999993</v>
      </c>
      <c r="F86" s="288">
        <v>8.7999999999999989</v>
      </c>
      <c r="G86" s="289">
        <v>8.4999999999999982</v>
      </c>
      <c r="H86" s="289">
        <v>8.2999999999999989</v>
      </c>
      <c r="I86" s="289">
        <v>7.9999999999999982</v>
      </c>
      <c r="J86" s="289">
        <v>8.9999999999999982</v>
      </c>
      <c r="K86" s="289">
        <v>9.2999999999999989</v>
      </c>
      <c r="L86" s="289">
        <v>9.4999999999999982</v>
      </c>
      <c r="M86" s="276">
        <v>9.1</v>
      </c>
      <c r="N86" s="276">
        <v>8.6</v>
      </c>
      <c r="O86" s="291">
        <v>642880000</v>
      </c>
      <c r="P86" s="292">
        <v>1.3686534216335542E-2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54.35</v>
      </c>
      <c r="F87" s="288">
        <v>54.733333333333327</v>
      </c>
      <c r="G87" s="289">
        <v>53.566666666666656</v>
      </c>
      <c r="H87" s="289">
        <v>52.783333333333331</v>
      </c>
      <c r="I87" s="289">
        <v>51.61666666666666</v>
      </c>
      <c r="J87" s="289">
        <v>55.516666666666652</v>
      </c>
      <c r="K87" s="289">
        <v>56.683333333333323</v>
      </c>
      <c r="L87" s="289">
        <v>57.466666666666647</v>
      </c>
      <c r="M87" s="276">
        <v>55.9</v>
      </c>
      <c r="N87" s="276">
        <v>53.95</v>
      </c>
      <c r="O87" s="291">
        <v>137683500</v>
      </c>
      <c r="P87" s="292">
        <v>1.356738233442898E-2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512.35</v>
      </c>
      <c r="F88" s="288">
        <v>515.30000000000007</v>
      </c>
      <c r="G88" s="289">
        <v>508.05000000000018</v>
      </c>
      <c r="H88" s="289">
        <v>503.75000000000011</v>
      </c>
      <c r="I88" s="289">
        <v>496.50000000000023</v>
      </c>
      <c r="J88" s="289">
        <v>519.60000000000014</v>
      </c>
      <c r="K88" s="289">
        <v>526.84999999999991</v>
      </c>
      <c r="L88" s="289">
        <v>531.15000000000009</v>
      </c>
      <c r="M88" s="276">
        <v>522.54999999999995</v>
      </c>
      <c r="N88" s="276">
        <v>511</v>
      </c>
      <c r="O88" s="291">
        <v>4999500</v>
      </c>
      <c r="P88" s="292">
        <v>1.8772765480526758E-2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1692.9</v>
      </c>
      <c r="F89" s="288">
        <v>1694.95</v>
      </c>
      <c r="G89" s="289">
        <v>1675.0500000000002</v>
      </c>
      <c r="H89" s="289">
        <v>1657.2</v>
      </c>
      <c r="I89" s="289">
        <v>1637.3000000000002</v>
      </c>
      <c r="J89" s="289">
        <v>1712.8000000000002</v>
      </c>
      <c r="K89" s="289">
        <v>1732.7000000000003</v>
      </c>
      <c r="L89" s="289">
        <v>1750.5500000000002</v>
      </c>
      <c r="M89" s="276">
        <v>1714.85</v>
      </c>
      <c r="N89" s="276">
        <v>1677.1</v>
      </c>
      <c r="O89" s="291">
        <v>3748000</v>
      </c>
      <c r="P89" s="292">
        <v>-4.9117217575998934E-3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893.35</v>
      </c>
      <c r="F90" s="288">
        <v>903.75</v>
      </c>
      <c r="G90" s="289">
        <v>881.15</v>
      </c>
      <c r="H90" s="289">
        <v>868.94999999999993</v>
      </c>
      <c r="I90" s="289">
        <v>846.34999999999991</v>
      </c>
      <c r="J90" s="289">
        <v>915.95</v>
      </c>
      <c r="K90" s="289">
        <v>938.55</v>
      </c>
      <c r="L90" s="289">
        <v>950.75000000000011</v>
      </c>
      <c r="M90" s="276">
        <v>926.35</v>
      </c>
      <c r="N90" s="276">
        <v>891.55</v>
      </c>
      <c r="O90" s="291">
        <v>19526400</v>
      </c>
      <c r="P90" s="292">
        <v>5.9954803302126084E-4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245.15</v>
      </c>
      <c r="F91" s="288">
        <v>247.61666666666667</v>
      </c>
      <c r="G91" s="289">
        <v>241.63333333333335</v>
      </c>
      <c r="H91" s="289">
        <v>238.11666666666667</v>
      </c>
      <c r="I91" s="289">
        <v>232.13333333333335</v>
      </c>
      <c r="J91" s="289">
        <v>251.13333333333335</v>
      </c>
      <c r="K91" s="289">
        <v>257.11666666666667</v>
      </c>
      <c r="L91" s="289">
        <v>260.63333333333333</v>
      </c>
      <c r="M91" s="276">
        <v>253.6</v>
      </c>
      <c r="N91" s="276">
        <v>244.1</v>
      </c>
      <c r="O91" s="291">
        <v>10444000</v>
      </c>
      <c r="P91" s="292">
        <v>3.3240997229916899E-2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1320.6</v>
      </c>
      <c r="F92" s="404">
        <v>1321.75</v>
      </c>
      <c r="G92" s="405">
        <v>1311.9</v>
      </c>
      <c r="H92" s="405">
        <v>1303.2</v>
      </c>
      <c r="I92" s="405">
        <v>1293.3500000000001</v>
      </c>
      <c r="J92" s="405">
        <v>1330.45</v>
      </c>
      <c r="K92" s="405">
        <v>1340.3</v>
      </c>
      <c r="L92" s="405">
        <v>1349</v>
      </c>
      <c r="M92" s="406">
        <v>1331.6</v>
      </c>
      <c r="N92" s="406">
        <v>1313.05</v>
      </c>
      <c r="O92" s="407">
        <v>33300000</v>
      </c>
      <c r="P92" s="408">
        <v>1.1518553619596122E-2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101.45</v>
      </c>
      <c r="F93" s="288">
        <v>101.86666666666667</v>
      </c>
      <c r="G93" s="289">
        <v>99.833333333333343</v>
      </c>
      <c r="H93" s="289">
        <v>98.216666666666669</v>
      </c>
      <c r="I93" s="289">
        <v>96.183333333333337</v>
      </c>
      <c r="J93" s="289">
        <v>103.48333333333335</v>
      </c>
      <c r="K93" s="289">
        <v>105.51666666666668</v>
      </c>
      <c r="L93" s="289">
        <v>107.13333333333335</v>
      </c>
      <c r="M93" s="276">
        <v>103.9</v>
      </c>
      <c r="N93" s="276">
        <v>100.25</v>
      </c>
      <c r="O93" s="291">
        <v>71428500</v>
      </c>
      <c r="P93" s="292">
        <v>6.7796610169491523E-3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1748.9</v>
      </c>
      <c r="F94" s="288">
        <v>1752.8166666666666</v>
      </c>
      <c r="G94" s="289">
        <v>1728.6333333333332</v>
      </c>
      <c r="H94" s="289">
        <v>1708.3666666666666</v>
      </c>
      <c r="I94" s="289">
        <v>1684.1833333333332</v>
      </c>
      <c r="J94" s="289">
        <v>1773.0833333333333</v>
      </c>
      <c r="K94" s="289">
        <v>1797.2666666666667</v>
      </c>
      <c r="L94" s="289">
        <v>1817.5333333333333</v>
      </c>
      <c r="M94" s="276">
        <v>1777</v>
      </c>
      <c r="N94" s="276">
        <v>1732.55</v>
      </c>
      <c r="O94" s="291">
        <v>1445600</v>
      </c>
      <c r="P94" s="292">
        <v>-0.1062889290737392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213.1</v>
      </c>
      <c r="F95" s="288">
        <v>209.68333333333331</v>
      </c>
      <c r="G95" s="289">
        <v>205.41666666666663</v>
      </c>
      <c r="H95" s="289">
        <v>197.73333333333332</v>
      </c>
      <c r="I95" s="289">
        <v>193.46666666666664</v>
      </c>
      <c r="J95" s="289">
        <v>217.36666666666662</v>
      </c>
      <c r="K95" s="289">
        <v>221.63333333333333</v>
      </c>
      <c r="L95" s="289">
        <v>229.31666666666661</v>
      </c>
      <c r="M95" s="276">
        <v>213.95</v>
      </c>
      <c r="N95" s="276">
        <v>202</v>
      </c>
      <c r="O95" s="291">
        <v>117907200</v>
      </c>
      <c r="P95" s="292">
        <v>-3.7108660429624213E-2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419.45</v>
      </c>
      <c r="F96" s="288">
        <v>424.2166666666667</v>
      </c>
      <c r="G96" s="289">
        <v>385.43333333333339</v>
      </c>
      <c r="H96" s="289">
        <v>351.41666666666669</v>
      </c>
      <c r="I96" s="289">
        <v>312.63333333333338</v>
      </c>
      <c r="J96" s="289">
        <v>458.23333333333341</v>
      </c>
      <c r="K96" s="289">
        <v>497.01666666666671</v>
      </c>
      <c r="L96" s="289">
        <v>531.03333333333342</v>
      </c>
      <c r="M96" s="276">
        <v>463</v>
      </c>
      <c r="N96" s="276">
        <v>390.2</v>
      </c>
      <c r="O96" s="291">
        <v>36082500</v>
      </c>
      <c r="P96" s="292">
        <v>0.11892394759283666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709.1</v>
      </c>
      <c r="F97" s="288">
        <v>704.98333333333346</v>
      </c>
      <c r="G97" s="289">
        <v>685.76666666666688</v>
      </c>
      <c r="H97" s="289">
        <v>662.43333333333339</v>
      </c>
      <c r="I97" s="289">
        <v>643.21666666666681</v>
      </c>
      <c r="J97" s="289">
        <v>728.31666666666695</v>
      </c>
      <c r="K97" s="289">
        <v>747.53333333333342</v>
      </c>
      <c r="L97" s="289">
        <v>770.86666666666702</v>
      </c>
      <c r="M97" s="276">
        <v>724.2</v>
      </c>
      <c r="N97" s="276">
        <v>681.65</v>
      </c>
      <c r="O97" s="291">
        <v>36767250</v>
      </c>
      <c r="P97" s="292">
        <v>1.5445151325708822E-3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2814.65</v>
      </c>
      <c r="F98" s="288">
        <v>2822.2333333333336</v>
      </c>
      <c r="G98" s="289">
        <v>2782.4666666666672</v>
      </c>
      <c r="H98" s="289">
        <v>2750.2833333333338</v>
      </c>
      <c r="I98" s="289">
        <v>2710.5166666666673</v>
      </c>
      <c r="J98" s="289">
        <v>2854.416666666667</v>
      </c>
      <c r="K98" s="289">
        <v>2894.1833333333334</v>
      </c>
      <c r="L98" s="289">
        <v>2926.3666666666668</v>
      </c>
      <c r="M98" s="276">
        <v>2862</v>
      </c>
      <c r="N98" s="276">
        <v>2790.05</v>
      </c>
      <c r="O98" s="291">
        <v>1356500</v>
      </c>
      <c r="P98" s="292">
        <v>-5.6807769836906725E-3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1713.6</v>
      </c>
      <c r="F99" s="288">
        <v>1716.8833333333332</v>
      </c>
      <c r="G99" s="289">
        <v>1703.0666666666664</v>
      </c>
      <c r="H99" s="289">
        <v>1692.5333333333331</v>
      </c>
      <c r="I99" s="289">
        <v>1678.7166666666662</v>
      </c>
      <c r="J99" s="289">
        <v>1727.4166666666665</v>
      </c>
      <c r="K99" s="289">
        <v>1741.2333333333331</v>
      </c>
      <c r="L99" s="289">
        <v>1751.7666666666667</v>
      </c>
      <c r="M99" s="276">
        <v>1730.7</v>
      </c>
      <c r="N99" s="276">
        <v>1706.35</v>
      </c>
      <c r="O99" s="291">
        <v>11871200</v>
      </c>
      <c r="P99" s="292">
        <v>-9.5117311350665819E-3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85.25</v>
      </c>
      <c r="F100" s="288">
        <v>86.016666666666666</v>
      </c>
      <c r="G100" s="289">
        <v>84.033333333333331</v>
      </c>
      <c r="H100" s="289">
        <v>82.816666666666663</v>
      </c>
      <c r="I100" s="289">
        <v>80.833333333333329</v>
      </c>
      <c r="J100" s="289">
        <v>87.233333333333334</v>
      </c>
      <c r="K100" s="289">
        <v>89.216666666666654</v>
      </c>
      <c r="L100" s="289">
        <v>90.433333333333337</v>
      </c>
      <c r="M100" s="276">
        <v>88</v>
      </c>
      <c r="N100" s="276">
        <v>84.8</v>
      </c>
      <c r="O100" s="291">
        <v>46360180</v>
      </c>
      <c r="P100" s="292">
        <v>3.1367877704983123E-2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2730.65</v>
      </c>
      <c r="F101" s="288">
        <v>2750.1</v>
      </c>
      <c r="G101" s="289">
        <v>2701.2999999999997</v>
      </c>
      <c r="H101" s="289">
        <v>2671.95</v>
      </c>
      <c r="I101" s="289">
        <v>2623.1499999999996</v>
      </c>
      <c r="J101" s="289">
        <v>2779.45</v>
      </c>
      <c r="K101" s="289">
        <v>2828.25</v>
      </c>
      <c r="L101" s="289">
        <v>2857.6</v>
      </c>
      <c r="M101" s="276">
        <v>2798.9</v>
      </c>
      <c r="N101" s="276">
        <v>2720.75</v>
      </c>
      <c r="O101" s="291">
        <v>540750</v>
      </c>
      <c r="P101" s="292">
        <v>8.4754262788365092E-2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430.75</v>
      </c>
      <c r="F102" s="288">
        <v>429.11666666666662</v>
      </c>
      <c r="G102" s="289">
        <v>423.88333333333321</v>
      </c>
      <c r="H102" s="289">
        <v>417.01666666666659</v>
      </c>
      <c r="I102" s="289">
        <v>411.78333333333319</v>
      </c>
      <c r="J102" s="289">
        <v>435.98333333333323</v>
      </c>
      <c r="K102" s="289">
        <v>441.2166666666667</v>
      </c>
      <c r="L102" s="289">
        <v>448.08333333333326</v>
      </c>
      <c r="M102" s="276">
        <v>434.35</v>
      </c>
      <c r="N102" s="276">
        <v>422.25</v>
      </c>
      <c r="O102" s="291">
        <v>5684000</v>
      </c>
      <c r="P102" s="292">
        <v>-4.438466711499664E-2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1421.55</v>
      </c>
      <c r="F103" s="288">
        <v>1409.4833333333336</v>
      </c>
      <c r="G103" s="289">
        <v>1389.9666666666672</v>
      </c>
      <c r="H103" s="289">
        <v>1358.3833333333337</v>
      </c>
      <c r="I103" s="289">
        <v>1338.8666666666672</v>
      </c>
      <c r="J103" s="289">
        <v>1441.0666666666671</v>
      </c>
      <c r="K103" s="289">
        <v>1460.5833333333335</v>
      </c>
      <c r="L103" s="289">
        <v>1492.166666666667</v>
      </c>
      <c r="M103" s="276">
        <v>1429</v>
      </c>
      <c r="N103" s="276">
        <v>1377.9</v>
      </c>
      <c r="O103" s="291">
        <v>15921750</v>
      </c>
      <c r="P103" s="292">
        <v>2.1997490219236731E-2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3611.75</v>
      </c>
      <c r="F104" s="288">
        <v>3640.2999999999997</v>
      </c>
      <c r="G104" s="289">
        <v>3574.6999999999994</v>
      </c>
      <c r="H104" s="289">
        <v>3537.6499999999996</v>
      </c>
      <c r="I104" s="289">
        <v>3472.0499999999993</v>
      </c>
      <c r="J104" s="289">
        <v>3677.3499999999995</v>
      </c>
      <c r="K104" s="289">
        <v>3742.95</v>
      </c>
      <c r="L104" s="289">
        <v>3779.9999999999995</v>
      </c>
      <c r="M104" s="276">
        <v>3705.9</v>
      </c>
      <c r="N104" s="276">
        <v>3603.25</v>
      </c>
      <c r="O104" s="291">
        <v>655050</v>
      </c>
      <c r="P104" s="292">
        <v>2.36755743084857E-2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2539.65</v>
      </c>
      <c r="F105" s="288">
        <v>2554.5666666666666</v>
      </c>
      <c r="G105" s="289">
        <v>2519.1333333333332</v>
      </c>
      <c r="H105" s="289">
        <v>2498.6166666666668</v>
      </c>
      <c r="I105" s="289">
        <v>2463.1833333333334</v>
      </c>
      <c r="J105" s="289">
        <v>2575.083333333333</v>
      </c>
      <c r="K105" s="289">
        <v>2610.5166666666664</v>
      </c>
      <c r="L105" s="289">
        <v>2631.0333333333328</v>
      </c>
      <c r="M105" s="276">
        <v>2590</v>
      </c>
      <c r="N105" s="276">
        <v>2534.0500000000002</v>
      </c>
      <c r="O105" s="291">
        <v>507800</v>
      </c>
      <c r="P105" s="292">
        <v>-4.0438397581254726E-2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1182.55</v>
      </c>
      <c r="F106" s="288">
        <v>1196.25</v>
      </c>
      <c r="G106" s="289">
        <v>1155.75</v>
      </c>
      <c r="H106" s="289">
        <v>1128.95</v>
      </c>
      <c r="I106" s="289">
        <v>1088.45</v>
      </c>
      <c r="J106" s="289">
        <v>1223.05</v>
      </c>
      <c r="K106" s="289">
        <v>1263.55</v>
      </c>
      <c r="L106" s="289">
        <v>1290.3499999999999</v>
      </c>
      <c r="M106" s="276">
        <v>1236.75</v>
      </c>
      <c r="N106" s="276">
        <v>1169.45</v>
      </c>
      <c r="O106" s="291">
        <v>9098400</v>
      </c>
      <c r="P106" s="292">
        <v>2.2471910112359553E-3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744.55</v>
      </c>
      <c r="F107" s="288">
        <v>749.75</v>
      </c>
      <c r="G107" s="289">
        <v>733.75</v>
      </c>
      <c r="H107" s="289">
        <v>722.95</v>
      </c>
      <c r="I107" s="289">
        <v>706.95</v>
      </c>
      <c r="J107" s="289">
        <v>760.55</v>
      </c>
      <c r="K107" s="289">
        <v>776.55</v>
      </c>
      <c r="L107" s="289">
        <v>787.34999999999991</v>
      </c>
      <c r="M107" s="276">
        <v>765.75</v>
      </c>
      <c r="N107" s="276">
        <v>738.95</v>
      </c>
      <c r="O107" s="291">
        <v>11204900</v>
      </c>
      <c r="P107" s="292">
        <v>1.5479286937765653E-2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151.69999999999999</v>
      </c>
      <c r="F108" s="288">
        <v>152.20000000000002</v>
      </c>
      <c r="G108" s="289">
        <v>150.50000000000003</v>
      </c>
      <c r="H108" s="289">
        <v>149.30000000000001</v>
      </c>
      <c r="I108" s="289">
        <v>147.60000000000002</v>
      </c>
      <c r="J108" s="289">
        <v>153.40000000000003</v>
      </c>
      <c r="K108" s="289">
        <v>155.10000000000002</v>
      </c>
      <c r="L108" s="289">
        <v>156.30000000000004</v>
      </c>
      <c r="M108" s="276">
        <v>153.9</v>
      </c>
      <c r="N108" s="276">
        <v>151</v>
      </c>
      <c r="O108" s="291">
        <v>33712000</v>
      </c>
      <c r="P108" s="292">
        <v>3.7419990152634169E-2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151.1</v>
      </c>
      <c r="F109" s="288">
        <v>152.16666666666666</v>
      </c>
      <c r="G109" s="289">
        <v>149.58333333333331</v>
      </c>
      <c r="H109" s="289">
        <v>148.06666666666666</v>
      </c>
      <c r="I109" s="289">
        <v>145.48333333333332</v>
      </c>
      <c r="J109" s="289">
        <v>153.68333333333331</v>
      </c>
      <c r="K109" s="289">
        <v>156.26666666666662</v>
      </c>
      <c r="L109" s="289">
        <v>157.7833333333333</v>
      </c>
      <c r="M109" s="276">
        <v>154.75</v>
      </c>
      <c r="N109" s="276">
        <v>150.65</v>
      </c>
      <c r="O109" s="291">
        <v>25770000</v>
      </c>
      <c r="P109" s="292">
        <v>2.5549188156638012E-2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476.9</v>
      </c>
      <c r="F110" s="288">
        <v>475.65000000000003</v>
      </c>
      <c r="G110" s="289">
        <v>471.05000000000007</v>
      </c>
      <c r="H110" s="289">
        <v>465.20000000000005</v>
      </c>
      <c r="I110" s="289">
        <v>460.60000000000008</v>
      </c>
      <c r="J110" s="289">
        <v>481.50000000000006</v>
      </c>
      <c r="K110" s="289">
        <v>486.10000000000008</v>
      </c>
      <c r="L110" s="289">
        <v>491.95000000000005</v>
      </c>
      <c r="M110" s="276">
        <v>480.25</v>
      </c>
      <c r="N110" s="276">
        <v>469.8</v>
      </c>
      <c r="O110" s="291">
        <v>8754000</v>
      </c>
      <c r="P110" s="292">
        <v>8.5253456221198159E-3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6749.1</v>
      </c>
      <c r="F111" s="288">
        <v>6766.416666666667</v>
      </c>
      <c r="G111" s="289">
        <v>6682.8333333333339</v>
      </c>
      <c r="H111" s="289">
        <v>6616.5666666666666</v>
      </c>
      <c r="I111" s="289">
        <v>6532.9833333333336</v>
      </c>
      <c r="J111" s="289">
        <v>6832.6833333333343</v>
      </c>
      <c r="K111" s="289">
        <v>6916.2666666666682</v>
      </c>
      <c r="L111" s="289">
        <v>6982.5333333333347</v>
      </c>
      <c r="M111" s="276">
        <v>6850</v>
      </c>
      <c r="N111" s="276">
        <v>6700.15</v>
      </c>
      <c r="O111" s="291">
        <v>2404000</v>
      </c>
      <c r="P111" s="292">
        <v>-7.1449221492586625E-3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567.70000000000005</v>
      </c>
      <c r="F112" s="288">
        <v>567.15</v>
      </c>
      <c r="G112" s="289">
        <v>560.59999999999991</v>
      </c>
      <c r="H112" s="289">
        <v>553.49999999999989</v>
      </c>
      <c r="I112" s="289">
        <v>546.94999999999982</v>
      </c>
      <c r="J112" s="289">
        <v>574.25</v>
      </c>
      <c r="K112" s="289">
        <v>580.79999999999995</v>
      </c>
      <c r="L112" s="289">
        <v>587.90000000000009</v>
      </c>
      <c r="M112" s="276">
        <v>573.70000000000005</v>
      </c>
      <c r="N112" s="276">
        <v>560.04999999999995</v>
      </c>
      <c r="O112" s="291">
        <v>13411250</v>
      </c>
      <c r="P112" s="292">
        <v>2.532492354740061E-2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883.55</v>
      </c>
      <c r="F113" s="288">
        <v>885.98333333333323</v>
      </c>
      <c r="G113" s="289">
        <v>867.11666666666645</v>
      </c>
      <c r="H113" s="289">
        <v>850.68333333333317</v>
      </c>
      <c r="I113" s="289">
        <v>831.81666666666638</v>
      </c>
      <c r="J113" s="289">
        <v>902.41666666666652</v>
      </c>
      <c r="K113" s="289">
        <v>921.2833333333333</v>
      </c>
      <c r="L113" s="289">
        <v>937.71666666666658</v>
      </c>
      <c r="M113" s="276">
        <v>904.85</v>
      </c>
      <c r="N113" s="276">
        <v>869.55</v>
      </c>
      <c r="O113" s="291">
        <v>2135900</v>
      </c>
      <c r="P113" s="292">
        <v>-3.0964317310527869E-2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1098.25</v>
      </c>
      <c r="F114" s="288">
        <v>1112.4833333333333</v>
      </c>
      <c r="G114" s="289">
        <v>1081.5166666666667</v>
      </c>
      <c r="H114" s="289">
        <v>1064.7833333333333</v>
      </c>
      <c r="I114" s="289">
        <v>1033.8166666666666</v>
      </c>
      <c r="J114" s="289">
        <v>1129.2166666666667</v>
      </c>
      <c r="K114" s="289">
        <v>1160.1833333333334</v>
      </c>
      <c r="L114" s="289">
        <v>1176.9166666666667</v>
      </c>
      <c r="M114" s="276">
        <v>1143.45</v>
      </c>
      <c r="N114" s="276">
        <v>1095.75</v>
      </c>
      <c r="O114" s="291">
        <v>1648200</v>
      </c>
      <c r="P114" s="292">
        <v>2.2329735764793451E-2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2114.6</v>
      </c>
      <c r="F115" s="288">
        <v>2132.9</v>
      </c>
      <c r="G115" s="289">
        <v>2084.75</v>
      </c>
      <c r="H115" s="289">
        <v>2054.9</v>
      </c>
      <c r="I115" s="289">
        <v>2006.75</v>
      </c>
      <c r="J115" s="289">
        <v>2162.75</v>
      </c>
      <c r="K115" s="289">
        <v>2210.9000000000005</v>
      </c>
      <c r="L115" s="289">
        <v>2240.75</v>
      </c>
      <c r="M115" s="276">
        <v>2181.0500000000002</v>
      </c>
      <c r="N115" s="276">
        <v>2103.0500000000002</v>
      </c>
      <c r="O115" s="291">
        <v>1460800</v>
      </c>
      <c r="P115" s="292">
        <v>-1.8279569892473119E-2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229.15</v>
      </c>
      <c r="F116" s="288">
        <v>232.01666666666665</v>
      </c>
      <c r="G116" s="289">
        <v>224.0333333333333</v>
      </c>
      <c r="H116" s="289">
        <v>218.91666666666666</v>
      </c>
      <c r="I116" s="289">
        <v>210.93333333333331</v>
      </c>
      <c r="J116" s="289">
        <v>237.1333333333333</v>
      </c>
      <c r="K116" s="289">
        <v>245.11666666666665</v>
      </c>
      <c r="L116" s="289">
        <v>250.23333333333329</v>
      </c>
      <c r="M116" s="276">
        <v>240</v>
      </c>
      <c r="N116" s="276">
        <v>226.9</v>
      </c>
      <c r="O116" s="291">
        <v>30002000</v>
      </c>
      <c r="P116" s="292">
        <v>-1.9558503946013953E-2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1791.65</v>
      </c>
      <c r="F117" s="288">
        <v>1784.7666666666667</v>
      </c>
      <c r="G117" s="289">
        <v>1769.0333333333333</v>
      </c>
      <c r="H117" s="289">
        <v>1746.4166666666667</v>
      </c>
      <c r="I117" s="289">
        <v>1730.6833333333334</v>
      </c>
      <c r="J117" s="289">
        <v>1807.3833333333332</v>
      </c>
      <c r="K117" s="289">
        <v>1823.1166666666663</v>
      </c>
      <c r="L117" s="289">
        <v>1845.7333333333331</v>
      </c>
      <c r="M117" s="276">
        <v>1800.5</v>
      </c>
      <c r="N117" s="276">
        <v>1762.15</v>
      </c>
      <c r="O117" s="291">
        <v>355225</v>
      </c>
      <c r="P117" s="292">
        <v>-6.5012831479897351E-2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76222.7</v>
      </c>
      <c r="F118" s="288">
        <v>76740.566666666666</v>
      </c>
      <c r="G118" s="289">
        <v>75481.133333333331</v>
      </c>
      <c r="H118" s="289">
        <v>74739.566666666666</v>
      </c>
      <c r="I118" s="289">
        <v>73480.133333333331</v>
      </c>
      <c r="J118" s="289">
        <v>77482.133333333331</v>
      </c>
      <c r="K118" s="289">
        <v>78741.566666666651</v>
      </c>
      <c r="L118" s="289">
        <v>79483.133333333331</v>
      </c>
      <c r="M118" s="276">
        <v>78000</v>
      </c>
      <c r="N118" s="276">
        <v>75999</v>
      </c>
      <c r="O118" s="291">
        <v>51830</v>
      </c>
      <c r="P118" s="292">
        <v>3.6185525789684127E-2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1170.75</v>
      </c>
      <c r="F119" s="288">
        <v>1169.0666666666668</v>
      </c>
      <c r="G119" s="289">
        <v>1159.3333333333337</v>
      </c>
      <c r="H119" s="289">
        <v>1147.916666666667</v>
      </c>
      <c r="I119" s="289">
        <v>1138.1833333333338</v>
      </c>
      <c r="J119" s="289">
        <v>1180.4833333333336</v>
      </c>
      <c r="K119" s="289">
        <v>1190.2166666666667</v>
      </c>
      <c r="L119" s="289">
        <v>1201.6333333333334</v>
      </c>
      <c r="M119" s="276">
        <v>1178.8</v>
      </c>
      <c r="N119" s="276">
        <v>1157.6500000000001</v>
      </c>
      <c r="O119" s="291">
        <v>2904000</v>
      </c>
      <c r="P119" s="292">
        <v>2.5893319523562922E-3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342.8</v>
      </c>
      <c r="F120" s="288">
        <v>343.26666666666671</v>
      </c>
      <c r="G120" s="289">
        <v>337.38333333333344</v>
      </c>
      <c r="H120" s="289">
        <v>331.96666666666675</v>
      </c>
      <c r="I120" s="289">
        <v>326.08333333333348</v>
      </c>
      <c r="J120" s="289">
        <v>348.68333333333339</v>
      </c>
      <c r="K120" s="289">
        <v>354.56666666666672</v>
      </c>
      <c r="L120" s="289">
        <v>359.98333333333335</v>
      </c>
      <c r="M120" s="276">
        <v>349.15</v>
      </c>
      <c r="N120" s="276">
        <v>337.85</v>
      </c>
      <c r="O120" s="291">
        <v>1204800</v>
      </c>
      <c r="P120" s="292">
        <v>1.4824797843665768E-2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71.7</v>
      </c>
      <c r="F121" s="288">
        <v>72.8</v>
      </c>
      <c r="G121" s="289">
        <v>68.149999999999991</v>
      </c>
      <c r="H121" s="289">
        <v>64.599999999999994</v>
      </c>
      <c r="I121" s="289">
        <v>59.949999999999989</v>
      </c>
      <c r="J121" s="289">
        <v>76.349999999999994</v>
      </c>
      <c r="K121" s="289">
        <v>81</v>
      </c>
      <c r="L121" s="289">
        <v>84.55</v>
      </c>
      <c r="M121" s="276">
        <v>77.45</v>
      </c>
      <c r="N121" s="276">
        <v>69.25</v>
      </c>
      <c r="O121" s="291">
        <v>85221000</v>
      </c>
      <c r="P121" s="292">
        <v>5.1825430130088126E-2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4312.1000000000004</v>
      </c>
      <c r="F122" s="288">
        <v>4358.3499999999995</v>
      </c>
      <c r="G122" s="289">
        <v>4254.7499999999991</v>
      </c>
      <c r="H122" s="289">
        <v>4197.3999999999996</v>
      </c>
      <c r="I122" s="289">
        <v>4093.7999999999993</v>
      </c>
      <c r="J122" s="289">
        <v>4415.6999999999989</v>
      </c>
      <c r="K122" s="289">
        <v>4519.2999999999993</v>
      </c>
      <c r="L122" s="289">
        <v>4576.6499999999987</v>
      </c>
      <c r="M122" s="276">
        <v>4461.95</v>
      </c>
      <c r="N122" s="276">
        <v>4301</v>
      </c>
      <c r="O122" s="291">
        <v>1351000</v>
      </c>
      <c r="P122" s="292">
        <v>3.505075656004597E-2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3156.55</v>
      </c>
      <c r="F123" s="288">
        <v>3175.9166666666665</v>
      </c>
      <c r="G123" s="289">
        <v>3113.3833333333332</v>
      </c>
      <c r="H123" s="289">
        <v>3070.2166666666667</v>
      </c>
      <c r="I123" s="289">
        <v>3007.6833333333334</v>
      </c>
      <c r="J123" s="289">
        <v>3219.083333333333</v>
      </c>
      <c r="K123" s="289">
        <v>3281.6166666666668</v>
      </c>
      <c r="L123" s="289">
        <v>3324.7833333333328</v>
      </c>
      <c r="M123" s="276">
        <v>3238.45</v>
      </c>
      <c r="N123" s="276">
        <v>3132.75</v>
      </c>
      <c r="O123" s="291">
        <v>475425</v>
      </c>
      <c r="P123" s="292">
        <v>-3.2065964269354097E-2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17278.400000000001</v>
      </c>
      <c r="F124" s="288">
        <v>17088.850000000002</v>
      </c>
      <c r="G124" s="289">
        <v>16857.700000000004</v>
      </c>
      <c r="H124" s="289">
        <v>16437.000000000004</v>
      </c>
      <c r="I124" s="289">
        <v>16205.850000000006</v>
      </c>
      <c r="J124" s="289">
        <v>17509.550000000003</v>
      </c>
      <c r="K124" s="289">
        <v>17740.700000000004</v>
      </c>
      <c r="L124" s="289">
        <v>18161.400000000001</v>
      </c>
      <c r="M124" s="276">
        <v>17320</v>
      </c>
      <c r="N124" s="276">
        <v>16668.150000000001</v>
      </c>
      <c r="O124" s="291">
        <v>285200</v>
      </c>
      <c r="P124" s="292">
        <v>1.1706278822277403E-2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186.1</v>
      </c>
      <c r="F125" s="288">
        <v>191.73333333333335</v>
      </c>
      <c r="G125" s="289">
        <v>176.9666666666667</v>
      </c>
      <c r="H125" s="289">
        <v>167.83333333333334</v>
      </c>
      <c r="I125" s="289">
        <v>153.06666666666669</v>
      </c>
      <c r="J125" s="289">
        <v>200.8666666666667</v>
      </c>
      <c r="K125" s="289">
        <v>215.63333333333335</v>
      </c>
      <c r="L125" s="289">
        <v>224.76666666666671</v>
      </c>
      <c r="M125" s="276">
        <v>206.5</v>
      </c>
      <c r="N125" s="276">
        <v>182.6</v>
      </c>
      <c r="O125" s="291">
        <v>57063900</v>
      </c>
      <c r="P125" s="292">
        <v>2.061114439784302E-2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111.7</v>
      </c>
      <c r="F126" s="288">
        <v>112.18333333333334</v>
      </c>
      <c r="G126" s="289">
        <v>110.01666666666668</v>
      </c>
      <c r="H126" s="289">
        <v>108.33333333333334</v>
      </c>
      <c r="I126" s="289">
        <v>106.16666666666669</v>
      </c>
      <c r="J126" s="289">
        <v>113.86666666666667</v>
      </c>
      <c r="K126" s="289">
        <v>116.03333333333333</v>
      </c>
      <c r="L126" s="289">
        <v>117.71666666666667</v>
      </c>
      <c r="M126" s="276">
        <v>114.35</v>
      </c>
      <c r="N126" s="276">
        <v>110.5</v>
      </c>
      <c r="O126" s="291">
        <v>82940700</v>
      </c>
      <c r="P126" s="292">
        <v>-3.2878964312624153E-3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113.35</v>
      </c>
      <c r="F127" s="288">
        <v>113.7</v>
      </c>
      <c r="G127" s="289">
        <v>111.4</v>
      </c>
      <c r="H127" s="289">
        <v>109.45</v>
      </c>
      <c r="I127" s="289">
        <v>107.15</v>
      </c>
      <c r="J127" s="289">
        <v>115.65</v>
      </c>
      <c r="K127" s="289">
        <v>117.94999999999999</v>
      </c>
      <c r="L127" s="289">
        <v>119.9</v>
      </c>
      <c r="M127" s="276">
        <v>116</v>
      </c>
      <c r="N127" s="276">
        <v>111.75</v>
      </c>
      <c r="O127" s="291">
        <v>43189300</v>
      </c>
      <c r="P127" s="292">
        <v>-9.4884621591092469E-2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28124.6</v>
      </c>
      <c r="F128" s="288">
        <v>28147.05</v>
      </c>
      <c r="G128" s="289">
        <v>27823.649999999998</v>
      </c>
      <c r="H128" s="289">
        <v>27522.699999999997</v>
      </c>
      <c r="I128" s="289">
        <v>27199.299999999996</v>
      </c>
      <c r="J128" s="289">
        <v>28448</v>
      </c>
      <c r="K128" s="289">
        <v>28771.4</v>
      </c>
      <c r="L128" s="289">
        <v>29072.350000000002</v>
      </c>
      <c r="M128" s="276">
        <v>28470.45</v>
      </c>
      <c r="N128" s="276">
        <v>27846.1</v>
      </c>
      <c r="O128" s="291">
        <v>65460</v>
      </c>
      <c r="P128" s="292">
        <v>5.5299539170506912E-3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1633.65</v>
      </c>
      <c r="F129" s="288">
        <v>1646.8166666666666</v>
      </c>
      <c r="G129" s="289">
        <v>1602.8833333333332</v>
      </c>
      <c r="H129" s="289">
        <v>1572.1166666666666</v>
      </c>
      <c r="I129" s="289">
        <v>1528.1833333333332</v>
      </c>
      <c r="J129" s="289">
        <v>1677.5833333333333</v>
      </c>
      <c r="K129" s="289">
        <v>1721.5166666666667</v>
      </c>
      <c r="L129" s="289">
        <v>1752.2833333333333</v>
      </c>
      <c r="M129" s="276">
        <v>1690.75</v>
      </c>
      <c r="N129" s="276">
        <v>1616.05</v>
      </c>
      <c r="O129" s="291">
        <v>3293125</v>
      </c>
      <c r="P129" s="292">
        <v>-4.5816733067729085E-2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242.6</v>
      </c>
      <c r="F130" s="288">
        <v>244.29999999999998</v>
      </c>
      <c r="G130" s="289">
        <v>239.74999999999997</v>
      </c>
      <c r="H130" s="289">
        <v>236.89999999999998</v>
      </c>
      <c r="I130" s="289">
        <v>232.34999999999997</v>
      </c>
      <c r="J130" s="289">
        <v>247.14999999999998</v>
      </c>
      <c r="K130" s="289">
        <v>251.7</v>
      </c>
      <c r="L130" s="289">
        <v>254.54999999999998</v>
      </c>
      <c r="M130" s="276">
        <v>248.85</v>
      </c>
      <c r="N130" s="276">
        <v>241.45</v>
      </c>
      <c r="O130" s="291">
        <v>16500000</v>
      </c>
      <c r="P130" s="292">
        <v>1.0921004732435385E-3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113.65</v>
      </c>
      <c r="F131" s="288">
        <v>114.7</v>
      </c>
      <c r="G131" s="289">
        <v>112.25</v>
      </c>
      <c r="H131" s="289">
        <v>110.85</v>
      </c>
      <c r="I131" s="289">
        <v>108.39999999999999</v>
      </c>
      <c r="J131" s="289">
        <v>116.10000000000001</v>
      </c>
      <c r="K131" s="289">
        <v>118.55000000000003</v>
      </c>
      <c r="L131" s="289">
        <v>119.95000000000002</v>
      </c>
      <c r="M131" s="276">
        <v>117.15</v>
      </c>
      <c r="N131" s="276">
        <v>113.3</v>
      </c>
      <c r="O131" s="291">
        <v>38421400</v>
      </c>
      <c r="P131" s="292">
        <v>-2.7005809389229078E-2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5300.85</v>
      </c>
      <c r="F132" s="288">
        <v>5328.6166666666668</v>
      </c>
      <c r="G132" s="289">
        <v>5254.2333333333336</v>
      </c>
      <c r="H132" s="289">
        <v>5207.6166666666668</v>
      </c>
      <c r="I132" s="289">
        <v>5133.2333333333336</v>
      </c>
      <c r="J132" s="289">
        <v>5375.2333333333336</v>
      </c>
      <c r="K132" s="289">
        <v>5449.6166666666668</v>
      </c>
      <c r="L132" s="289">
        <v>5496.2333333333336</v>
      </c>
      <c r="M132" s="276">
        <v>5403</v>
      </c>
      <c r="N132" s="276">
        <v>5282</v>
      </c>
      <c r="O132" s="291">
        <v>259375</v>
      </c>
      <c r="P132" s="292">
        <v>-2.403846153846154E-3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1888.15</v>
      </c>
      <c r="F133" s="288">
        <v>1873.45</v>
      </c>
      <c r="G133" s="289">
        <v>1833.65</v>
      </c>
      <c r="H133" s="289">
        <v>1779.15</v>
      </c>
      <c r="I133" s="289">
        <v>1739.3500000000001</v>
      </c>
      <c r="J133" s="289">
        <v>1927.95</v>
      </c>
      <c r="K133" s="289">
        <v>1967.7499999999998</v>
      </c>
      <c r="L133" s="289">
        <v>2022.25</v>
      </c>
      <c r="M133" s="276">
        <v>1913.25</v>
      </c>
      <c r="N133" s="276">
        <v>1818.95</v>
      </c>
      <c r="O133" s="291">
        <v>2200500</v>
      </c>
      <c r="P133" s="292">
        <v>0.1229905588160245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2706.75</v>
      </c>
      <c r="F134" s="288">
        <v>2718.5333333333333</v>
      </c>
      <c r="G134" s="289">
        <v>2639.2166666666667</v>
      </c>
      <c r="H134" s="289">
        <v>2571.6833333333334</v>
      </c>
      <c r="I134" s="289">
        <v>2492.3666666666668</v>
      </c>
      <c r="J134" s="289">
        <v>2786.0666666666666</v>
      </c>
      <c r="K134" s="289">
        <v>2865.3833333333332</v>
      </c>
      <c r="L134" s="289">
        <v>2932.9166666666665</v>
      </c>
      <c r="M134" s="276">
        <v>2797.85</v>
      </c>
      <c r="N134" s="276">
        <v>2651</v>
      </c>
      <c r="O134" s="291">
        <v>460000</v>
      </c>
      <c r="P134" s="292">
        <v>0.24492557510148849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36.6</v>
      </c>
      <c r="F135" s="288">
        <v>36.916666666666664</v>
      </c>
      <c r="G135" s="289">
        <v>35.93333333333333</v>
      </c>
      <c r="H135" s="289">
        <v>35.266666666666666</v>
      </c>
      <c r="I135" s="289">
        <v>34.283333333333331</v>
      </c>
      <c r="J135" s="289">
        <v>37.583333333333329</v>
      </c>
      <c r="K135" s="289">
        <v>38.566666666666663</v>
      </c>
      <c r="L135" s="289">
        <v>39.233333333333327</v>
      </c>
      <c r="M135" s="276">
        <v>37.9</v>
      </c>
      <c r="N135" s="276">
        <v>36.25</v>
      </c>
      <c r="O135" s="291">
        <v>261136000</v>
      </c>
      <c r="P135" s="292">
        <v>-3.688186002596483E-2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229.1</v>
      </c>
      <c r="F136" s="288">
        <v>227.76666666666665</v>
      </c>
      <c r="G136" s="289">
        <v>225.5333333333333</v>
      </c>
      <c r="H136" s="289">
        <v>221.96666666666664</v>
      </c>
      <c r="I136" s="289">
        <v>219.73333333333329</v>
      </c>
      <c r="J136" s="289">
        <v>231.33333333333331</v>
      </c>
      <c r="K136" s="289">
        <v>233.56666666666666</v>
      </c>
      <c r="L136" s="289">
        <v>237.13333333333333</v>
      </c>
      <c r="M136" s="276">
        <v>230</v>
      </c>
      <c r="N136" s="276">
        <v>224.2</v>
      </c>
      <c r="O136" s="291">
        <v>22820000</v>
      </c>
      <c r="P136" s="292">
        <v>-4.294581446066096E-2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1164.3</v>
      </c>
      <c r="F137" s="288">
        <v>1171.6333333333332</v>
      </c>
      <c r="G137" s="289">
        <v>1144.7166666666665</v>
      </c>
      <c r="H137" s="289">
        <v>1125.1333333333332</v>
      </c>
      <c r="I137" s="289">
        <v>1098.2166666666665</v>
      </c>
      <c r="J137" s="289">
        <v>1191.2166666666665</v>
      </c>
      <c r="K137" s="289">
        <v>1218.1333333333334</v>
      </c>
      <c r="L137" s="289">
        <v>1237.7166666666665</v>
      </c>
      <c r="M137" s="276">
        <v>1198.55</v>
      </c>
      <c r="N137" s="276">
        <v>1152.05</v>
      </c>
      <c r="O137" s="291">
        <v>1669514</v>
      </c>
      <c r="P137" s="292">
        <v>-6.9841269841269843E-2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933.95</v>
      </c>
      <c r="F138" s="288">
        <v>934.05000000000007</v>
      </c>
      <c r="G138" s="289">
        <v>926.15000000000009</v>
      </c>
      <c r="H138" s="289">
        <v>918.35</v>
      </c>
      <c r="I138" s="289">
        <v>910.45</v>
      </c>
      <c r="J138" s="289">
        <v>941.85000000000014</v>
      </c>
      <c r="K138" s="289">
        <v>949.75</v>
      </c>
      <c r="L138" s="289">
        <v>957.55000000000018</v>
      </c>
      <c r="M138" s="276">
        <v>941.95</v>
      </c>
      <c r="N138" s="276">
        <v>926.25</v>
      </c>
      <c r="O138" s="291">
        <v>2135200</v>
      </c>
      <c r="P138" s="292">
        <v>-2.7487417731320171E-2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188.4</v>
      </c>
      <c r="F139" s="288">
        <v>189.18333333333331</v>
      </c>
      <c r="G139" s="289">
        <v>186.01666666666662</v>
      </c>
      <c r="H139" s="289">
        <v>183.63333333333333</v>
      </c>
      <c r="I139" s="289">
        <v>180.46666666666664</v>
      </c>
      <c r="J139" s="289">
        <v>191.56666666666661</v>
      </c>
      <c r="K139" s="289">
        <v>194.73333333333329</v>
      </c>
      <c r="L139" s="289">
        <v>197.11666666666659</v>
      </c>
      <c r="M139" s="276">
        <v>192.35</v>
      </c>
      <c r="N139" s="276">
        <v>186.8</v>
      </c>
      <c r="O139" s="291">
        <v>24905200</v>
      </c>
      <c r="P139" s="292">
        <v>-0.10550984272471617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139.65</v>
      </c>
      <c r="F140" s="288">
        <v>140.11666666666665</v>
      </c>
      <c r="G140" s="289">
        <v>137.98333333333329</v>
      </c>
      <c r="H140" s="289">
        <v>136.31666666666663</v>
      </c>
      <c r="I140" s="289">
        <v>134.18333333333328</v>
      </c>
      <c r="J140" s="289">
        <v>141.7833333333333</v>
      </c>
      <c r="K140" s="289">
        <v>143.91666666666669</v>
      </c>
      <c r="L140" s="289">
        <v>145.58333333333331</v>
      </c>
      <c r="M140" s="276">
        <v>142.25</v>
      </c>
      <c r="N140" s="276">
        <v>138.44999999999999</v>
      </c>
      <c r="O140" s="291">
        <v>14244000</v>
      </c>
      <c r="P140" s="292">
        <v>-7.3380171740827477E-2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1941.4</v>
      </c>
      <c r="F141" s="288">
        <v>1931.7333333333336</v>
      </c>
      <c r="G141" s="289">
        <v>1917.5666666666671</v>
      </c>
      <c r="H141" s="289">
        <v>1893.7333333333336</v>
      </c>
      <c r="I141" s="289">
        <v>1879.5666666666671</v>
      </c>
      <c r="J141" s="289">
        <v>1955.5666666666671</v>
      </c>
      <c r="K141" s="289">
        <v>1969.7333333333336</v>
      </c>
      <c r="L141" s="289">
        <v>1993.5666666666671</v>
      </c>
      <c r="M141" s="276">
        <v>1945.9</v>
      </c>
      <c r="N141" s="276">
        <v>1907.9</v>
      </c>
      <c r="O141" s="291">
        <v>31351750</v>
      </c>
      <c r="P141" s="292">
        <v>-2.0265466676041594E-2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127.6</v>
      </c>
      <c r="F142" s="288">
        <v>128.73333333333335</v>
      </c>
      <c r="G142" s="289">
        <v>122.4666666666667</v>
      </c>
      <c r="H142" s="289">
        <v>117.33333333333334</v>
      </c>
      <c r="I142" s="289">
        <v>111.06666666666669</v>
      </c>
      <c r="J142" s="289">
        <v>133.8666666666667</v>
      </c>
      <c r="K142" s="289">
        <v>140.13333333333335</v>
      </c>
      <c r="L142" s="289">
        <v>145.26666666666671</v>
      </c>
      <c r="M142" s="276">
        <v>135</v>
      </c>
      <c r="N142" s="276">
        <v>123.6</v>
      </c>
      <c r="O142" s="291">
        <v>164606500</v>
      </c>
      <c r="P142" s="292">
        <v>8.4835962935136483E-2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980.65</v>
      </c>
      <c r="F143" s="288">
        <v>978.04999999999984</v>
      </c>
      <c r="G143" s="289">
        <v>971.14999999999964</v>
      </c>
      <c r="H143" s="289">
        <v>961.64999999999975</v>
      </c>
      <c r="I143" s="289">
        <v>954.74999999999955</v>
      </c>
      <c r="J143" s="289">
        <v>987.54999999999973</v>
      </c>
      <c r="K143" s="289">
        <v>994.45</v>
      </c>
      <c r="L143" s="289">
        <v>1003.9499999999998</v>
      </c>
      <c r="M143" s="276">
        <v>984.95</v>
      </c>
      <c r="N143" s="276">
        <v>968.55</v>
      </c>
      <c r="O143" s="291">
        <v>8786250</v>
      </c>
      <c r="P143" s="292">
        <v>-4.0805916857944401E-3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361.7</v>
      </c>
      <c r="F144" s="288">
        <v>365.38333333333338</v>
      </c>
      <c r="G144" s="289">
        <v>356.91666666666674</v>
      </c>
      <c r="H144" s="289">
        <v>352.13333333333338</v>
      </c>
      <c r="I144" s="289">
        <v>343.66666666666674</v>
      </c>
      <c r="J144" s="289">
        <v>370.16666666666674</v>
      </c>
      <c r="K144" s="289">
        <v>378.63333333333333</v>
      </c>
      <c r="L144" s="289">
        <v>383.41666666666674</v>
      </c>
      <c r="M144" s="276">
        <v>373.85</v>
      </c>
      <c r="N144" s="276">
        <v>360.6</v>
      </c>
      <c r="O144" s="291">
        <v>103798500</v>
      </c>
      <c r="P144" s="292">
        <v>3.6363091761393421E-2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26829.75</v>
      </c>
      <c r="F145" s="288">
        <v>26849.55</v>
      </c>
      <c r="G145" s="289">
        <v>26565.449999999997</v>
      </c>
      <c r="H145" s="289">
        <v>26301.149999999998</v>
      </c>
      <c r="I145" s="289">
        <v>26017.049999999996</v>
      </c>
      <c r="J145" s="289">
        <v>27113.85</v>
      </c>
      <c r="K145" s="289">
        <v>27397.949999999997</v>
      </c>
      <c r="L145" s="289">
        <v>27662.25</v>
      </c>
      <c r="M145" s="276">
        <v>27133.65</v>
      </c>
      <c r="N145" s="276">
        <v>26585.25</v>
      </c>
      <c r="O145" s="291">
        <v>174650</v>
      </c>
      <c r="P145" s="292">
        <v>-5.7224606580829761E-4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1998.15</v>
      </c>
      <c r="F146" s="288">
        <v>2019.25</v>
      </c>
      <c r="G146" s="289">
        <v>1969.9</v>
      </c>
      <c r="H146" s="289">
        <v>1941.65</v>
      </c>
      <c r="I146" s="289">
        <v>1892.3000000000002</v>
      </c>
      <c r="J146" s="289">
        <v>2047.5</v>
      </c>
      <c r="K146" s="289">
        <v>2096.85</v>
      </c>
      <c r="L146" s="289">
        <v>2125.1</v>
      </c>
      <c r="M146" s="276">
        <v>2068.6</v>
      </c>
      <c r="N146" s="276">
        <v>1991</v>
      </c>
      <c r="O146" s="291">
        <v>1008150</v>
      </c>
      <c r="P146" s="292">
        <v>-3.7037037037037035E-2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6278.95</v>
      </c>
      <c r="F147" s="288">
        <v>6302.6833333333343</v>
      </c>
      <c r="G147" s="289">
        <v>6226.3666666666686</v>
      </c>
      <c r="H147" s="289">
        <v>6173.7833333333347</v>
      </c>
      <c r="I147" s="289">
        <v>6097.466666666669</v>
      </c>
      <c r="J147" s="289">
        <v>6355.2666666666682</v>
      </c>
      <c r="K147" s="289">
        <v>6431.5833333333339</v>
      </c>
      <c r="L147" s="289">
        <v>6484.1666666666679</v>
      </c>
      <c r="M147" s="276">
        <v>6379</v>
      </c>
      <c r="N147" s="276">
        <v>6250.1</v>
      </c>
      <c r="O147" s="291">
        <v>509125</v>
      </c>
      <c r="P147" s="292">
        <v>-4.2097836312323611E-2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1330.5</v>
      </c>
      <c r="F148" s="288">
        <v>1344.5833333333333</v>
      </c>
      <c r="G148" s="289">
        <v>1313.1666666666665</v>
      </c>
      <c r="H148" s="289">
        <v>1295.8333333333333</v>
      </c>
      <c r="I148" s="289">
        <v>1264.4166666666665</v>
      </c>
      <c r="J148" s="289">
        <v>1361.9166666666665</v>
      </c>
      <c r="K148" s="289">
        <v>1393.333333333333</v>
      </c>
      <c r="L148" s="289">
        <v>1410.6666666666665</v>
      </c>
      <c r="M148" s="276">
        <v>1376</v>
      </c>
      <c r="N148" s="276">
        <v>1327.25</v>
      </c>
      <c r="O148" s="291">
        <v>3734400</v>
      </c>
      <c r="P148" s="292">
        <v>2.0216369795650748E-2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693.8</v>
      </c>
      <c r="F149" s="288">
        <v>698.44999999999993</v>
      </c>
      <c r="G149" s="289">
        <v>683.74999999999989</v>
      </c>
      <c r="H149" s="289">
        <v>673.69999999999993</v>
      </c>
      <c r="I149" s="289">
        <v>658.99999999999989</v>
      </c>
      <c r="J149" s="289">
        <v>708.49999999999989</v>
      </c>
      <c r="K149" s="289">
        <v>723.19999999999993</v>
      </c>
      <c r="L149" s="289">
        <v>733.24999999999989</v>
      </c>
      <c r="M149" s="276">
        <v>713.15</v>
      </c>
      <c r="N149" s="276">
        <v>688.4</v>
      </c>
      <c r="O149" s="291">
        <v>48234200</v>
      </c>
      <c r="P149" s="292">
        <v>-2.6833884134112928E-2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523.9</v>
      </c>
      <c r="F150" s="288">
        <v>521.7166666666667</v>
      </c>
      <c r="G150" s="289">
        <v>512.43333333333339</v>
      </c>
      <c r="H150" s="289">
        <v>500.9666666666667</v>
      </c>
      <c r="I150" s="289">
        <v>491.68333333333339</v>
      </c>
      <c r="J150" s="289">
        <v>533.18333333333339</v>
      </c>
      <c r="K150" s="289">
        <v>542.4666666666667</v>
      </c>
      <c r="L150" s="289">
        <v>553.93333333333339</v>
      </c>
      <c r="M150" s="276">
        <v>531</v>
      </c>
      <c r="N150" s="276">
        <v>510.25</v>
      </c>
      <c r="O150" s="291">
        <v>11425500</v>
      </c>
      <c r="P150" s="292">
        <v>-1.1292834890965732E-2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703.1</v>
      </c>
      <c r="F151" s="288">
        <v>712.7833333333333</v>
      </c>
      <c r="G151" s="289">
        <v>689.56666666666661</v>
      </c>
      <c r="H151" s="289">
        <v>676.0333333333333</v>
      </c>
      <c r="I151" s="289">
        <v>652.81666666666661</v>
      </c>
      <c r="J151" s="289">
        <v>726.31666666666661</v>
      </c>
      <c r="K151" s="289">
        <v>749.5333333333333</v>
      </c>
      <c r="L151" s="289">
        <v>763.06666666666661</v>
      </c>
      <c r="M151" s="276">
        <v>736</v>
      </c>
      <c r="N151" s="276">
        <v>699.25</v>
      </c>
      <c r="O151" s="291">
        <v>10689000</v>
      </c>
      <c r="P151" s="292">
        <v>3.7968537580112642E-2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647.29999999999995</v>
      </c>
      <c r="F152" s="288">
        <v>645.5333333333333</v>
      </c>
      <c r="G152" s="289">
        <v>640.56666666666661</v>
      </c>
      <c r="H152" s="289">
        <v>633.83333333333326</v>
      </c>
      <c r="I152" s="289">
        <v>628.86666666666656</v>
      </c>
      <c r="J152" s="289">
        <v>652.26666666666665</v>
      </c>
      <c r="K152" s="289">
        <v>657.23333333333335</v>
      </c>
      <c r="L152" s="289">
        <v>663.9666666666667</v>
      </c>
      <c r="M152" s="276">
        <v>650.5</v>
      </c>
      <c r="N152" s="276">
        <v>638.79999999999995</v>
      </c>
      <c r="O152" s="291">
        <v>7285950</v>
      </c>
      <c r="P152" s="292">
        <v>-2.2105453886573655E-2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312.60000000000002</v>
      </c>
      <c r="F153" s="288">
        <v>318.15000000000003</v>
      </c>
      <c r="G153" s="289">
        <v>304.55000000000007</v>
      </c>
      <c r="H153" s="289">
        <v>296.50000000000006</v>
      </c>
      <c r="I153" s="289">
        <v>282.90000000000009</v>
      </c>
      <c r="J153" s="289">
        <v>326.20000000000005</v>
      </c>
      <c r="K153" s="289">
        <v>339.80000000000007</v>
      </c>
      <c r="L153" s="289">
        <v>347.85</v>
      </c>
      <c r="M153" s="276">
        <v>331.75</v>
      </c>
      <c r="N153" s="276">
        <v>310.10000000000002</v>
      </c>
      <c r="O153" s="291">
        <v>110907750</v>
      </c>
      <c r="P153" s="292">
        <v>-1.2835798178635753E-2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101.75</v>
      </c>
      <c r="F154" s="288">
        <v>103.75</v>
      </c>
      <c r="G154" s="289">
        <v>99.2</v>
      </c>
      <c r="H154" s="289">
        <v>96.65</v>
      </c>
      <c r="I154" s="289">
        <v>92.100000000000009</v>
      </c>
      <c r="J154" s="289">
        <v>106.3</v>
      </c>
      <c r="K154" s="289">
        <v>110.85000000000001</v>
      </c>
      <c r="L154" s="289">
        <v>113.39999999999999</v>
      </c>
      <c r="M154" s="276">
        <v>108.3</v>
      </c>
      <c r="N154" s="276">
        <v>101.2</v>
      </c>
      <c r="O154" s="291">
        <v>125448750</v>
      </c>
      <c r="P154" s="292">
        <v>-5.3668720403279191E-2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1136.9000000000001</v>
      </c>
      <c r="F155" s="288">
        <v>1148.2666666666667</v>
      </c>
      <c r="G155" s="289">
        <v>1108.7833333333333</v>
      </c>
      <c r="H155" s="289">
        <v>1080.6666666666667</v>
      </c>
      <c r="I155" s="289">
        <v>1041.1833333333334</v>
      </c>
      <c r="J155" s="289">
        <v>1176.3833333333332</v>
      </c>
      <c r="K155" s="289">
        <v>1215.8666666666663</v>
      </c>
      <c r="L155" s="289">
        <v>1243.9833333333331</v>
      </c>
      <c r="M155" s="276">
        <v>1187.75</v>
      </c>
      <c r="N155" s="276">
        <v>1120.1500000000001</v>
      </c>
      <c r="O155" s="291">
        <v>44827300</v>
      </c>
      <c r="P155" s="292">
        <v>7.180779954929147E-3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3064.05</v>
      </c>
      <c r="F156" s="288">
        <v>3068.9166666666665</v>
      </c>
      <c r="G156" s="289">
        <v>3045.6833333333329</v>
      </c>
      <c r="H156" s="289">
        <v>3027.3166666666666</v>
      </c>
      <c r="I156" s="289">
        <v>3004.083333333333</v>
      </c>
      <c r="J156" s="289">
        <v>3087.2833333333328</v>
      </c>
      <c r="K156" s="289">
        <v>3110.5166666666664</v>
      </c>
      <c r="L156" s="289">
        <v>3128.8833333333328</v>
      </c>
      <c r="M156" s="276">
        <v>3092.15</v>
      </c>
      <c r="N156" s="276">
        <v>3050.55</v>
      </c>
      <c r="O156" s="291">
        <v>6197700</v>
      </c>
      <c r="P156" s="292">
        <v>1.9543009426047475E-2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953.2</v>
      </c>
      <c r="F157" s="288">
        <v>955.0333333333333</v>
      </c>
      <c r="G157" s="289">
        <v>942.66666666666663</v>
      </c>
      <c r="H157" s="289">
        <v>932.13333333333333</v>
      </c>
      <c r="I157" s="289">
        <v>919.76666666666665</v>
      </c>
      <c r="J157" s="289">
        <v>965.56666666666661</v>
      </c>
      <c r="K157" s="289">
        <v>977.93333333333339</v>
      </c>
      <c r="L157" s="289">
        <v>988.46666666666658</v>
      </c>
      <c r="M157" s="276">
        <v>967.4</v>
      </c>
      <c r="N157" s="276">
        <v>944.5</v>
      </c>
      <c r="O157" s="291">
        <v>12610800</v>
      </c>
      <c r="P157" s="292">
        <v>-6.8985068985068987E-3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1460.8</v>
      </c>
      <c r="F158" s="288">
        <v>1459</v>
      </c>
      <c r="G158" s="289">
        <v>1440.35</v>
      </c>
      <c r="H158" s="289">
        <v>1419.8999999999999</v>
      </c>
      <c r="I158" s="289">
        <v>1401.2499999999998</v>
      </c>
      <c r="J158" s="289">
        <v>1479.45</v>
      </c>
      <c r="K158" s="289">
        <v>1498.1000000000001</v>
      </c>
      <c r="L158" s="289">
        <v>1518.5500000000002</v>
      </c>
      <c r="M158" s="276">
        <v>1477.65</v>
      </c>
      <c r="N158" s="276">
        <v>1438.55</v>
      </c>
      <c r="O158" s="291">
        <v>5305875</v>
      </c>
      <c r="P158" s="292">
        <v>-2.191345223282179E-2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2728.8</v>
      </c>
      <c r="F159" s="288">
        <v>2754.9666666666667</v>
      </c>
      <c r="G159" s="289">
        <v>2684.9833333333336</v>
      </c>
      <c r="H159" s="289">
        <v>2641.166666666667</v>
      </c>
      <c r="I159" s="289">
        <v>2571.1833333333338</v>
      </c>
      <c r="J159" s="289">
        <v>2798.7833333333333</v>
      </c>
      <c r="K159" s="289">
        <v>2868.766666666666</v>
      </c>
      <c r="L159" s="289">
        <v>2912.583333333333</v>
      </c>
      <c r="M159" s="276">
        <v>2824.95</v>
      </c>
      <c r="N159" s="276">
        <v>2711.15</v>
      </c>
      <c r="O159" s="291">
        <v>908250</v>
      </c>
      <c r="P159" s="292">
        <v>-4.5203679369250988E-2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429.9</v>
      </c>
      <c r="F160" s="288">
        <v>434.34999999999997</v>
      </c>
      <c r="G160" s="289">
        <v>423.94999999999993</v>
      </c>
      <c r="H160" s="289">
        <v>417.99999999999994</v>
      </c>
      <c r="I160" s="289">
        <v>407.59999999999991</v>
      </c>
      <c r="J160" s="289">
        <v>440.29999999999995</v>
      </c>
      <c r="K160" s="289">
        <v>450.69999999999993</v>
      </c>
      <c r="L160" s="289">
        <v>456.65</v>
      </c>
      <c r="M160" s="276">
        <v>444.75</v>
      </c>
      <c r="N160" s="276">
        <v>428.4</v>
      </c>
      <c r="O160" s="291">
        <v>2310000</v>
      </c>
      <c r="P160" s="292">
        <v>-3.870162297128589E-2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775.25</v>
      </c>
      <c r="F161" s="288">
        <v>775.15</v>
      </c>
      <c r="G161" s="289">
        <v>763.44999999999993</v>
      </c>
      <c r="H161" s="289">
        <v>751.65</v>
      </c>
      <c r="I161" s="289">
        <v>739.94999999999993</v>
      </c>
      <c r="J161" s="289">
        <v>786.94999999999993</v>
      </c>
      <c r="K161" s="289">
        <v>798.65</v>
      </c>
      <c r="L161" s="289">
        <v>810.44999999999993</v>
      </c>
      <c r="M161" s="276">
        <v>786.85</v>
      </c>
      <c r="N161" s="276">
        <v>763.35</v>
      </c>
      <c r="O161" s="291">
        <v>957000</v>
      </c>
      <c r="P161" s="292">
        <v>-2.2222222222222223E-2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603.54999999999995</v>
      </c>
      <c r="F162" s="288">
        <v>608</v>
      </c>
      <c r="G162" s="289">
        <v>596.54999999999995</v>
      </c>
      <c r="H162" s="289">
        <v>589.54999999999995</v>
      </c>
      <c r="I162" s="289">
        <v>578.09999999999991</v>
      </c>
      <c r="J162" s="289">
        <v>615</v>
      </c>
      <c r="K162" s="289">
        <v>626.45000000000005</v>
      </c>
      <c r="L162" s="289">
        <v>633.45000000000005</v>
      </c>
      <c r="M162" s="276">
        <v>619.45000000000005</v>
      </c>
      <c r="N162" s="276">
        <v>601</v>
      </c>
      <c r="O162" s="291">
        <v>4650800</v>
      </c>
      <c r="P162" s="292">
        <v>1.0033444816053512E-2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1213.55</v>
      </c>
      <c r="F163" s="288">
        <v>1203.3833333333334</v>
      </c>
      <c r="G163" s="289">
        <v>1181.7666666666669</v>
      </c>
      <c r="H163" s="289">
        <v>1149.9833333333333</v>
      </c>
      <c r="I163" s="289">
        <v>1128.3666666666668</v>
      </c>
      <c r="J163" s="289">
        <v>1235.166666666667</v>
      </c>
      <c r="K163" s="289">
        <v>1256.7833333333333</v>
      </c>
      <c r="L163" s="289">
        <v>1288.5666666666671</v>
      </c>
      <c r="M163" s="276">
        <v>1225</v>
      </c>
      <c r="N163" s="276">
        <v>1171.5999999999999</v>
      </c>
      <c r="O163" s="291">
        <v>978600</v>
      </c>
      <c r="P163" s="292">
        <v>1.5250544662309368E-2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6375.65</v>
      </c>
      <c r="F164" s="288">
        <v>6366.416666666667</v>
      </c>
      <c r="G164" s="289">
        <v>6275.5333333333338</v>
      </c>
      <c r="H164" s="289">
        <v>6175.416666666667</v>
      </c>
      <c r="I164" s="289">
        <v>6084.5333333333338</v>
      </c>
      <c r="J164" s="289">
        <v>6466.5333333333338</v>
      </c>
      <c r="K164" s="289">
        <v>6557.416666666667</v>
      </c>
      <c r="L164" s="289">
        <v>6657.5333333333338</v>
      </c>
      <c r="M164" s="276">
        <v>6457.3</v>
      </c>
      <c r="N164" s="276">
        <v>6266.3</v>
      </c>
      <c r="O164" s="291">
        <v>2632000</v>
      </c>
      <c r="P164" s="292">
        <v>-1.4822578230273994E-2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745.75</v>
      </c>
      <c r="F165" s="288">
        <v>738.30000000000007</v>
      </c>
      <c r="G165" s="289">
        <v>710.45000000000016</v>
      </c>
      <c r="H165" s="289">
        <v>675.15000000000009</v>
      </c>
      <c r="I165" s="289">
        <v>647.30000000000018</v>
      </c>
      <c r="J165" s="289">
        <v>773.60000000000014</v>
      </c>
      <c r="K165" s="289">
        <v>801.45</v>
      </c>
      <c r="L165" s="289">
        <v>836.75000000000011</v>
      </c>
      <c r="M165" s="276">
        <v>766.15</v>
      </c>
      <c r="N165" s="276">
        <v>703</v>
      </c>
      <c r="O165" s="291">
        <v>21300500</v>
      </c>
      <c r="P165" s="292">
        <v>4.2899879065622815E-2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273.75</v>
      </c>
      <c r="F166" s="288">
        <v>276.66666666666669</v>
      </c>
      <c r="G166" s="289">
        <v>265.38333333333338</v>
      </c>
      <c r="H166" s="289">
        <v>257.01666666666671</v>
      </c>
      <c r="I166" s="289">
        <v>245.73333333333341</v>
      </c>
      <c r="J166" s="289">
        <v>285.03333333333336</v>
      </c>
      <c r="K166" s="289">
        <v>296.31666666666666</v>
      </c>
      <c r="L166" s="289">
        <v>304.68333333333334</v>
      </c>
      <c r="M166" s="276">
        <v>287.95</v>
      </c>
      <c r="N166" s="276">
        <v>268.3</v>
      </c>
      <c r="O166" s="291">
        <v>108475200</v>
      </c>
      <c r="P166" s="292">
        <v>9.7259568625207387E-4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1002.65</v>
      </c>
      <c r="F167" s="288">
        <v>994.43333333333339</v>
      </c>
      <c r="G167" s="289">
        <v>971.21666666666681</v>
      </c>
      <c r="H167" s="289">
        <v>939.78333333333342</v>
      </c>
      <c r="I167" s="289">
        <v>916.56666666666683</v>
      </c>
      <c r="J167" s="289">
        <v>1025.8666666666668</v>
      </c>
      <c r="K167" s="289">
        <v>1049.0833333333335</v>
      </c>
      <c r="L167" s="289">
        <v>1080.5166666666669</v>
      </c>
      <c r="M167" s="276">
        <v>1017.65</v>
      </c>
      <c r="N167" s="276">
        <v>963</v>
      </c>
      <c r="O167" s="291">
        <v>2761000</v>
      </c>
      <c r="P167" s="292">
        <v>-0.30793332497806741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499.85</v>
      </c>
      <c r="F168" s="288">
        <v>500</v>
      </c>
      <c r="G168" s="289">
        <v>492.75</v>
      </c>
      <c r="H168" s="289">
        <v>485.65</v>
      </c>
      <c r="I168" s="289">
        <v>478.4</v>
      </c>
      <c r="J168" s="289">
        <v>507.1</v>
      </c>
      <c r="K168" s="289">
        <v>514.35</v>
      </c>
      <c r="L168" s="289">
        <v>521.45000000000005</v>
      </c>
      <c r="M168" s="276">
        <v>507.25</v>
      </c>
      <c r="N168" s="276">
        <v>492.9</v>
      </c>
      <c r="O168" s="291">
        <v>30822400</v>
      </c>
      <c r="P168" s="292">
        <v>-5.4723799690242639E-3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192.3</v>
      </c>
      <c r="F169" s="288">
        <v>191.96666666666667</v>
      </c>
      <c r="G169" s="289">
        <v>186.93333333333334</v>
      </c>
      <c r="H169" s="289">
        <v>181.56666666666666</v>
      </c>
      <c r="I169" s="289">
        <v>176.53333333333333</v>
      </c>
      <c r="J169" s="289">
        <v>197.33333333333334</v>
      </c>
      <c r="K169" s="289">
        <v>202.3666666666667</v>
      </c>
      <c r="L169" s="289">
        <v>207.73333333333335</v>
      </c>
      <c r="M169" s="276">
        <v>197</v>
      </c>
      <c r="N169" s="276">
        <v>186.6</v>
      </c>
      <c r="O169" s="291">
        <v>76566000</v>
      </c>
      <c r="P169" s="292">
        <v>4.6927557633932235E-2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D12" sqref="D1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44333</v>
      </c>
    </row>
    <row r="7" spans="1:15">
      <c r="A7"/>
    </row>
    <row r="8" spans="1:15" ht="28.5" customHeight="1">
      <c r="A8" s="535" t="s">
        <v>16</v>
      </c>
      <c r="B8" s="536" t="s">
        <v>18</v>
      </c>
      <c r="C8" s="534" t="s">
        <v>19</v>
      </c>
      <c r="D8" s="534" t="s">
        <v>20</v>
      </c>
      <c r="E8" s="534" t="s">
        <v>21</v>
      </c>
      <c r="F8" s="534"/>
      <c r="G8" s="534"/>
      <c r="H8" s="534" t="s">
        <v>22</v>
      </c>
      <c r="I8" s="534"/>
      <c r="J8" s="534"/>
      <c r="K8" s="251"/>
      <c r="L8" s="259"/>
      <c r="M8" s="259"/>
    </row>
    <row r="9" spans="1:15" ht="36" customHeight="1">
      <c r="A9" s="530"/>
      <c r="B9" s="532"/>
      <c r="C9" s="537" t="s">
        <v>23</v>
      </c>
      <c r="D9" s="53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14677.8</v>
      </c>
      <c r="D10" s="275">
        <v>14673.116666666667</v>
      </c>
      <c r="E10" s="275">
        <v>14596.583333333334</v>
      </c>
      <c r="F10" s="275">
        <v>14515.366666666667</v>
      </c>
      <c r="G10" s="275">
        <v>14438.833333333334</v>
      </c>
      <c r="H10" s="275">
        <v>14754.333333333334</v>
      </c>
      <c r="I10" s="275">
        <v>14830.866666666667</v>
      </c>
      <c r="J10" s="275">
        <v>14912.083333333334</v>
      </c>
      <c r="K10" s="274">
        <v>14749.65</v>
      </c>
      <c r="L10" s="274">
        <v>14591.9</v>
      </c>
      <c r="M10" s="279"/>
    </row>
    <row r="11" spans="1:15">
      <c r="A11" s="273">
        <v>2</v>
      </c>
      <c r="B11" s="254" t="s">
        <v>216</v>
      </c>
      <c r="C11" s="276">
        <v>32169.55</v>
      </c>
      <c r="D11" s="256">
        <v>32302.566666666666</v>
      </c>
      <c r="E11" s="256">
        <v>31982.48333333333</v>
      </c>
      <c r="F11" s="256">
        <v>31795.416666666664</v>
      </c>
      <c r="G11" s="256">
        <v>31475.333333333328</v>
      </c>
      <c r="H11" s="256">
        <v>32489.633333333331</v>
      </c>
      <c r="I11" s="256">
        <v>32809.716666666667</v>
      </c>
      <c r="J11" s="256">
        <v>32996.783333333333</v>
      </c>
      <c r="K11" s="276">
        <v>32622.65</v>
      </c>
      <c r="L11" s="276">
        <v>32115.5</v>
      </c>
      <c r="M11" s="279"/>
    </row>
    <row r="12" spans="1:15">
      <c r="A12" s="273">
        <v>3</v>
      </c>
      <c r="B12" s="262" t="s">
        <v>217</v>
      </c>
      <c r="C12" s="276">
        <v>1962.2</v>
      </c>
      <c r="D12" s="256">
        <v>1978.1000000000001</v>
      </c>
      <c r="E12" s="256">
        <v>1930.7500000000002</v>
      </c>
      <c r="F12" s="256">
        <v>1899.3000000000002</v>
      </c>
      <c r="G12" s="256">
        <v>1851.9500000000003</v>
      </c>
      <c r="H12" s="256">
        <v>2009.5500000000002</v>
      </c>
      <c r="I12" s="256">
        <v>2056.9</v>
      </c>
      <c r="J12" s="256">
        <v>2088.3500000000004</v>
      </c>
      <c r="K12" s="276">
        <v>2025.45</v>
      </c>
      <c r="L12" s="276">
        <v>1946.65</v>
      </c>
      <c r="M12" s="279"/>
    </row>
    <row r="13" spans="1:15">
      <c r="A13" s="273">
        <v>4</v>
      </c>
      <c r="B13" s="254" t="s">
        <v>218</v>
      </c>
      <c r="C13" s="276">
        <v>4124.8999999999996</v>
      </c>
      <c r="D13" s="256">
        <v>4125.916666666667</v>
      </c>
      <c r="E13" s="256">
        <v>4082.7833333333338</v>
      </c>
      <c r="F13" s="256">
        <v>4040.666666666667</v>
      </c>
      <c r="G13" s="256">
        <v>3997.5333333333338</v>
      </c>
      <c r="H13" s="256">
        <v>4168.0333333333338</v>
      </c>
      <c r="I13" s="256">
        <v>4211.166666666667</v>
      </c>
      <c r="J13" s="256">
        <v>4253.2833333333338</v>
      </c>
      <c r="K13" s="276">
        <v>4169.05</v>
      </c>
      <c r="L13" s="276">
        <v>4083.8</v>
      </c>
      <c r="M13" s="279"/>
    </row>
    <row r="14" spans="1:15">
      <c r="A14" s="273">
        <v>5</v>
      </c>
      <c r="B14" s="254" t="s">
        <v>219</v>
      </c>
      <c r="C14" s="276">
        <v>25588.2</v>
      </c>
      <c r="D14" s="256">
        <v>25650.45</v>
      </c>
      <c r="E14" s="256">
        <v>25399.7</v>
      </c>
      <c r="F14" s="256">
        <v>25211.200000000001</v>
      </c>
      <c r="G14" s="256">
        <v>24960.45</v>
      </c>
      <c r="H14" s="256">
        <v>25838.95</v>
      </c>
      <c r="I14" s="256">
        <v>26089.7</v>
      </c>
      <c r="J14" s="256">
        <v>26278.2</v>
      </c>
      <c r="K14" s="276">
        <v>25901.200000000001</v>
      </c>
      <c r="L14" s="276">
        <v>25461.95</v>
      </c>
      <c r="M14" s="279"/>
    </row>
    <row r="15" spans="1:15">
      <c r="A15" s="273">
        <v>6</v>
      </c>
      <c r="B15" s="254" t="s">
        <v>220</v>
      </c>
      <c r="C15" s="276">
        <v>3412.15</v>
      </c>
      <c r="D15" s="256">
        <v>3439.4833333333336</v>
      </c>
      <c r="E15" s="256">
        <v>3360.3666666666672</v>
      </c>
      <c r="F15" s="256">
        <v>3308.5833333333335</v>
      </c>
      <c r="G15" s="256">
        <v>3229.4666666666672</v>
      </c>
      <c r="H15" s="256">
        <v>3491.2666666666673</v>
      </c>
      <c r="I15" s="256">
        <v>3570.3833333333341</v>
      </c>
      <c r="J15" s="256">
        <v>3622.1666666666674</v>
      </c>
      <c r="K15" s="276">
        <v>3518.6</v>
      </c>
      <c r="L15" s="276">
        <v>3387.7</v>
      </c>
      <c r="M15" s="279"/>
    </row>
    <row r="16" spans="1:15">
      <c r="A16" s="273">
        <v>7</v>
      </c>
      <c r="B16" s="254" t="s">
        <v>221</v>
      </c>
      <c r="C16" s="276">
        <v>6785.1</v>
      </c>
      <c r="D16" s="256">
        <v>6825.6166666666677</v>
      </c>
      <c r="E16" s="256">
        <v>6690.9333333333352</v>
      </c>
      <c r="F16" s="256">
        <v>6596.7666666666673</v>
      </c>
      <c r="G16" s="256">
        <v>6462.0833333333348</v>
      </c>
      <c r="H16" s="256">
        <v>6919.7833333333356</v>
      </c>
      <c r="I16" s="256">
        <v>7054.4666666666681</v>
      </c>
      <c r="J16" s="256">
        <v>7148.6333333333359</v>
      </c>
      <c r="K16" s="276">
        <v>6960.3</v>
      </c>
      <c r="L16" s="276">
        <v>6731.45</v>
      </c>
      <c r="M16" s="279"/>
    </row>
    <row r="17" spans="1:13">
      <c r="A17" s="273">
        <v>8</v>
      </c>
      <c r="B17" s="254" t="s">
        <v>38</v>
      </c>
      <c r="C17" s="254">
        <v>1876.8</v>
      </c>
      <c r="D17" s="256">
        <v>1876.5666666666666</v>
      </c>
      <c r="E17" s="256">
        <v>1854.2333333333331</v>
      </c>
      <c r="F17" s="256">
        <v>1831.6666666666665</v>
      </c>
      <c r="G17" s="256">
        <v>1809.333333333333</v>
      </c>
      <c r="H17" s="256">
        <v>1899.1333333333332</v>
      </c>
      <c r="I17" s="256">
        <v>1921.4666666666667</v>
      </c>
      <c r="J17" s="256">
        <v>1944.0333333333333</v>
      </c>
      <c r="K17" s="254">
        <v>1898.9</v>
      </c>
      <c r="L17" s="254">
        <v>1854</v>
      </c>
      <c r="M17" s="254">
        <v>5.6764900000000003</v>
      </c>
    </row>
    <row r="18" spans="1:13">
      <c r="A18" s="273">
        <v>9</v>
      </c>
      <c r="B18" s="254" t="s">
        <v>222</v>
      </c>
      <c r="C18" s="254">
        <v>946.75</v>
      </c>
      <c r="D18" s="256">
        <v>953.80000000000007</v>
      </c>
      <c r="E18" s="256">
        <v>934.10000000000014</v>
      </c>
      <c r="F18" s="256">
        <v>921.45</v>
      </c>
      <c r="G18" s="256">
        <v>901.75000000000011</v>
      </c>
      <c r="H18" s="256">
        <v>966.45000000000016</v>
      </c>
      <c r="I18" s="256">
        <v>986.1500000000002</v>
      </c>
      <c r="J18" s="256">
        <v>998.80000000000018</v>
      </c>
      <c r="K18" s="254">
        <v>973.5</v>
      </c>
      <c r="L18" s="254">
        <v>941.15</v>
      </c>
      <c r="M18" s="254">
        <v>10.278879999999999</v>
      </c>
    </row>
    <row r="19" spans="1:13">
      <c r="A19" s="273">
        <v>10</v>
      </c>
      <c r="B19" s="254" t="s">
        <v>735</v>
      </c>
      <c r="C19" s="255">
        <v>1710</v>
      </c>
      <c r="D19" s="256">
        <v>1725</v>
      </c>
      <c r="E19" s="256">
        <v>1685</v>
      </c>
      <c r="F19" s="256">
        <v>1660</v>
      </c>
      <c r="G19" s="256">
        <v>1620</v>
      </c>
      <c r="H19" s="256">
        <v>1750</v>
      </c>
      <c r="I19" s="256">
        <v>1790</v>
      </c>
      <c r="J19" s="256">
        <v>1815</v>
      </c>
      <c r="K19" s="254">
        <v>1765</v>
      </c>
      <c r="L19" s="254">
        <v>1700</v>
      </c>
      <c r="M19" s="254">
        <v>3.3755199999999999</v>
      </c>
    </row>
    <row r="20" spans="1:13">
      <c r="A20" s="273">
        <v>11</v>
      </c>
      <c r="B20" s="254" t="s">
        <v>288</v>
      </c>
      <c r="C20" s="254">
        <v>16110</v>
      </c>
      <c r="D20" s="256">
        <v>16112.783333333333</v>
      </c>
      <c r="E20" s="256">
        <v>15977.566666666666</v>
      </c>
      <c r="F20" s="256">
        <v>15845.133333333333</v>
      </c>
      <c r="G20" s="256">
        <v>15709.916666666666</v>
      </c>
      <c r="H20" s="256">
        <v>16245.216666666665</v>
      </c>
      <c r="I20" s="256">
        <v>16380.433333333332</v>
      </c>
      <c r="J20" s="256">
        <v>16512.866666666665</v>
      </c>
      <c r="K20" s="254">
        <v>16248</v>
      </c>
      <c r="L20" s="254">
        <v>15980.35</v>
      </c>
      <c r="M20" s="254">
        <v>0.11187999999999999</v>
      </c>
    </row>
    <row r="21" spans="1:13">
      <c r="A21" s="273">
        <v>12</v>
      </c>
      <c r="B21" s="254" t="s">
        <v>40</v>
      </c>
      <c r="C21" s="254">
        <v>1220.3499999999999</v>
      </c>
      <c r="D21" s="256">
        <v>1245.2333333333333</v>
      </c>
      <c r="E21" s="256">
        <v>1188.4666666666667</v>
      </c>
      <c r="F21" s="256">
        <v>1156.5833333333333</v>
      </c>
      <c r="G21" s="256">
        <v>1099.8166666666666</v>
      </c>
      <c r="H21" s="256">
        <v>1277.1166666666668</v>
      </c>
      <c r="I21" s="256">
        <v>1333.8833333333337</v>
      </c>
      <c r="J21" s="256">
        <v>1365.7666666666669</v>
      </c>
      <c r="K21" s="254">
        <v>1302</v>
      </c>
      <c r="L21" s="254">
        <v>1213.3499999999999</v>
      </c>
      <c r="M21" s="254">
        <v>63.776429999999998</v>
      </c>
    </row>
    <row r="22" spans="1:13">
      <c r="A22" s="273">
        <v>13</v>
      </c>
      <c r="B22" s="254" t="s">
        <v>289</v>
      </c>
      <c r="C22" s="254">
        <v>1088.05</v>
      </c>
      <c r="D22" s="256">
        <v>1078.75</v>
      </c>
      <c r="E22" s="256">
        <v>1059.8</v>
      </c>
      <c r="F22" s="256">
        <v>1031.55</v>
      </c>
      <c r="G22" s="256">
        <v>1012.5999999999999</v>
      </c>
      <c r="H22" s="256">
        <v>1107</v>
      </c>
      <c r="I22" s="256">
        <v>1125.9499999999998</v>
      </c>
      <c r="J22" s="256">
        <v>1154.2</v>
      </c>
      <c r="K22" s="254">
        <v>1097.7</v>
      </c>
      <c r="L22" s="254">
        <v>1050.5</v>
      </c>
      <c r="M22" s="254">
        <v>6.8104500000000003</v>
      </c>
    </row>
    <row r="23" spans="1:13">
      <c r="A23" s="273">
        <v>14</v>
      </c>
      <c r="B23" s="254" t="s">
        <v>41</v>
      </c>
      <c r="C23" s="254">
        <v>733.55</v>
      </c>
      <c r="D23" s="256">
        <v>739.9</v>
      </c>
      <c r="E23" s="256">
        <v>721.15</v>
      </c>
      <c r="F23" s="256">
        <v>708.75</v>
      </c>
      <c r="G23" s="256">
        <v>690</v>
      </c>
      <c r="H23" s="256">
        <v>752.3</v>
      </c>
      <c r="I23" s="256">
        <v>771.05</v>
      </c>
      <c r="J23" s="256">
        <v>783.44999999999993</v>
      </c>
      <c r="K23" s="254">
        <v>758.65</v>
      </c>
      <c r="L23" s="254">
        <v>727.5</v>
      </c>
      <c r="M23" s="254">
        <v>108.76267</v>
      </c>
    </row>
    <row r="24" spans="1:13">
      <c r="A24" s="273">
        <v>15</v>
      </c>
      <c r="B24" s="254" t="s">
        <v>828</v>
      </c>
      <c r="C24" s="254">
        <v>1193.0999999999999</v>
      </c>
      <c r="D24" s="256">
        <v>1235.0833333333333</v>
      </c>
      <c r="E24" s="256">
        <v>1140.1666666666665</v>
      </c>
      <c r="F24" s="256">
        <v>1087.2333333333333</v>
      </c>
      <c r="G24" s="256">
        <v>992.31666666666661</v>
      </c>
      <c r="H24" s="256">
        <v>1288.0166666666664</v>
      </c>
      <c r="I24" s="256">
        <v>1382.9333333333329</v>
      </c>
      <c r="J24" s="256">
        <v>1435.8666666666663</v>
      </c>
      <c r="K24" s="254">
        <v>1330</v>
      </c>
      <c r="L24" s="254">
        <v>1182.1500000000001</v>
      </c>
      <c r="M24" s="254">
        <v>34.018509999999999</v>
      </c>
    </row>
    <row r="25" spans="1:13">
      <c r="A25" s="273">
        <v>16</v>
      </c>
      <c r="B25" s="254" t="s">
        <v>290</v>
      </c>
      <c r="C25" s="254">
        <v>1143.4000000000001</v>
      </c>
      <c r="D25" s="256">
        <v>1172.2666666666667</v>
      </c>
      <c r="E25" s="256">
        <v>1114.5333333333333</v>
      </c>
      <c r="F25" s="256">
        <v>1085.6666666666667</v>
      </c>
      <c r="G25" s="256">
        <v>1027.9333333333334</v>
      </c>
      <c r="H25" s="256">
        <v>1201.1333333333332</v>
      </c>
      <c r="I25" s="256">
        <v>1258.8666666666663</v>
      </c>
      <c r="J25" s="256">
        <v>1287.7333333333331</v>
      </c>
      <c r="K25" s="254">
        <v>1230</v>
      </c>
      <c r="L25" s="254">
        <v>1143.4000000000001</v>
      </c>
      <c r="M25" s="254">
        <v>5.4812200000000004</v>
      </c>
    </row>
    <row r="26" spans="1:13">
      <c r="A26" s="273">
        <v>17</v>
      </c>
      <c r="B26" s="254" t="s">
        <v>223</v>
      </c>
      <c r="C26" s="254">
        <v>121.4</v>
      </c>
      <c r="D26" s="256">
        <v>121.28333333333335</v>
      </c>
      <c r="E26" s="256">
        <v>119.16666666666669</v>
      </c>
      <c r="F26" s="256">
        <v>116.93333333333334</v>
      </c>
      <c r="G26" s="256">
        <v>114.81666666666668</v>
      </c>
      <c r="H26" s="256">
        <v>123.51666666666669</v>
      </c>
      <c r="I26" s="256">
        <v>125.63333333333334</v>
      </c>
      <c r="J26" s="256">
        <v>127.8666666666667</v>
      </c>
      <c r="K26" s="254">
        <v>123.4</v>
      </c>
      <c r="L26" s="254">
        <v>119.05</v>
      </c>
      <c r="M26" s="254">
        <v>43.648490000000002</v>
      </c>
    </row>
    <row r="27" spans="1:13">
      <c r="A27" s="273">
        <v>18</v>
      </c>
      <c r="B27" s="254" t="s">
        <v>224</v>
      </c>
      <c r="C27" s="254">
        <v>181.9</v>
      </c>
      <c r="D27" s="256">
        <v>184.08333333333334</v>
      </c>
      <c r="E27" s="256">
        <v>178.86666666666667</v>
      </c>
      <c r="F27" s="256">
        <v>175.83333333333334</v>
      </c>
      <c r="G27" s="256">
        <v>170.61666666666667</v>
      </c>
      <c r="H27" s="256">
        <v>187.11666666666667</v>
      </c>
      <c r="I27" s="256">
        <v>192.33333333333331</v>
      </c>
      <c r="J27" s="256">
        <v>195.36666666666667</v>
      </c>
      <c r="K27" s="254">
        <v>189.3</v>
      </c>
      <c r="L27" s="254">
        <v>181.05</v>
      </c>
      <c r="M27" s="254">
        <v>19.068650000000002</v>
      </c>
    </row>
    <row r="28" spans="1:13">
      <c r="A28" s="273">
        <v>19</v>
      </c>
      <c r="B28" s="254" t="s">
        <v>225</v>
      </c>
      <c r="C28" s="254">
        <v>1961.25</v>
      </c>
      <c r="D28" s="256">
        <v>1983.2666666666664</v>
      </c>
      <c r="E28" s="256">
        <v>1923.0833333333328</v>
      </c>
      <c r="F28" s="256">
        <v>1884.9166666666663</v>
      </c>
      <c r="G28" s="256">
        <v>1824.7333333333327</v>
      </c>
      <c r="H28" s="256">
        <v>2021.4333333333329</v>
      </c>
      <c r="I28" s="256">
        <v>2081.6166666666663</v>
      </c>
      <c r="J28" s="256">
        <v>2119.7833333333328</v>
      </c>
      <c r="K28" s="254">
        <v>2043.45</v>
      </c>
      <c r="L28" s="254">
        <v>1945.1</v>
      </c>
      <c r="M28" s="254">
        <v>1.81138</v>
      </c>
    </row>
    <row r="29" spans="1:13">
      <c r="A29" s="273">
        <v>20</v>
      </c>
      <c r="B29" s="254" t="s">
        <v>294</v>
      </c>
      <c r="C29" s="254">
        <v>939.05</v>
      </c>
      <c r="D29" s="256">
        <v>945.68333333333339</v>
      </c>
      <c r="E29" s="256">
        <v>929.86666666666679</v>
      </c>
      <c r="F29" s="256">
        <v>920.68333333333339</v>
      </c>
      <c r="G29" s="256">
        <v>904.86666666666679</v>
      </c>
      <c r="H29" s="256">
        <v>954.86666666666679</v>
      </c>
      <c r="I29" s="256">
        <v>970.68333333333339</v>
      </c>
      <c r="J29" s="256">
        <v>979.86666666666679</v>
      </c>
      <c r="K29" s="254">
        <v>961.5</v>
      </c>
      <c r="L29" s="254">
        <v>936.5</v>
      </c>
      <c r="M29" s="254">
        <v>4.2413999999999996</v>
      </c>
    </row>
    <row r="30" spans="1:13">
      <c r="A30" s="273">
        <v>21</v>
      </c>
      <c r="B30" s="254" t="s">
        <v>226</v>
      </c>
      <c r="C30" s="254">
        <v>2993.1</v>
      </c>
      <c r="D30" s="256">
        <v>2983.7000000000003</v>
      </c>
      <c r="E30" s="256">
        <v>2941.5000000000005</v>
      </c>
      <c r="F30" s="256">
        <v>2889.9</v>
      </c>
      <c r="G30" s="256">
        <v>2847.7000000000003</v>
      </c>
      <c r="H30" s="256">
        <v>3035.3000000000006</v>
      </c>
      <c r="I30" s="256">
        <v>3077.5000000000005</v>
      </c>
      <c r="J30" s="256">
        <v>3129.1000000000008</v>
      </c>
      <c r="K30" s="254">
        <v>3025.9</v>
      </c>
      <c r="L30" s="254">
        <v>2932.1</v>
      </c>
      <c r="M30" s="254">
        <v>1.08809</v>
      </c>
    </row>
    <row r="31" spans="1:13">
      <c r="A31" s="273">
        <v>22</v>
      </c>
      <c r="B31" s="254" t="s">
        <v>44</v>
      </c>
      <c r="C31" s="254">
        <v>770.35</v>
      </c>
      <c r="D31" s="256">
        <v>784.44999999999993</v>
      </c>
      <c r="E31" s="256">
        <v>752.89999999999986</v>
      </c>
      <c r="F31" s="256">
        <v>735.44999999999993</v>
      </c>
      <c r="G31" s="256">
        <v>703.89999999999986</v>
      </c>
      <c r="H31" s="256">
        <v>801.89999999999986</v>
      </c>
      <c r="I31" s="256">
        <v>833.44999999999982</v>
      </c>
      <c r="J31" s="256">
        <v>850.89999999999986</v>
      </c>
      <c r="K31" s="254">
        <v>816</v>
      </c>
      <c r="L31" s="254">
        <v>767</v>
      </c>
      <c r="M31" s="254">
        <v>27.948820000000001</v>
      </c>
    </row>
    <row r="32" spans="1:13">
      <c r="A32" s="273">
        <v>23</v>
      </c>
      <c r="B32" s="254" t="s">
        <v>45</v>
      </c>
      <c r="C32" s="254">
        <v>307.10000000000002</v>
      </c>
      <c r="D32" s="256">
        <v>306.31666666666666</v>
      </c>
      <c r="E32" s="256">
        <v>300.7833333333333</v>
      </c>
      <c r="F32" s="256">
        <v>294.46666666666664</v>
      </c>
      <c r="G32" s="256">
        <v>288.93333333333328</v>
      </c>
      <c r="H32" s="256">
        <v>312.63333333333333</v>
      </c>
      <c r="I32" s="256">
        <v>318.16666666666674</v>
      </c>
      <c r="J32" s="256">
        <v>324.48333333333335</v>
      </c>
      <c r="K32" s="254">
        <v>311.85000000000002</v>
      </c>
      <c r="L32" s="254">
        <v>300</v>
      </c>
      <c r="M32" s="254">
        <v>41.406030000000001</v>
      </c>
    </row>
    <row r="33" spans="1:13">
      <c r="A33" s="273">
        <v>24</v>
      </c>
      <c r="B33" s="254" t="s">
        <v>46</v>
      </c>
      <c r="C33" s="254">
        <v>3140.95</v>
      </c>
      <c r="D33" s="256">
        <v>3149.35</v>
      </c>
      <c r="E33" s="256">
        <v>3086.95</v>
      </c>
      <c r="F33" s="256">
        <v>3032.95</v>
      </c>
      <c r="G33" s="256">
        <v>2970.5499999999997</v>
      </c>
      <c r="H33" s="256">
        <v>3203.35</v>
      </c>
      <c r="I33" s="256">
        <v>3265.7500000000005</v>
      </c>
      <c r="J33" s="256">
        <v>3319.75</v>
      </c>
      <c r="K33" s="254">
        <v>3211.75</v>
      </c>
      <c r="L33" s="254">
        <v>3095.35</v>
      </c>
      <c r="M33" s="254">
        <v>8.4279399999999995</v>
      </c>
    </row>
    <row r="34" spans="1:13">
      <c r="A34" s="273">
        <v>25</v>
      </c>
      <c r="B34" s="254" t="s">
        <v>47</v>
      </c>
      <c r="C34" s="254">
        <v>208.05</v>
      </c>
      <c r="D34" s="256">
        <v>212.53333333333333</v>
      </c>
      <c r="E34" s="256">
        <v>200.06666666666666</v>
      </c>
      <c r="F34" s="256">
        <v>192.08333333333334</v>
      </c>
      <c r="G34" s="256">
        <v>179.61666666666667</v>
      </c>
      <c r="H34" s="256">
        <v>220.51666666666665</v>
      </c>
      <c r="I34" s="256">
        <v>232.98333333333329</v>
      </c>
      <c r="J34" s="256">
        <v>240.96666666666664</v>
      </c>
      <c r="K34" s="254">
        <v>225</v>
      </c>
      <c r="L34" s="254">
        <v>204.55</v>
      </c>
      <c r="M34" s="254">
        <v>244.09801999999999</v>
      </c>
    </row>
    <row r="35" spans="1:13">
      <c r="A35" s="273">
        <v>26</v>
      </c>
      <c r="B35" s="254" t="s">
        <v>48</v>
      </c>
      <c r="C35" s="254">
        <v>112.1</v>
      </c>
      <c r="D35" s="256">
        <v>112.66666666666667</v>
      </c>
      <c r="E35" s="256">
        <v>110.83333333333334</v>
      </c>
      <c r="F35" s="256">
        <v>109.56666666666668</v>
      </c>
      <c r="G35" s="256">
        <v>107.73333333333335</v>
      </c>
      <c r="H35" s="256">
        <v>113.93333333333334</v>
      </c>
      <c r="I35" s="256">
        <v>115.76666666666668</v>
      </c>
      <c r="J35" s="256">
        <v>117.03333333333333</v>
      </c>
      <c r="K35" s="254">
        <v>114.5</v>
      </c>
      <c r="L35" s="254">
        <v>111.4</v>
      </c>
      <c r="M35" s="254">
        <v>155.20832999999999</v>
      </c>
    </row>
    <row r="36" spans="1:13">
      <c r="A36" s="273">
        <v>27</v>
      </c>
      <c r="B36" s="254" t="s">
        <v>50</v>
      </c>
      <c r="C36" s="254">
        <v>2774.5</v>
      </c>
      <c r="D36" s="256">
        <v>2737.1</v>
      </c>
      <c r="E36" s="256">
        <v>2638.95</v>
      </c>
      <c r="F36" s="256">
        <v>2503.4</v>
      </c>
      <c r="G36" s="256">
        <v>2405.25</v>
      </c>
      <c r="H36" s="256">
        <v>2872.6499999999996</v>
      </c>
      <c r="I36" s="256">
        <v>2970.8</v>
      </c>
      <c r="J36" s="256">
        <v>3106.3499999999995</v>
      </c>
      <c r="K36" s="254">
        <v>2835.25</v>
      </c>
      <c r="L36" s="254">
        <v>2601.5500000000002</v>
      </c>
      <c r="M36" s="254">
        <v>105.43707999999999</v>
      </c>
    </row>
    <row r="37" spans="1:13">
      <c r="A37" s="273">
        <v>28</v>
      </c>
      <c r="B37" s="254" t="s">
        <v>52</v>
      </c>
      <c r="C37" s="254">
        <v>1006.7</v>
      </c>
      <c r="D37" s="256">
        <v>1009.6833333333334</v>
      </c>
      <c r="E37" s="256">
        <v>992.4666666666667</v>
      </c>
      <c r="F37" s="256">
        <v>978.23333333333335</v>
      </c>
      <c r="G37" s="256">
        <v>961.01666666666665</v>
      </c>
      <c r="H37" s="256">
        <v>1023.9166666666667</v>
      </c>
      <c r="I37" s="256">
        <v>1041.1333333333334</v>
      </c>
      <c r="J37" s="256">
        <v>1055.3666666666668</v>
      </c>
      <c r="K37" s="254">
        <v>1026.9000000000001</v>
      </c>
      <c r="L37" s="254">
        <v>995.45</v>
      </c>
      <c r="M37" s="254">
        <v>23.593060000000001</v>
      </c>
    </row>
    <row r="38" spans="1:13">
      <c r="A38" s="273">
        <v>29</v>
      </c>
      <c r="B38" s="254" t="s">
        <v>227</v>
      </c>
      <c r="C38" s="254">
        <v>2844.65</v>
      </c>
      <c r="D38" s="256">
        <v>2849.5499999999997</v>
      </c>
      <c r="E38" s="256">
        <v>2825.0999999999995</v>
      </c>
      <c r="F38" s="256">
        <v>2805.5499999999997</v>
      </c>
      <c r="G38" s="256">
        <v>2781.0999999999995</v>
      </c>
      <c r="H38" s="256">
        <v>2869.0999999999995</v>
      </c>
      <c r="I38" s="256">
        <v>2893.5499999999993</v>
      </c>
      <c r="J38" s="256">
        <v>2913.0999999999995</v>
      </c>
      <c r="K38" s="254">
        <v>2874</v>
      </c>
      <c r="L38" s="254">
        <v>2830</v>
      </c>
      <c r="M38" s="254">
        <v>2.2725900000000001</v>
      </c>
    </row>
    <row r="39" spans="1:13">
      <c r="A39" s="273">
        <v>30</v>
      </c>
      <c r="B39" s="254" t="s">
        <v>54</v>
      </c>
      <c r="C39" s="254">
        <v>685</v>
      </c>
      <c r="D39" s="256">
        <v>688.33333333333337</v>
      </c>
      <c r="E39" s="256">
        <v>678.06666666666672</v>
      </c>
      <c r="F39" s="256">
        <v>671.13333333333333</v>
      </c>
      <c r="G39" s="256">
        <v>660.86666666666667</v>
      </c>
      <c r="H39" s="256">
        <v>695.26666666666677</v>
      </c>
      <c r="I39" s="256">
        <v>705.53333333333342</v>
      </c>
      <c r="J39" s="256">
        <v>712.46666666666681</v>
      </c>
      <c r="K39" s="254">
        <v>698.6</v>
      </c>
      <c r="L39" s="254">
        <v>681.4</v>
      </c>
      <c r="M39" s="254">
        <v>93.779679999999999</v>
      </c>
    </row>
    <row r="40" spans="1:13">
      <c r="A40" s="273">
        <v>31</v>
      </c>
      <c r="B40" s="254" t="s">
        <v>55</v>
      </c>
      <c r="C40" s="254">
        <v>3848.8</v>
      </c>
      <c r="D40" s="256">
        <v>3852.3166666666671</v>
      </c>
      <c r="E40" s="256">
        <v>3810.483333333334</v>
      </c>
      <c r="F40" s="256">
        <v>3772.166666666667</v>
      </c>
      <c r="G40" s="256">
        <v>3730.3333333333339</v>
      </c>
      <c r="H40" s="256">
        <v>3890.6333333333341</v>
      </c>
      <c r="I40" s="256">
        <v>3932.4666666666672</v>
      </c>
      <c r="J40" s="256">
        <v>3970.7833333333342</v>
      </c>
      <c r="K40" s="254">
        <v>3894.15</v>
      </c>
      <c r="L40" s="254">
        <v>3814</v>
      </c>
      <c r="M40" s="254">
        <v>4.8161899999999997</v>
      </c>
    </row>
    <row r="41" spans="1:13">
      <c r="A41" s="273">
        <v>32</v>
      </c>
      <c r="B41" s="254" t="s">
        <v>58</v>
      </c>
      <c r="C41" s="254">
        <v>5330.35</v>
      </c>
      <c r="D41" s="256">
        <v>5334.1166666666668</v>
      </c>
      <c r="E41" s="256">
        <v>5263.2333333333336</v>
      </c>
      <c r="F41" s="256">
        <v>5196.1166666666668</v>
      </c>
      <c r="G41" s="256">
        <v>5125.2333333333336</v>
      </c>
      <c r="H41" s="256">
        <v>5401.2333333333336</v>
      </c>
      <c r="I41" s="256">
        <v>5472.1166666666668</v>
      </c>
      <c r="J41" s="256">
        <v>5539.2333333333336</v>
      </c>
      <c r="K41" s="254">
        <v>5405</v>
      </c>
      <c r="L41" s="254">
        <v>5267</v>
      </c>
      <c r="M41" s="254">
        <v>15.257619999999999</v>
      </c>
    </row>
    <row r="42" spans="1:13">
      <c r="A42" s="273">
        <v>33</v>
      </c>
      <c r="B42" s="254" t="s">
        <v>57</v>
      </c>
      <c r="C42" s="254">
        <v>10971.5</v>
      </c>
      <c r="D42" s="256">
        <v>11001.083333333334</v>
      </c>
      <c r="E42" s="256">
        <v>10838.416666666668</v>
      </c>
      <c r="F42" s="256">
        <v>10705.333333333334</v>
      </c>
      <c r="G42" s="256">
        <v>10542.666666666668</v>
      </c>
      <c r="H42" s="256">
        <v>11134.166666666668</v>
      </c>
      <c r="I42" s="256">
        <v>11296.833333333336</v>
      </c>
      <c r="J42" s="256">
        <v>11429.916666666668</v>
      </c>
      <c r="K42" s="254">
        <v>11163.75</v>
      </c>
      <c r="L42" s="254">
        <v>10868</v>
      </c>
      <c r="M42" s="254">
        <v>3.1360299999999999</v>
      </c>
    </row>
    <row r="43" spans="1:13">
      <c r="A43" s="273">
        <v>34</v>
      </c>
      <c r="B43" s="254" t="s">
        <v>228</v>
      </c>
      <c r="C43" s="254">
        <v>3504.2</v>
      </c>
      <c r="D43" s="256">
        <v>3496.4</v>
      </c>
      <c r="E43" s="256">
        <v>3442.8</v>
      </c>
      <c r="F43" s="256">
        <v>3381.4</v>
      </c>
      <c r="G43" s="256">
        <v>3327.8</v>
      </c>
      <c r="H43" s="256">
        <v>3557.8</v>
      </c>
      <c r="I43" s="256">
        <v>3611.3999999999996</v>
      </c>
      <c r="J43" s="256">
        <v>3672.8</v>
      </c>
      <c r="K43" s="254">
        <v>3550</v>
      </c>
      <c r="L43" s="254">
        <v>3435</v>
      </c>
      <c r="M43" s="254">
        <v>0.44996999999999998</v>
      </c>
    </row>
    <row r="44" spans="1:13">
      <c r="A44" s="273">
        <v>35</v>
      </c>
      <c r="B44" s="254" t="s">
        <v>59</v>
      </c>
      <c r="C44" s="254">
        <v>1896.1</v>
      </c>
      <c r="D44" s="256">
        <v>1905.4833333333336</v>
      </c>
      <c r="E44" s="256">
        <v>1869.5166666666671</v>
      </c>
      <c r="F44" s="256">
        <v>1842.9333333333336</v>
      </c>
      <c r="G44" s="256">
        <v>1806.9666666666672</v>
      </c>
      <c r="H44" s="256">
        <v>1932.0666666666671</v>
      </c>
      <c r="I44" s="256">
        <v>1968.0333333333333</v>
      </c>
      <c r="J44" s="256">
        <v>1994.616666666667</v>
      </c>
      <c r="K44" s="254">
        <v>1941.45</v>
      </c>
      <c r="L44" s="254">
        <v>1878.9</v>
      </c>
      <c r="M44" s="254">
        <v>5.6259600000000001</v>
      </c>
    </row>
    <row r="45" spans="1:13">
      <c r="A45" s="273">
        <v>36</v>
      </c>
      <c r="B45" s="254" t="s">
        <v>229</v>
      </c>
      <c r="C45" s="254">
        <v>280.55</v>
      </c>
      <c r="D45" s="256">
        <v>283.06666666666666</v>
      </c>
      <c r="E45" s="256">
        <v>277.48333333333335</v>
      </c>
      <c r="F45" s="256">
        <v>274.41666666666669</v>
      </c>
      <c r="G45" s="256">
        <v>268.83333333333337</v>
      </c>
      <c r="H45" s="256">
        <v>286.13333333333333</v>
      </c>
      <c r="I45" s="256">
        <v>291.7166666666667</v>
      </c>
      <c r="J45" s="256">
        <v>294.7833333333333</v>
      </c>
      <c r="K45" s="254">
        <v>288.64999999999998</v>
      </c>
      <c r="L45" s="254">
        <v>280</v>
      </c>
      <c r="M45" s="254">
        <v>131.6481</v>
      </c>
    </row>
    <row r="46" spans="1:13">
      <c r="A46" s="273">
        <v>37</v>
      </c>
      <c r="B46" s="254" t="s">
        <v>60</v>
      </c>
      <c r="C46" s="254">
        <v>74</v>
      </c>
      <c r="D46" s="256">
        <v>75.63333333333334</v>
      </c>
      <c r="E46" s="256">
        <v>71.716666666666683</v>
      </c>
      <c r="F46" s="256">
        <v>69.433333333333337</v>
      </c>
      <c r="G46" s="256">
        <v>65.51666666666668</v>
      </c>
      <c r="H46" s="256">
        <v>77.916666666666686</v>
      </c>
      <c r="I46" s="256">
        <v>81.833333333333343</v>
      </c>
      <c r="J46" s="256">
        <v>84.116666666666688</v>
      </c>
      <c r="K46" s="254">
        <v>79.55</v>
      </c>
      <c r="L46" s="254">
        <v>73.349999999999994</v>
      </c>
      <c r="M46" s="254">
        <v>868.6395</v>
      </c>
    </row>
    <row r="47" spans="1:13">
      <c r="A47" s="273">
        <v>38</v>
      </c>
      <c r="B47" s="254" t="s">
        <v>61</v>
      </c>
      <c r="C47" s="254">
        <v>74.25</v>
      </c>
      <c r="D47" s="256">
        <v>75.149999999999991</v>
      </c>
      <c r="E47" s="256">
        <v>72.649999999999977</v>
      </c>
      <c r="F47" s="256">
        <v>71.049999999999983</v>
      </c>
      <c r="G47" s="256">
        <v>68.549999999999969</v>
      </c>
      <c r="H47" s="256">
        <v>76.749999999999986</v>
      </c>
      <c r="I47" s="256">
        <v>79.250000000000014</v>
      </c>
      <c r="J47" s="256">
        <v>80.849999999999994</v>
      </c>
      <c r="K47" s="254">
        <v>77.650000000000006</v>
      </c>
      <c r="L47" s="254">
        <v>73.55</v>
      </c>
      <c r="M47" s="254">
        <v>258.80788999999999</v>
      </c>
    </row>
    <row r="48" spans="1:13">
      <c r="A48" s="273">
        <v>39</v>
      </c>
      <c r="B48" s="254" t="s">
        <v>62</v>
      </c>
      <c r="C48" s="254">
        <v>1386.9</v>
      </c>
      <c r="D48" s="256">
        <v>1374.5333333333335</v>
      </c>
      <c r="E48" s="256">
        <v>1354.7166666666672</v>
      </c>
      <c r="F48" s="256">
        <v>1322.5333333333335</v>
      </c>
      <c r="G48" s="256">
        <v>1302.7166666666672</v>
      </c>
      <c r="H48" s="256">
        <v>1406.7166666666672</v>
      </c>
      <c r="I48" s="256">
        <v>1426.5333333333333</v>
      </c>
      <c r="J48" s="256">
        <v>1458.7166666666672</v>
      </c>
      <c r="K48" s="254">
        <v>1394.35</v>
      </c>
      <c r="L48" s="254">
        <v>1342.35</v>
      </c>
      <c r="M48" s="254">
        <v>8.75685</v>
      </c>
    </row>
    <row r="49" spans="1:13">
      <c r="A49" s="273">
        <v>40</v>
      </c>
      <c r="B49" s="254" t="s">
        <v>65</v>
      </c>
      <c r="C49" s="254">
        <v>752.75</v>
      </c>
      <c r="D49" s="256">
        <v>753.58333333333337</v>
      </c>
      <c r="E49" s="256">
        <v>734.16666666666674</v>
      </c>
      <c r="F49" s="256">
        <v>715.58333333333337</v>
      </c>
      <c r="G49" s="256">
        <v>696.16666666666674</v>
      </c>
      <c r="H49" s="256">
        <v>772.16666666666674</v>
      </c>
      <c r="I49" s="256">
        <v>791.58333333333348</v>
      </c>
      <c r="J49" s="256">
        <v>810.16666666666674</v>
      </c>
      <c r="K49" s="254">
        <v>773</v>
      </c>
      <c r="L49" s="254">
        <v>735</v>
      </c>
      <c r="M49" s="254">
        <v>41.304850000000002</v>
      </c>
    </row>
    <row r="50" spans="1:13">
      <c r="A50" s="273">
        <v>41</v>
      </c>
      <c r="B50" s="254" t="s">
        <v>64</v>
      </c>
      <c r="C50" s="254">
        <v>143.35</v>
      </c>
      <c r="D50" s="256">
        <v>144.86666666666665</v>
      </c>
      <c r="E50" s="256">
        <v>141.0333333333333</v>
      </c>
      <c r="F50" s="256">
        <v>138.71666666666667</v>
      </c>
      <c r="G50" s="256">
        <v>134.88333333333333</v>
      </c>
      <c r="H50" s="256">
        <v>147.18333333333328</v>
      </c>
      <c r="I50" s="256">
        <v>151.01666666666659</v>
      </c>
      <c r="J50" s="256">
        <v>153.33333333333326</v>
      </c>
      <c r="K50" s="254">
        <v>148.69999999999999</v>
      </c>
      <c r="L50" s="254">
        <v>142.55000000000001</v>
      </c>
      <c r="M50" s="254">
        <v>158.85997</v>
      </c>
    </row>
    <row r="51" spans="1:13">
      <c r="A51" s="273">
        <v>42</v>
      </c>
      <c r="B51" s="254" t="s">
        <v>66</v>
      </c>
      <c r="C51" s="254">
        <v>648.25</v>
      </c>
      <c r="D51" s="256">
        <v>652.93333333333328</v>
      </c>
      <c r="E51" s="256">
        <v>637.36666666666656</v>
      </c>
      <c r="F51" s="256">
        <v>626.48333333333323</v>
      </c>
      <c r="G51" s="256">
        <v>610.91666666666652</v>
      </c>
      <c r="H51" s="256">
        <v>663.81666666666661</v>
      </c>
      <c r="I51" s="256">
        <v>679.38333333333344</v>
      </c>
      <c r="J51" s="256">
        <v>690.26666666666665</v>
      </c>
      <c r="K51" s="254">
        <v>668.5</v>
      </c>
      <c r="L51" s="254">
        <v>642.04999999999995</v>
      </c>
      <c r="M51" s="254">
        <v>16.788430000000002</v>
      </c>
    </row>
    <row r="52" spans="1:13">
      <c r="A52" s="273">
        <v>43</v>
      </c>
      <c r="B52" s="254" t="s">
        <v>69</v>
      </c>
      <c r="C52" s="254">
        <v>68</v>
      </c>
      <c r="D52" s="256">
        <v>69.900000000000006</v>
      </c>
      <c r="E52" s="256">
        <v>65.500000000000014</v>
      </c>
      <c r="F52" s="256">
        <v>63.000000000000014</v>
      </c>
      <c r="G52" s="256">
        <v>58.600000000000023</v>
      </c>
      <c r="H52" s="256">
        <v>72.400000000000006</v>
      </c>
      <c r="I52" s="256">
        <v>76.799999999999983</v>
      </c>
      <c r="J52" s="256">
        <v>79.3</v>
      </c>
      <c r="K52" s="254">
        <v>74.3</v>
      </c>
      <c r="L52" s="254">
        <v>67.400000000000006</v>
      </c>
      <c r="M52" s="254">
        <v>1626.3626999999999</v>
      </c>
    </row>
    <row r="53" spans="1:13">
      <c r="A53" s="273">
        <v>44</v>
      </c>
      <c r="B53" s="254" t="s">
        <v>73</v>
      </c>
      <c r="C53" s="254">
        <v>442.25</v>
      </c>
      <c r="D53" s="256">
        <v>444.95</v>
      </c>
      <c r="E53" s="256">
        <v>436.4</v>
      </c>
      <c r="F53" s="256">
        <v>430.55</v>
      </c>
      <c r="G53" s="256">
        <v>422</v>
      </c>
      <c r="H53" s="256">
        <v>450.79999999999995</v>
      </c>
      <c r="I53" s="256">
        <v>459.35</v>
      </c>
      <c r="J53" s="256">
        <v>465.19999999999993</v>
      </c>
      <c r="K53" s="254">
        <v>453.5</v>
      </c>
      <c r="L53" s="254">
        <v>439.1</v>
      </c>
      <c r="M53" s="254">
        <v>48.997149999999998</v>
      </c>
    </row>
    <row r="54" spans="1:13">
      <c r="A54" s="273">
        <v>45</v>
      </c>
      <c r="B54" s="254" t="s">
        <v>68</v>
      </c>
      <c r="C54" s="254">
        <v>560.4</v>
      </c>
      <c r="D54" s="256">
        <v>561.9666666666667</v>
      </c>
      <c r="E54" s="256">
        <v>554.58333333333337</v>
      </c>
      <c r="F54" s="256">
        <v>548.76666666666665</v>
      </c>
      <c r="G54" s="256">
        <v>541.38333333333333</v>
      </c>
      <c r="H54" s="256">
        <v>567.78333333333342</v>
      </c>
      <c r="I54" s="256">
        <v>575.16666666666663</v>
      </c>
      <c r="J54" s="256">
        <v>580.98333333333346</v>
      </c>
      <c r="K54" s="254">
        <v>569.35</v>
      </c>
      <c r="L54" s="254">
        <v>556.15</v>
      </c>
      <c r="M54" s="254">
        <v>75.558549999999997</v>
      </c>
    </row>
    <row r="55" spans="1:13">
      <c r="A55" s="273">
        <v>46</v>
      </c>
      <c r="B55" s="254" t="s">
        <v>70</v>
      </c>
      <c r="C55" s="254">
        <v>388.8</v>
      </c>
      <c r="D55" s="256">
        <v>389.31666666666666</v>
      </c>
      <c r="E55" s="256">
        <v>385.73333333333335</v>
      </c>
      <c r="F55" s="256">
        <v>382.66666666666669</v>
      </c>
      <c r="G55" s="256">
        <v>379.08333333333337</v>
      </c>
      <c r="H55" s="256">
        <v>392.38333333333333</v>
      </c>
      <c r="I55" s="256">
        <v>395.9666666666667</v>
      </c>
      <c r="J55" s="256">
        <v>399.0333333333333</v>
      </c>
      <c r="K55" s="254">
        <v>392.9</v>
      </c>
      <c r="L55" s="254">
        <v>386.25</v>
      </c>
      <c r="M55" s="254">
        <v>34.231479999999998</v>
      </c>
    </row>
    <row r="56" spans="1:13">
      <c r="A56" s="273">
        <v>47</v>
      </c>
      <c r="B56" s="254" t="s">
        <v>230</v>
      </c>
      <c r="C56" s="254">
        <v>1205.25</v>
      </c>
      <c r="D56" s="256">
        <v>1220.4166666666667</v>
      </c>
      <c r="E56" s="256">
        <v>1185.8333333333335</v>
      </c>
      <c r="F56" s="256">
        <v>1166.4166666666667</v>
      </c>
      <c r="G56" s="256">
        <v>1131.8333333333335</v>
      </c>
      <c r="H56" s="256">
        <v>1239.8333333333335</v>
      </c>
      <c r="I56" s="256">
        <v>1274.416666666667</v>
      </c>
      <c r="J56" s="256">
        <v>1293.8333333333335</v>
      </c>
      <c r="K56" s="254">
        <v>1255</v>
      </c>
      <c r="L56" s="254">
        <v>1201</v>
      </c>
      <c r="M56" s="254">
        <v>1.7951999999999999</v>
      </c>
    </row>
    <row r="57" spans="1:13">
      <c r="A57" s="273">
        <v>48</v>
      </c>
      <c r="B57" s="254" t="s">
        <v>71</v>
      </c>
      <c r="C57" s="254">
        <v>13772.05</v>
      </c>
      <c r="D57" s="256">
        <v>13943.216666666667</v>
      </c>
      <c r="E57" s="256">
        <v>13518.833333333334</v>
      </c>
      <c r="F57" s="256">
        <v>13265.616666666667</v>
      </c>
      <c r="G57" s="256">
        <v>12841.233333333334</v>
      </c>
      <c r="H57" s="256">
        <v>14196.433333333334</v>
      </c>
      <c r="I57" s="256">
        <v>14620.816666666666</v>
      </c>
      <c r="J57" s="256">
        <v>14874.033333333335</v>
      </c>
      <c r="K57" s="254">
        <v>14367.6</v>
      </c>
      <c r="L57" s="254">
        <v>13690</v>
      </c>
      <c r="M57" s="254">
        <v>0.31658999999999998</v>
      </c>
    </row>
    <row r="58" spans="1:13">
      <c r="A58" s="273">
        <v>49</v>
      </c>
      <c r="B58" s="254" t="s">
        <v>74</v>
      </c>
      <c r="C58" s="254">
        <v>3501.45</v>
      </c>
      <c r="D58" s="256">
        <v>3488.0499999999997</v>
      </c>
      <c r="E58" s="256">
        <v>3451.5999999999995</v>
      </c>
      <c r="F58" s="256">
        <v>3401.7499999999995</v>
      </c>
      <c r="G58" s="256">
        <v>3365.2999999999993</v>
      </c>
      <c r="H58" s="256">
        <v>3537.8999999999996</v>
      </c>
      <c r="I58" s="256">
        <v>3574.3499999999995</v>
      </c>
      <c r="J58" s="256">
        <v>3624.2</v>
      </c>
      <c r="K58" s="254">
        <v>3524.5</v>
      </c>
      <c r="L58" s="254">
        <v>3438.2</v>
      </c>
      <c r="M58" s="254">
        <v>6.7749800000000002</v>
      </c>
    </row>
    <row r="59" spans="1:13">
      <c r="A59" s="273">
        <v>50</v>
      </c>
      <c r="B59" s="254" t="s">
        <v>80</v>
      </c>
      <c r="C59" s="254">
        <v>674.35</v>
      </c>
      <c r="D59" s="256">
        <v>670.16666666666663</v>
      </c>
      <c r="E59" s="256">
        <v>660.83333333333326</v>
      </c>
      <c r="F59" s="256">
        <v>647.31666666666661</v>
      </c>
      <c r="G59" s="256">
        <v>637.98333333333323</v>
      </c>
      <c r="H59" s="256">
        <v>683.68333333333328</v>
      </c>
      <c r="I59" s="256">
        <v>693.01666666666654</v>
      </c>
      <c r="J59" s="256">
        <v>706.5333333333333</v>
      </c>
      <c r="K59" s="254">
        <v>679.5</v>
      </c>
      <c r="L59" s="254">
        <v>656.65</v>
      </c>
      <c r="M59" s="254">
        <v>5.54922</v>
      </c>
    </row>
    <row r="60" spans="1:13">
      <c r="A60" s="273">
        <v>51</v>
      </c>
      <c r="B60" s="254" t="s">
        <v>75</v>
      </c>
      <c r="C60" s="254">
        <v>617.15</v>
      </c>
      <c r="D60" s="256">
        <v>631.6</v>
      </c>
      <c r="E60" s="256">
        <v>600.55000000000007</v>
      </c>
      <c r="F60" s="256">
        <v>583.95000000000005</v>
      </c>
      <c r="G60" s="256">
        <v>552.90000000000009</v>
      </c>
      <c r="H60" s="256">
        <v>648.20000000000005</v>
      </c>
      <c r="I60" s="256">
        <v>679.25</v>
      </c>
      <c r="J60" s="256">
        <v>695.85</v>
      </c>
      <c r="K60" s="254">
        <v>662.65</v>
      </c>
      <c r="L60" s="254">
        <v>615</v>
      </c>
      <c r="M60" s="254">
        <v>159.33829</v>
      </c>
    </row>
    <row r="61" spans="1:13">
      <c r="A61" s="273">
        <v>52</v>
      </c>
      <c r="B61" s="254" t="s">
        <v>76</v>
      </c>
      <c r="C61" s="254">
        <v>147.55000000000001</v>
      </c>
      <c r="D61" s="256">
        <v>149.98333333333335</v>
      </c>
      <c r="E61" s="256">
        <v>143.4666666666667</v>
      </c>
      <c r="F61" s="256">
        <v>139.38333333333335</v>
      </c>
      <c r="G61" s="256">
        <v>132.8666666666667</v>
      </c>
      <c r="H61" s="256">
        <v>154.06666666666669</v>
      </c>
      <c r="I61" s="256">
        <v>160.58333333333334</v>
      </c>
      <c r="J61" s="256">
        <v>164.66666666666669</v>
      </c>
      <c r="K61" s="254">
        <v>156.5</v>
      </c>
      <c r="L61" s="254">
        <v>145.9</v>
      </c>
      <c r="M61" s="254">
        <v>256.44720000000001</v>
      </c>
    </row>
    <row r="62" spans="1:13">
      <c r="A62" s="273">
        <v>53</v>
      </c>
      <c r="B62" s="254" t="s">
        <v>77</v>
      </c>
      <c r="C62" s="254">
        <v>130.4</v>
      </c>
      <c r="D62" s="256">
        <v>130.4</v>
      </c>
      <c r="E62" s="256">
        <v>127.10000000000002</v>
      </c>
      <c r="F62" s="256">
        <v>123.80000000000001</v>
      </c>
      <c r="G62" s="256">
        <v>120.50000000000003</v>
      </c>
      <c r="H62" s="256">
        <v>133.70000000000002</v>
      </c>
      <c r="I62" s="256">
        <v>137.00000000000003</v>
      </c>
      <c r="J62" s="256">
        <v>140.30000000000001</v>
      </c>
      <c r="K62" s="254">
        <v>133.69999999999999</v>
      </c>
      <c r="L62" s="254">
        <v>127.1</v>
      </c>
      <c r="M62" s="254">
        <v>22.370180000000001</v>
      </c>
    </row>
    <row r="63" spans="1:13">
      <c r="A63" s="273">
        <v>54</v>
      </c>
      <c r="B63" s="254" t="s">
        <v>81</v>
      </c>
      <c r="C63" s="254">
        <v>526.75</v>
      </c>
      <c r="D63" s="256">
        <v>524.1</v>
      </c>
      <c r="E63" s="256">
        <v>515.65000000000009</v>
      </c>
      <c r="F63" s="256">
        <v>504.55000000000007</v>
      </c>
      <c r="G63" s="256">
        <v>496.10000000000014</v>
      </c>
      <c r="H63" s="256">
        <v>535.20000000000005</v>
      </c>
      <c r="I63" s="256">
        <v>543.65000000000009</v>
      </c>
      <c r="J63" s="256">
        <v>554.75</v>
      </c>
      <c r="K63" s="254">
        <v>532.54999999999995</v>
      </c>
      <c r="L63" s="254">
        <v>513</v>
      </c>
      <c r="M63" s="254">
        <v>60.376899999999999</v>
      </c>
    </row>
    <row r="64" spans="1:13">
      <c r="A64" s="273">
        <v>55</v>
      </c>
      <c r="B64" s="254" t="s">
        <v>82</v>
      </c>
      <c r="C64" s="254">
        <v>904.05</v>
      </c>
      <c r="D64" s="256">
        <v>908.61666666666667</v>
      </c>
      <c r="E64" s="256">
        <v>896.23333333333335</v>
      </c>
      <c r="F64" s="256">
        <v>888.41666666666663</v>
      </c>
      <c r="G64" s="256">
        <v>876.0333333333333</v>
      </c>
      <c r="H64" s="256">
        <v>916.43333333333339</v>
      </c>
      <c r="I64" s="256">
        <v>928.81666666666683</v>
      </c>
      <c r="J64" s="256">
        <v>936.63333333333344</v>
      </c>
      <c r="K64" s="254">
        <v>921</v>
      </c>
      <c r="L64" s="254">
        <v>900.8</v>
      </c>
      <c r="M64" s="254">
        <v>150.48471000000001</v>
      </c>
    </row>
    <row r="65" spans="1:13">
      <c r="A65" s="273">
        <v>56</v>
      </c>
      <c r="B65" s="254" t="s">
        <v>231</v>
      </c>
      <c r="C65" s="254">
        <v>163.1</v>
      </c>
      <c r="D65" s="256">
        <v>164.26666666666665</v>
      </c>
      <c r="E65" s="256">
        <v>161.08333333333331</v>
      </c>
      <c r="F65" s="256">
        <v>159.06666666666666</v>
      </c>
      <c r="G65" s="256">
        <v>155.88333333333333</v>
      </c>
      <c r="H65" s="256">
        <v>166.2833333333333</v>
      </c>
      <c r="I65" s="256">
        <v>169.46666666666664</v>
      </c>
      <c r="J65" s="256">
        <v>171.48333333333329</v>
      </c>
      <c r="K65" s="254">
        <v>167.45</v>
      </c>
      <c r="L65" s="254">
        <v>162.25</v>
      </c>
      <c r="M65" s="254">
        <v>22.593430000000001</v>
      </c>
    </row>
    <row r="66" spans="1:13">
      <c r="A66" s="273">
        <v>57</v>
      </c>
      <c r="B66" s="254" t="s">
        <v>83</v>
      </c>
      <c r="C66" s="254">
        <v>146.80000000000001</v>
      </c>
      <c r="D66" s="256">
        <v>149.61666666666667</v>
      </c>
      <c r="E66" s="256">
        <v>143.28333333333336</v>
      </c>
      <c r="F66" s="256">
        <v>139.76666666666668</v>
      </c>
      <c r="G66" s="256">
        <v>133.43333333333337</v>
      </c>
      <c r="H66" s="256">
        <v>153.13333333333335</v>
      </c>
      <c r="I66" s="256">
        <v>159.46666666666667</v>
      </c>
      <c r="J66" s="256">
        <v>162.98333333333335</v>
      </c>
      <c r="K66" s="254">
        <v>155.94999999999999</v>
      </c>
      <c r="L66" s="254">
        <v>146.1</v>
      </c>
      <c r="M66" s="254">
        <v>231.40308999999999</v>
      </c>
    </row>
    <row r="67" spans="1:13">
      <c r="A67" s="273">
        <v>58</v>
      </c>
      <c r="B67" s="254" t="s">
        <v>821</v>
      </c>
      <c r="C67" s="254">
        <v>3349.55</v>
      </c>
      <c r="D67" s="256">
        <v>3338.9</v>
      </c>
      <c r="E67" s="256">
        <v>3286.8</v>
      </c>
      <c r="F67" s="256">
        <v>3224.05</v>
      </c>
      <c r="G67" s="256">
        <v>3171.9500000000003</v>
      </c>
      <c r="H67" s="256">
        <v>3401.65</v>
      </c>
      <c r="I67" s="256">
        <v>3453.7499999999995</v>
      </c>
      <c r="J67" s="256">
        <v>3516.5</v>
      </c>
      <c r="K67" s="254">
        <v>3391</v>
      </c>
      <c r="L67" s="254">
        <v>3276.15</v>
      </c>
      <c r="M67" s="254">
        <v>3.9449800000000002</v>
      </c>
    </row>
    <row r="68" spans="1:13">
      <c r="A68" s="273">
        <v>59</v>
      </c>
      <c r="B68" s="254" t="s">
        <v>84</v>
      </c>
      <c r="C68" s="254">
        <v>1566.95</v>
      </c>
      <c r="D68" s="256">
        <v>1563</v>
      </c>
      <c r="E68" s="256">
        <v>1536</v>
      </c>
      <c r="F68" s="256">
        <v>1505.05</v>
      </c>
      <c r="G68" s="256">
        <v>1478.05</v>
      </c>
      <c r="H68" s="256">
        <v>1593.95</v>
      </c>
      <c r="I68" s="256">
        <v>1620.95</v>
      </c>
      <c r="J68" s="256">
        <v>1651.9</v>
      </c>
      <c r="K68" s="254">
        <v>1590</v>
      </c>
      <c r="L68" s="254">
        <v>1532.05</v>
      </c>
      <c r="M68" s="254">
        <v>12.51953</v>
      </c>
    </row>
    <row r="69" spans="1:13">
      <c r="A69" s="273">
        <v>60</v>
      </c>
      <c r="B69" s="254" t="s">
        <v>85</v>
      </c>
      <c r="C69" s="254">
        <v>572.75</v>
      </c>
      <c r="D69" s="256">
        <v>579.13333333333333</v>
      </c>
      <c r="E69" s="256">
        <v>559.26666666666665</v>
      </c>
      <c r="F69" s="256">
        <v>545.7833333333333</v>
      </c>
      <c r="G69" s="256">
        <v>525.91666666666663</v>
      </c>
      <c r="H69" s="256">
        <v>592.61666666666667</v>
      </c>
      <c r="I69" s="256">
        <v>612.48333333333323</v>
      </c>
      <c r="J69" s="256">
        <v>625.9666666666667</v>
      </c>
      <c r="K69" s="254">
        <v>599</v>
      </c>
      <c r="L69" s="254">
        <v>565.65</v>
      </c>
      <c r="M69" s="254">
        <v>21.203749999999999</v>
      </c>
    </row>
    <row r="70" spans="1:13">
      <c r="A70" s="273">
        <v>61</v>
      </c>
      <c r="B70" s="254" t="s">
        <v>232</v>
      </c>
      <c r="C70" s="254">
        <v>769.75</v>
      </c>
      <c r="D70" s="256">
        <v>773.94999999999993</v>
      </c>
      <c r="E70" s="256">
        <v>755.94999999999982</v>
      </c>
      <c r="F70" s="256">
        <v>742.14999999999986</v>
      </c>
      <c r="G70" s="256">
        <v>724.14999999999975</v>
      </c>
      <c r="H70" s="256">
        <v>787.74999999999989</v>
      </c>
      <c r="I70" s="256">
        <v>805.75000000000011</v>
      </c>
      <c r="J70" s="256">
        <v>819.55</v>
      </c>
      <c r="K70" s="254">
        <v>791.95</v>
      </c>
      <c r="L70" s="254">
        <v>760.15</v>
      </c>
      <c r="M70" s="254">
        <v>4.4557200000000003</v>
      </c>
    </row>
    <row r="71" spans="1:13">
      <c r="A71" s="273">
        <v>62</v>
      </c>
      <c r="B71" s="254" t="s">
        <v>233</v>
      </c>
      <c r="C71" s="254">
        <v>364</v>
      </c>
      <c r="D71" s="256">
        <v>365.60000000000008</v>
      </c>
      <c r="E71" s="256">
        <v>359.75000000000017</v>
      </c>
      <c r="F71" s="256">
        <v>355.50000000000011</v>
      </c>
      <c r="G71" s="256">
        <v>349.6500000000002</v>
      </c>
      <c r="H71" s="256">
        <v>369.85000000000014</v>
      </c>
      <c r="I71" s="256">
        <v>375.70000000000005</v>
      </c>
      <c r="J71" s="256">
        <v>379.9500000000001</v>
      </c>
      <c r="K71" s="254">
        <v>371.45</v>
      </c>
      <c r="L71" s="254">
        <v>361.35</v>
      </c>
      <c r="M71" s="254">
        <v>17.193010000000001</v>
      </c>
    </row>
    <row r="72" spans="1:13">
      <c r="A72" s="273">
        <v>63</v>
      </c>
      <c r="B72" s="254" t="s">
        <v>86</v>
      </c>
      <c r="C72" s="254">
        <v>816.45</v>
      </c>
      <c r="D72" s="256">
        <v>823.5333333333333</v>
      </c>
      <c r="E72" s="256">
        <v>803.91666666666663</v>
      </c>
      <c r="F72" s="256">
        <v>791.38333333333333</v>
      </c>
      <c r="G72" s="256">
        <v>771.76666666666665</v>
      </c>
      <c r="H72" s="256">
        <v>836.06666666666661</v>
      </c>
      <c r="I72" s="256">
        <v>855.68333333333339</v>
      </c>
      <c r="J72" s="256">
        <v>868.21666666666658</v>
      </c>
      <c r="K72" s="254">
        <v>843.15</v>
      </c>
      <c r="L72" s="254">
        <v>811</v>
      </c>
      <c r="M72" s="254">
        <v>5.6228800000000003</v>
      </c>
    </row>
    <row r="73" spans="1:13">
      <c r="A73" s="273">
        <v>64</v>
      </c>
      <c r="B73" s="254" t="s">
        <v>92</v>
      </c>
      <c r="C73" s="254">
        <v>250.55</v>
      </c>
      <c r="D73" s="256">
        <v>256.55</v>
      </c>
      <c r="E73" s="256">
        <v>244</v>
      </c>
      <c r="F73" s="256">
        <v>237.45</v>
      </c>
      <c r="G73" s="256">
        <v>224.89999999999998</v>
      </c>
      <c r="H73" s="256">
        <v>263.10000000000002</v>
      </c>
      <c r="I73" s="256">
        <v>275.65000000000009</v>
      </c>
      <c r="J73" s="256">
        <v>282.20000000000005</v>
      </c>
      <c r="K73" s="254">
        <v>269.10000000000002</v>
      </c>
      <c r="L73" s="254">
        <v>250</v>
      </c>
      <c r="M73" s="254">
        <v>91.888800000000003</v>
      </c>
    </row>
    <row r="74" spans="1:13">
      <c r="A74" s="273">
        <v>65</v>
      </c>
      <c r="B74" s="254" t="s">
        <v>87</v>
      </c>
      <c r="C74" s="254">
        <v>535</v>
      </c>
      <c r="D74" s="256">
        <v>534.36666666666667</v>
      </c>
      <c r="E74" s="256">
        <v>530.2833333333333</v>
      </c>
      <c r="F74" s="256">
        <v>525.56666666666661</v>
      </c>
      <c r="G74" s="256">
        <v>521.48333333333323</v>
      </c>
      <c r="H74" s="256">
        <v>539.08333333333337</v>
      </c>
      <c r="I74" s="256">
        <v>543.16666666666663</v>
      </c>
      <c r="J74" s="256">
        <v>547.88333333333344</v>
      </c>
      <c r="K74" s="254">
        <v>538.45000000000005</v>
      </c>
      <c r="L74" s="254">
        <v>529.65</v>
      </c>
      <c r="M74" s="254">
        <v>32.740589999999997</v>
      </c>
    </row>
    <row r="75" spans="1:13">
      <c r="A75" s="273">
        <v>66</v>
      </c>
      <c r="B75" s="254" t="s">
        <v>234</v>
      </c>
      <c r="C75" s="254">
        <v>1727.5</v>
      </c>
      <c r="D75" s="256">
        <v>1710.8333333333333</v>
      </c>
      <c r="E75" s="256">
        <v>1681.6666666666665</v>
      </c>
      <c r="F75" s="256">
        <v>1635.8333333333333</v>
      </c>
      <c r="G75" s="256">
        <v>1606.6666666666665</v>
      </c>
      <c r="H75" s="256">
        <v>1756.6666666666665</v>
      </c>
      <c r="I75" s="256">
        <v>1785.833333333333</v>
      </c>
      <c r="J75" s="256">
        <v>1831.6666666666665</v>
      </c>
      <c r="K75" s="254">
        <v>1740</v>
      </c>
      <c r="L75" s="254">
        <v>1665</v>
      </c>
      <c r="M75" s="254">
        <v>1.1297299999999999</v>
      </c>
    </row>
    <row r="76" spans="1:13">
      <c r="A76" s="273">
        <v>67</v>
      </c>
      <c r="B76" s="254" t="s">
        <v>830</v>
      </c>
      <c r="C76" s="254">
        <v>178.45</v>
      </c>
      <c r="D76" s="256">
        <v>177.23333333333335</v>
      </c>
      <c r="E76" s="256">
        <v>174.66666666666669</v>
      </c>
      <c r="F76" s="256">
        <v>170.88333333333333</v>
      </c>
      <c r="G76" s="256">
        <v>168.31666666666666</v>
      </c>
      <c r="H76" s="256">
        <v>181.01666666666671</v>
      </c>
      <c r="I76" s="256">
        <v>183.58333333333337</v>
      </c>
      <c r="J76" s="256">
        <v>187.36666666666673</v>
      </c>
      <c r="K76" s="254">
        <v>179.8</v>
      </c>
      <c r="L76" s="254">
        <v>173.45</v>
      </c>
      <c r="M76" s="254">
        <v>4.8606299999999996</v>
      </c>
    </row>
    <row r="77" spans="1:13">
      <c r="A77" s="273">
        <v>68</v>
      </c>
      <c r="B77" s="254" t="s">
        <v>90</v>
      </c>
      <c r="C77" s="254">
        <v>4020.55</v>
      </c>
      <c r="D77" s="256">
        <v>4045.0166666666664</v>
      </c>
      <c r="E77" s="256">
        <v>3982.0333333333328</v>
      </c>
      <c r="F77" s="256">
        <v>3943.5166666666664</v>
      </c>
      <c r="G77" s="256">
        <v>3880.5333333333328</v>
      </c>
      <c r="H77" s="256">
        <v>4083.5333333333328</v>
      </c>
      <c r="I77" s="256">
        <v>4146.5166666666664</v>
      </c>
      <c r="J77" s="256">
        <v>4185.0333333333328</v>
      </c>
      <c r="K77" s="254">
        <v>4108</v>
      </c>
      <c r="L77" s="254">
        <v>4006.5</v>
      </c>
      <c r="M77" s="254">
        <v>4.8135000000000003</v>
      </c>
    </row>
    <row r="78" spans="1:13">
      <c r="A78" s="273">
        <v>69</v>
      </c>
      <c r="B78" s="254" t="s">
        <v>348</v>
      </c>
      <c r="C78" s="254">
        <v>2719.45</v>
      </c>
      <c r="D78" s="256">
        <v>2739.6166666666663</v>
      </c>
      <c r="E78" s="256">
        <v>2689.2833333333328</v>
      </c>
      <c r="F78" s="256">
        <v>2659.1166666666663</v>
      </c>
      <c r="G78" s="256">
        <v>2608.7833333333328</v>
      </c>
      <c r="H78" s="256">
        <v>2769.7833333333328</v>
      </c>
      <c r="I78" s="256">
        <v>2820.1166666666659</v>
      </c>
      <c r="J78" s="256">
        <v>2850.2833333333328</v>
      </c>
      <c r="K78" s="254">
        <v>2789.95</v>
      </c>
      <c r="L78" s="254">
        <v>2709.45</v>
      </c>
      <c r="M78" s="254">
        <v>2.46373</v>
      </c>
    </row>
    <row r="79" spans="1:13">
      <c r="A79" s="273">
        <v>70</v>
      </c>
      <c r="B79" s="254" t="s">
        <v>93</v>
      </c>
      <c r="C79" s="254">
        <v>5196.8500000000004</v>
      </c>
      <c r="D79" s="256">
        <v>5251.75</v>
      </c>
      <c r="E79" s="256">
        <v>5105.1000000000004</v>
      </c>
      <c r="F79" s="256">
        <v>5013.3500000000004</v>
      </c>
      <c r="G79" s="256">
        <v>4866.7000000000007</v>
      </c>
      <c r="H79" s="256">
        <v>5343.5</v>
      </c>
      <c r="I79" s="256">
        <v>5490.15</v>
      </c>
      <c r="J79" s="256">
        <v>5581.9</v>
      </c>
      <c r="K79" s="254">
        <v>5398.4</v>
      </c>
      <c r="L79" s="254">
        <v>5160</v>
      </c>
      <c r="M79" s="254">
        <v>29.770109999999999</v>
      </c>
    </row>
    <row r="80" spans="1:13">
      <c r="A80" s="273">
        <v>71</v>
      </c>
      <c r="B80" s="254" t="s">
        <v>235</v>
      </c>
      <c r="C80" s="254">
        <v>60.75</v>
      </c>
      <c r="D80" s="256">
        <v>61.083333333333336</v>
      </c>
      <c r="E80" s="256">
        <v>59.766666666666673</v>
      </c>
      <c r="F80" s="256">
        <v>58.783333333333339</v>
      </c>
      <c r="G80" s="256">
        <v>57.466666666666676</v>
      </c>
      <c r="H80" s="256">
        <v>62.06666666666667</v>
      </c>
      <c r="I80" s="256">
        <v>63.383333333333333</v>
      </c>
      <c r="J80" s="256">
        <v>64.366666666666674</v>
      </c>
      <c r="K80" s="254">
        <v>62.4</v>
      </c>
      <c r="L80" s="254">
        <v>60.1</v>
      </c>
      <c r="M80" s="254">
        <v>12.144780000000001</v>
      </c>
    </row>
    <row r="81" spans="1:13">
      <c r="A81" s="273">
        <v>72</v>
      </c>
      <c r="B81" s="254" t="s">
        <v>94</v>
      </c>
      <c r="C81" s="254">
        <v>2415.1999999999998</v>
      </c>
      <c r="D81" s="256">
        <v>2424.2666666666664</v>
      </c>
      <c r="E81" s="256">
        <v>2390.9333333333329</v>
      </c>
      <c r="F81" s="256">
        <v>2366.6666666666665</v>
      </c>
      <c r="G81" s="256">
        <v>2333.333333333333</v>
      </c>
      <c r="H81" s="256">
        <v>2448.5333333333328</v>
      </c>
      <c r="I81" s="256">
        <v>2481.8666666666668</v>
      </c>
      <c r="J81" s="256">
        <v>2506.1333333333328</v>
      </c>
      <c r="K81" s="254">
        <v>2457.6</v>
      </c>
      <c r="L81" s="254">
        <v>2400</v>
      </c>
      <c r="M81" s="254">
        <v>4.2916999999999996</v>
      </c>
    </row>
    <row r="82" spans="1:13">
      <c r="A82" s="273">
        <v>73</v>
      </c>
      <c r="B82" s="254" t="s">
        <v>236</v>
      </c>
      <c r="C82" s="254">
        <v>499.75</v>
      </c>
      <c r="D82" s="256">
        <v>496.55</v>
      </c>
      <c r="E82" s="256">
        <v>487.40000000000003</v>
      </c>
      <c r="F82" s="256">
        <v>475.05</v>
      </c>
      <c r="G82" s="256">
        <v>465.90000000000003</v>
      </c>
      <c r="H82" s="256">
        <v>508.90000000000003</v>
      </c>
      <c r="I82" s="256">
        <v>518.04999999999995</v>
      </c>
      <c r="J82" s="256">
        <v>530.40000000000009</v>
      </c>
      <c r="K82" s="254">
        <v>505.7</v>
      </c>
      <c r="L82" s="254">
        <v>484.2</v>
      </c>
      <c r="M82" s="254">
        <v>7.1332399999999998</v>
      </c>
    </row>
    <row r="83" spans="1:13">
      <c r="A83" s="273">
        <v>74</v>
      </c>
      <c r="B83" s="254" t="s">
        <v>237</v>
      </c>
      <c r="C83" s="254">
        <v>1299.75</v>
      </c>
      <c r="D83" s="256">
        <v>1303.25</v>
      </c>
      <c r="E83" s="256">
        <v>1276.5</v>
      </c>
      <c r="F83" s="256">
        <v>1253.25</v>
      </c>
      <c r="G83" s="256">
        <v>1226.5</v>
      </c>
      <c r="H83" s="256">
        <v>1326.5</v>
      </c>
      <c r="I83" s="256">
        <v>1353.25</v>
      </c>
      <c r="J83" s="256">
        <v>1376.5</v>
      </c>
      <c r="K83" s="254">
        <v>1330</v>
      </c>
      <c r="L83" s="254">
        <v>1280</v>
      </c>
      <c r="M83" s="254">
        <v>1.6877800000000001</v>
      </c>
    </row>
    <row r="84" spans="1:13">
      <c r="A84" s="273">
        <v>75</v>
      </c>
      <c r="B84" s="254" t="s">
        <v>96</v>
      </c>
      <c r="C84" s="254">
        <v>1163.55</v>
      </c>
      <c r="D84" s="256">
        <v>1161.75</v>
      </c>
      <c r="E84" s="256">
        <v>1139.5</v>
      </c>
      <c r="F84" s="256">
        <v>1115.45</v>
      </c>
      <c r="G84" s="256">
        <v>1093.2</v>
      </c>
      <c r="H84" s="256">
        <v>1185.8</v>
      </c>
      <c r="I84" s="256">
        <v>1208.05</v>
      </c>
      <c r="J84" s="256">
        <v>1232.0999999999999</v>
      </c>
      <c r="K84" s="254">
        <v>1184</v>
      </c>
      <c r="L84" s="254">
        <v>1137.7</v>
      </c>
      <c r="M84" s="254">
        <v>21.026900000000001</v>
      </c>
    </row>
    <row r="85" spans="1:13">
      <c r="A85" s="273">
        <v>76</v>
      </c>
      <c r="B85" s="254" t="s">
        <v>97</v>
      </c>
      <c r="C85" s="254">
        <v>181.35</v>
      </c>
      <c r="D85" s="256">
        <v>183.45000000000002</v>
      </c>
      <c r="E85" s="256">
        <v>178.90000000000003</v>
      </c>
      <c r="F85" s="256">
        <v>176.45000000000002</v>
      </c>
      <c r="G85" s="256">
        <v>171.90000000000003</v>
      </c>
      <c r="H85" s="256">
        <v>185.90000000000003</v>
      </c>
      <c r="I85" s="256">
        <v>190.45000000000005</v>
      </c>
      <c r="J85" s="256">
        <v>192.90000000000003</v>
      </c>
      <c r="K85" s="254">
        <v>188</v>
      </c>
      <c r="L85" s="254">
        <v>181</v>
      </c>
      <c r="M85" s="254">
        <v>40.406039999999997</v>
      </c>
    </row>
    <row r="86" spans="1:13">
      <c r="A86" s="273">
        <v>77</v>
      </c>
      <c r="B86" s="254" t="s">
        <v>98</v>
      </c>
      <c r="C86" s="254">
        <v>79.650000000000006</v>
      </c>
      <c r="D86" s="256">
        <v>80.516666666666666</v>
      </c>
      <c r="E86" s="256">
        <v>78.183333333333337</v>
      </c>
      <c r="F86" s="256">
        <v>76.716666666666669</v>
      </c>
      <c r="G86" s="256">
        <v>74.38333333333334</v>
      </c>
      <c r="H86" s="256">
        <v>81.983333333333334</v>
      </c>
      <c r="I86" s="256">
        <v>84.316666666666677</v>
      </c>
      <c r="J86" s="256">
        <v>85.783333333333331</v>
      </c>
      <c r="K86" s="254">
        <v>82.85</v>
      </c>
      <c r="L86" s="254">
        <v>79.05</v>
      </c>
      <c r="M86" s="254">
        <v>209.51303999999999</v>
      </c>
    </row>
    <row r="87" spans="1:13">
      <c r="A87" s="273">
        <v>78</v>
      </c>
      <c r="B87" s="254" t="s">
        <v>359</v>
      </c>
      <c r="C87" s="254">
        <v>221.85</v>
      </c>
      <c r="D87" s="256">
        <v>225.1</v>
      </c>
      <c r="E87" s="256">
        <v>217.25</v>
      </c>
      <c r="F87" s="256">
        <v>212.65</v>
      </c>
      <c r="G87" s="256">
        <v>204.8</v>
      </c>
      <c r="H87" s="256">
        <v>229.7</v>
      </c>
      <c r="I87" s="256">
        <v>237.54999999999995</v>
      </c>
      <c r="J87" s="256">
        <v>242.14999999999998</v>
      </c>
      <c r="K87" s="254">
        <v>232.95</v>
      </c>
      <c r="L87" s="254">
        <v>220.5</v>
      </c>
      <c r="M87" s="254">
        <v>50.788069999999998</v>
      </c>
    </row>
    <row r="88" spans="1:13">
      <c r="A88" s="273">
        <v>79</v>
      </c>
      <c r="B88" s="254" t="s">
        <v>240</v>
      </c>
      <c r="C88" s="254">
        <v>45.45</v>
      </c>
      <c r="D88" s="256">
        <v>45.566666666666663</v>
      </c>
      <c r="E88" s="256">
        <v>44.933333333333323</v>
      </c>
      <c r="F88" s="256">
        <v>44.416666666666657</v>
      </c>
      <c r="G88" s="256">
        <v>43.783333333333317</v>
      </c>
      <c r="H88" s="256">
        <v>46.083333333333329</v>
      </c>
      <c r="I88" s="256">
        <v>46.716666666666669</v>
      </c>
      <c r="J88" s="256">
        <v>47.233333333333334</v>
      </c>
      <c r="K88" s="254">
        <v>46.2</v>
      </c>
      <c r="L88" s="254">
        <v>45.05</v>
      </c>
      <c r="M88" s="254">
        <v>22.95551</v>
      </c>
    </row>
    <row r="89" spans="1:13">
      <c r="A89" s="273">
        <v>80</v>
      </c>
      <c r="B89" s="254" t="s">
        <v>99</v>
      </c>
      <c r="C89" s="254">
        <v>152.69999999999999</v>
      </c>
      <c r="D89" s="256">
        <v>155.53333333333333</v>
      </c>
      <c r="E89" s="256">
        <v>149.31666666666666</v>
      </c>
      <c r="F89" s="256">
        <v>145.93333333333334</v>
      </c>
      <c r="G89" s="256">
        <v>139.71666666666667</v>
      </c>
      <c r="H89" s="256">
        <v>158.91666666666666</v>
      </c>
      <c r="I89" s="256">
        <v>165.1333333333333</v>
      </c>
      <c r="J89" s="256">
        <v>168.51666666666665</v>
      </c>
      <c r="K89" s="254">
        <v>161.75</v>
      </c>
      <c r="L89" s="254">
        <v>152.15</v>
      </c>
      <c r="M89" s="254">
        <v>208.51805999999999</v>
      </c>
    </row>
    <row r="90" spans="1:13">
      <c r="A90" s="273">
        <v>81</v>
      </c>
      <c r="B90" s="254" t="s">
        <v>102</v>
      </c>
      <c r="C90" s="254">
        <v>25.15</v>
      </c>
      <c r="D90" s="256">
        <v>25.166666666666668</v>
      </c>
      <c r="E90" s="256">
        <v>24.733333333333334</v>
      </c>
      <c r="F90" s="256">
        <v>24.316666666666666</v>
      </c>
      <c r="G90" s="256">
        <v>23.883333333333333</v>
      </c>
      <c r="H90" s="256">
        <v>25.583333333333336</v>
      </c>
      <c r="I90" s="256">
        <v>26.016666666666666</v>
      </c>
      <c r="J90" s="256">
        <v>26.433333333333337</v>
      </c>
      <c r="K90" s="254">
        <v>25.6</v>
      </c>
      <c r="L90" s="254">
        <v>24.75</v>
      </c>
      <c r="M90" s="254">
        <v>120.78825999999999</v>
      </c>
    </row>
    <row r="91" spans="1:13">
      <c r="A91" s="273">
        <v>82</v>
      </c>
      <c r="B91" s="254" t="s">
        <v>241</v>
      </c>
      <c r="C91" s="254">
        <v>199.95</v>
      </c>
      <c r="D91" s="256">
        <v>200.43333333333331</v>
      </c>
      <c r="E91" s="256">
        <v>198.01666666666662</v>
      </c>
      <c r="F91" s="256">
        <v>196.08333333333331</v>
      </c>
      <c r="G91" s="256">
        <v>193.66666666666663</v>
      </c>
      <c r="H91" s="256">
        <v>202.36666666666662</v>
      </c>
      <c r="I91" s="256">
        <v>204.7833333333333</v>
      </c>
      <c r="J91" s="256">
        <v>206.71666666666661</v>
      </c>
      <c r="K91" s="254">
        <v>202.85</v>
      </c>
      <c r="L91" s="254">
        <v>198.5</v>
      </c>
      <c r="M91" s="254">
        <v>1.96014</v>
      </c>
    </row>
    <row r="92" spans="1:13">
      <c r="A92" s="273">
        <v>83</v>
      </c>
      <c r="B92" s="254" t="s">
        <v>100</v>
      </c>
      <c r="C92" s="254">
        <v>608.29999999999995</v>
      </c>
      <c r="D92" s="256">
        <v>613.7166666666667</v>
      </c>
      <c r="E92" s="256">
        <v>596.18333333333339</v>
      </c>
      <c r="F92" s="256">
        <v>584.06666666666672</v>
      </c>
      <c r="G92" s="256">
        <v>566.53333333333342</v>
      </c>
      <c r="H92" s="256">
        <v>625.83333333333337</v>
      </c>
      <c r="I92" s="256">
        <v>643.36666666666667</v>
      </c>
      <c r="J92" s="256">
        <v>655.48333333333335</v>
      </c>
      <c r="K92" s="254">
        <v>631.25</v>
      </c>
      <c r="L92" s="254">
        <v>601.6</v>
      </c>
      <c r="M92" s="254">
        <v>31.76782</v>
      </c>
    </row>
    <row r="93" spans="1:13">
      <c r="A93" s="273">
        <v>84</v>
      </c>
      <c r="B93" s="254" t="s">
        <v>242</v>
      </c>
      <c r="C93" s="254">
        <v>528.79999999999995</v>
      </c>
      <c r="D93" s="256">
        <v>534.26666666666677</v>
      </c>
      <c r="E93" s="256">
        <v>519.93333333333351</v>
      </c>
      <c r="F93" s="256">
        <v>511.06666666666672</v>
      </c>
      <c r="G93" s="256">
        <v>496.73333333333346</v>
      </c>
      <c r="H93" s="256">
        <v>543.13333333333355</v>
      </c>
      <c r="I93" s="256">
        <v>557.46666666666681</v>
      </c>
      <c r="J93" s="256">
        <v>566.3333333333336</v>
      </c>
      <c r="K93" s="254">
        <v>548.6</v>
      </c>
      <c r="L93" s="254">
        <v>525.4</v>
      </c>
      <c r="M93" s="254">
        <v>6.2099000000000002</v>
      </c>
    </row>
    <row r="94" spans="1:13">
      <c r="A94" s="273">
        <v>85</v>
      </c>
      <c r="B94" s="254" t="s">
        <v>103</v>
      </c>
      <c r="C94" s="254">
        <v>851.8</v>
      </c>
      <c r="D94" s="256">
        <v>860.4666666666667</v>
      </c>
      <c r="E94" s="256">
        <v>837.93333333333339</v>
      </c>
      <c r="F94" s="256">
        <v>824.06666666666672</v>
      </c>
      <c r="G94" s="256">
        <v>801.53333333333342</v>
      </c>
      <c r="H94" s="256">
        <v>874.33333333333337</v>
      </c>
      <c r="I94" s="256">
        <v>896.86666666666667</v>
      </c>
      <c r="J94" s="256">
        <v>910.73333333333335</v>
      </c>
      <c r="K94" s="254">
        <v>883</v>
      </c>
      <c r="L94" s="254">
        <v>846.6</v>
      </c>
      <c r="M94" s="254">
        <v>71.81532</v>
      </c>
    </row>
    <row r="95" spans="1:13">
      <c r="A95" s="273">
        <v>86</v>
      </c>
      <c r="B95" s="254" t="s">
        <v>243</v>
      </c>
      <c r="C95" s="254">
        <v>523.70000000000005</v>
      </c>
      <c r="D95" s="256">
        <v>534.5333333333333</v>
      </c>
      <c r="E95" s="256">
        <v>505.16666666666663</v>
      </c>
      <c r="F95" s="256">
        <v>486.63333333333333</v>
      </c>
      <c r="G95" s="256">
        <v>457.26666666666665</v>
      </c>
      <c r="H95" s="256">
        <v>553.06666666666661</v>
      </c>
      <c r="I95" s="256">
        <v>582.43333333333339</v>
      </c>
      <c r="J95" s="256">
        <v>600.96666666666658</v>
      </c>
      <c r="K95" s="254">
        <v>563.9</v>
      </c>
      <c r="L95" s="254">
        <v>516</v>
      </c>
      <c r="M95" s="254">
        <v>7.69726</v>
      </c>
    </row>
    <row r="96" spans="1:13">
      <c r="A96" s="273">
        <v>87</v>
      </c>
      <c r="B96" s="254" t="s">
        <v>244</v>
      </c>
      <c r="C96" s="254">
        <v>1221.2</v>
      </c>
      <c r="D96" s="256">
        <v>1231.95</v>
      </c>
      <c r="E96" s="256">
        <v>1204.4000000000001</v>
      </c>
      <c r="F96" s="256">
        <v>1187.6000000000001</v>
      </c>
      <c r="G96" s="256">
        <v>1160.0500000000002</v>
      </c>
      <c r="H96" s="256">
        <v>1248.75</v>
      </c>
      <c r="I96" s="256">
        <v>1276.2999999999997</v>
      </c>
      <c r="J96" s="256">
        <v>1293.0999999999999</v>
      </c>
      <c r="K96" s="254">
        <v>1259.5</v>
      </c>
      <c r="L96" s="254">
        <v>1215.1500000000001</v>
      </c>
      <c r="M96" s="254">
        <v>5.27041</v>
      </c>
    </row>
    <row r="97" spans="1:13">
      <c r="A97" s="273">
        <v>88</v>
      </c>
      <c r="B97" s="254" t="s">
        <v>104</v>
      </c>
      <c r="C97" s="254">
        <v>1367</v>
      </c>
      <c r="D97" s="256">
        <v>1381.2666666666664</v>
      </c>
      <c r="E97" s="256">
        <v>1340.5833333333328</v>
      </c>
      <c r="F97" s="256">
        <v>1314.1666666666663</v>
      </c>
      <c r="G97" s="256">
        <v>1273.4833333333327</v>
      </c>
      <c r="H97" s="256">
        <v>1407.6833333333329</v>
      </c>
      <c r="I97" s="256">
        <v>1448.3666666666663</v>
      </c>
      <c r="J97" s="256">
        <v>1474.7833333333331</v>
      </c>
      <c r="K97" s="254">
        <v>1421.95</v>
      </c>
      <c r="L97" s="254">
        <v>1354.85</v>
      </c>
      <c r="M97" s="254">
        <v>12.402520000000001</v>
      </c>
    </row>
    <row r="98" spans="1:13">
      <c r="A98" s="273">
        <v>89</v>
      </c>
      <c r="B98" s="254" t="s">
        <v>372</v>
      </c>
      <c r="C98" s="254">
        <v>515.4</v>
      </c>
      <c r="D98" s="256">
        <v>511.23333333333329</v>
      </c>
      <c r="E98" s="256">
        <v>501.16666666666663</v>
      </c>
      <c r="F98" s="256">
        <v>486.93333333333334</v>
      </c>
      <c r="G98" s="256">
        <v>476.86666666666667</v>
      </c>
      <c r="H98" s="256">
        <v>525.46666666666658</v>
      </c>
      <c r="I98" s="256">
        <v>535.5333333333333</v>
      </c>
      <c r="J98" s="256">
        <v>549.76666666666654</v>
      </c>
      <c r="K98" s="254">
        <v>521.29999999999995</v>
      </c>
      <c r="L98" s="254">
        <v>497</v>
      </c>
      <c r="M98" s="254">
        <v>12.27491</v>
      </c>
    </row>
    <row r="99" spans="1:13">
      <c r="A99" s="273">
        <v>90</v>
      </c>
      <c r="B99" s="254" t="s">
        <v>246</v>
      </c>
      <c r="C99" s="254">
        <v>267.7</v>
      </c>
      <c r="D99" s="256">
        <v>271.65000000000003</v>
      </c>
      <c r="E99" s="256">
        <v>262.25000000000006</v>
      </c>
      <c r="F99" s="256">
        <v>256.8</v>
      </c>
      <c r="G99" s="256">
        <v>247.40000000000003</v>
      </c>
      <c r="H99" s="256">
        <v>277.10000000000008</v>
      </c>
      <c r="I99" s="256">
        <v>286.50000000000006</v>
      </c>
      <c r="J99" s="256">
        <v>291.9500000000001</v>
      </c>
      <c r="K99" s="254">
        <v>281.05</v>
      </c>
      <c r="L99" s="254">
        <v>266.2</v>
      </c>
      <c r="M99" s="254">
        <v>5.0309699999999999</v>
      </c>
    </row>
    <row r="100" spans="1:13">
      <c r="A100" s="273">
        <v>91</v>
      </c>
      <c r="B100" s="254" t="s">
        <v>107</v>
      </c>
      <c r="C100" s="254">
        <v>910.35</v>
      </c>
      <c r="D100" s="256">
        <v>906.2833333333333</v>
      </c>
      <c r="E100" s="256">
        <v>900.56666666666661</v>
      </c>
      <c r="F100" s="256">
        <v>890.7833333333333</v>
      </c>
      <c r="G100" s="256">
        <v>885.06666666666661</v>
      </c>
      <c r="H100" s="256">
        <v>916.06666666666661</v>
      </c>
      <c r="I100" s="256">
        <v>921.7833333333333</v>
      </c>
      <c r="J100" s="256">
        <v>931.56666666666661</v>
      </c>
      <c r="K100" s="254">
        <v>912</v>
      </c>
      <c r="L100" s="254">
        <v>896.5</v>
      </c>
      <c r="M100" s="254">
        <v>51.845689999999998</v>
      </c>
    </row>
    <row r="101" spans="1:13">
      <c r="A101" s="273">
        <v>92</v>
      </c>
      <c r="B101" s="254" t="s">
        <v>248</v>
      </c>
      <c r="C101" s="254">
        <v>2799.45</v>
      </c>
      <c r="D101" s="256">
        <v>2808.75</v>
      </c>
      <c r="E101" s="256">
        <v>2776.7</v>
      </c>
      <c r="F101" s="256">
        <v>2753.95</v>
      </c>
      <c r="G101" s="256">
        <v>2721.8999999999996</v>
      </c>
      <c r="H101" s="256">
        <v>2831.5</v>
      </c>
      <c r="I101" s="256">
        <v>2863.55</v>
      </c>
      <c r="J101" s="256">
        <v>2886.3</v>
      </c>
      <c r="K101" s="254">
        <v>2840.8</v>
      </c>
      <c r="L101" s="254">
        <v>2786</v>
      </c>
      <c r="M101" s="254">
        <v>1.7115800000000001</v>
      </c>
    </row>
    <row r="102" spans="1:13">
      <c r="A102" s="273">
        <v>93</v>
      </c>
      <c r="B102" s="254" t="s">
        <v>109</v>
      </c>
      <c r="C102" s="254">
        <v>1386.85</v>
      </c>
      <c r="D102" s="256">
        <v>1389.3666666666668</v>
      </c>
      <c r="E102" s="256">
        <v>1379.8333333333335</v>
      </c>
      <c r="F102" s="256">
        <v>1372.8166666666666</v>
      </c>
      <c r="G102" s="256">
        <v>1363.2833333333333</v>
      </c>
      <c r="H102" s="256">
        <v>1396.3833333333337</v>
      </c>
      <c r="I102" s="256">
        <v>1405.916666666667</v>
      </c>
      <c r="J102" s="256">
        <v>1412.9333333333338</v>
      </c>
      <c r="K102" s="254">
        <v>1398.9</v>
      </c>
      <c r="L102" s="254">
        <v>1382.35</v>
      </c>
      <c r="M102" s="254">
        <v>53.020710000000001</v>
      </c>
    </row>
    <row r="103" spans="1:13">
      <c r="A103" s="273">
        <v>94</v>
      </c>
      <c r="B103" s="254" t="s">
        <v>249</v>
      </c>
      <c r="C103" s="254">
        <v>670.6</v>
      </c>
      <c r="D103" s="256">
        <v>672.30000000000007</v>
      </c>
      <c r="E103" s="256">
        <v>664.70000000000016</v>
      </c>
      <c r="F103" s="256">
        <v>658.80000000000007</v>
      </c>
      <c r="G103" s="256">
        <v>651.20000000000016</v>
      </c>
      <c r="H103" s="256">
        <v>678.20000000000016</v>
      </c>
      <c r="I103" s="256">
        <v>685.80000000000007</v>
      </c>
      <c r="J103" s="256">
        <v>691.70000000000016</v>
      </c>
      <c r="K103" s="254">
        <v>679.9</v>
      </c>
      <c r="L103" s="254">
        <v>666.4</v>
      </c>
      <c r="M103" s="254">
        <v>15.80599</v>
      </c>
    </row>
    <row r="104" spans="1:13">
      <c r="A104" s="273">
        <v>95</v>
      </c>
      <c r="B104" s="254" t="s">
        <v>105</v>
      </c>
      <c r="C104" s="254">
        <v>997.55</v>
      </c>
      <c r="D104" s="256">
        <v>1001.6166666666667</v>
      </c>
      <c r="E104" s="256">
        <v>979.43333333333339</v>
      </c>
      <c r="F104" s="256">
        <v>961.31666666666672</v>
      </c>
      <c r="G104" s="256">
        <v>939.13333333333344</v>
      </c>
      <c r="H104" s="256">
        <v>1019.7333333333333</v>
      </c>
      <c r="I104" s="256">
        <v>1041.9166666666665</v>
      </c>
      <c r="J104" s="256">
        <v>1060.0333333333333</v>
      </c>
      <c r="K104" s="254">
        <v>1023.8</v>
      </c>
      <c r="L104" s="254">
        <v>983.5</v>
      </c>
      <c r="M104" s="254">
        <v>9.0762599999999996</v>
      </c>
    </row>
    <row r="105" spans="1:13">
      <c r="A105" s="273">
        <v>96</v>
      </c>
      <c r="B105" s="254" t="s">
        <v>110</v>
      </c>
      <c r="C105" s="254">
        <v>2812.35</v>
      </c>
      <c r="D105" s="256">
        <v>2822.3333333333335</v>
      </c>
      <c r="E105" s="256">
        <v>2792.7666666666669</v>
      </c>
      <c r="F105" s="256">
        <v>2773.1833333333334</v>
      </c>
      <c r="G105" s="256">
        <v>2743.6166666666668</v>
      </c>
      <c r="H105" s="256">
        <v>2841.916666666667</v>
      </c>
      <c r="I105" s="256">
        <v>2871.4833333333336</v>
      </c>
      <c r="J105" s="256">
        <v>2891.0666666666671</v>
      </c>
      <c r="K105" s="254">
        <v>2851.9</v>
      </c>
      <c r="L105" s="254">
        <v>2802.75</v>
      </c>
      <c r="M105" s="254">
        <v>5.1814299999999998</v>
      </c>
    </row>
    <row r="106" spans="1:13">
      <c r="A106" s="273">
        <v>97</v>
      </c>
      <c r="B106" s="254" t="s">
        <v>112</v>
      </c>
      <c r="C106" s="254">
        <v>382.8</v>
      </c>
      <c r="D106" s="256">
        <v>384.86666666666662</v>
      </c>
      <c r="E106" s="256">
        <v>366.08333333333326</v>
      </c>
      <c r="F106" s="256">
        <v>349.36666666666662</v>
      </c>
      <c r="G106" s="256">
        <v>330.58333333333326</v>
      </c>
      <c r="H106" s="256">
        <v>401.58333333333326</v>
      </c>
      <c r="I106" s="256">
        <v>420.36666666666667</v>
      </c>
      <c r="J106" s="256">
        <v>437.08333333333326</v>
      </c>
      <c r="K106" s="254">
        <v>403.65</v>
      </c>
      <c r="L106" s="254">
        <v>368.15</v>
      </c>
      <c r="M106" s="254">
        <v>413.84078</v>
      </c>
    </row>
    <row r="107" spans="1:13">
      <c r="A107" s="273">
        <v>98</v>
      </c>
      <c r="B107" s="254" t="s">
        <v>113</v>
      </c>
      <c r="C107" s="254">
        <v>254.4</v>
      </c>
      <c r="D107" s="256">
        <v>257.48333333333335</v>
      </c>
      <c r="E107" s="256">
        <v>250.66666666666669</v>
      </c>
      <c r="F107" s="256">
        <v>246.93333333333334</v>
      </c>
      <c r="G107" s="256">
        <v>240.11666666666667</v>
      </c>
      <c r="H107" s="256">
        <v>261.2166666666667</v>
      </c>
      <c r="I107" s="256">
        <v>268.0333333333333</v>
      </c>
      <c r="J107" s="256">
        <v>271.76666666666671</v>
      </c>
      <c r="K107" s="254">
        <v>264.3</v>
      </c>
      <c r="L107" s="254">
        <v>253.75</v>
      </c>
      <c r="M107" s="254">
        <v>33.409770000000002</v>
      </c>
    </row>
    <row r="108" spans="1:13">
      <c r="A108" s="273">
        <v>99</v>
      </c>
      <c r="B108" s="254" t="s">
        <v>114</v>
      </c>
      <c r="C108" s="254">
        <v>2376.85</v>
      </c>
      <c r="D108" s="256">
        <v>2361.75</v>
      </c>
      <c r="E108" s="256">
        <v>2341.1</v>
      </c>
      <c r="F108" s="256">
        <v>2305.35</v>
      </c>
      <c r="G108" s="256">
        <v>2284.6999999999998</v>
      </c>
      <c r="H108" s="256">
        <v>2397.5</v>
      </c>
      <c r="I108" s="256">
        <v>2418.1499999999996</v>
      </c>
      <c r="J108" s="256">
        <v>2453.9</v>
      </c>
      <c r="K108" s="254">
        <v>2382.4</v>
      </c>
      <c r="L108" s="254">
        <v>2326</v>
      </c>
      <c r="M108" s="254">
        <v>13.889699999999999</v>
      </c>
    </row>
    <row r="109" spans="1:13">
      <c r="A109" s="273">
        <v>100</v>
      </c>
      <c r="B109" s="254" t="s">
        <v>250</v>
      </c>
      <c r="C109" s="254">
        <v>311.8</v>
      </c>
      <c r="D109" s="256">
        <v>314.76666666666671</v>
      </c>
      <c r="E109" s="256">
        <v>305.68333333333339</v>
      </c>
      <c r="F109" s="256">
        <v>299.56666666666666</v>
      </c>
      <c r="G109" s="256">
        <v>290.48333333333335</v>
      </c>
      <c r="H109" s="256">
        <v>320.88333333333344</v>
      </c>
      <c r="I109" s="256">
        <v>329.96666666666681</v>
      </c>
      <c r="J109" s="256">
        <v>336.08333333333348</v>
      </c>
      <c r="K109" s="254">
        <v>323.85000000000002</v>
      </c>
      <c r="L109" s="254">
        <v>308.64999999999998</v>
      </c>
      <c r="M109" s="254">
        <v>39.989910000000002</v>
      </c>
    </row>
    <row r="110" spans="1:13">
      <c r="A110" s="273">
        <v>101</v>
      </c>
      <c r="B110" s="254" t="s">
        <v>251</v>
      </c>
      <c r="C110" s="254">
        <v>45.25</v>
      </c>
      <c r="D110" s="256">
        <v>45.716666666666661</v>
      </c>
      <c r="E110" s="256">
        <v>44.583333333333321</v>
      </c>
      <c r="F110" s="256">
        <v>43.916666666666657</v>
      </c>
      <c r="G110" s="256">
        <v>42.783333333333317</v>
      </c>
      <c r="H110" s="256">
        <v>46.383333333333326</v>
      </c>
      <c r="I110" s="256">
        <v>47.516666666666666</v>
      </c>
      <c r="J110" s="256">
        <v>48.18333333333333</v>
      </c>
      <c r="K110" s="254">
        <v>46.85</v>
      </c>
      <c r="L110" s="254">
        <v>45.05</v>
      </c>
      <c r="M110" s="254">
        <v>19.086510000000001</v>
      </c>
    </row>
    <row r="111" spans="1:13">
      <c r="A111" s="273">
        <v>102</v>
      </c>
      <c r="B111" s="254" t="s">
        <v>108</v>
      </c>
      <c r="C111" s="254">
        <v>2422</v>
      </c>
      <c r="D111" s="256">
        <v>2422.6833333333329</v>
      </c>
      <c r="E111" s="256">
        <v>2401.4166666666661</v>
      </c>
      <c r="F111" s="256">
        <v>2380.833333333333</v>
      </c>
      <c r="G111" s="256">
        <v>2359.5666666666662</v>
      </c>
      <c r="H111" s="256">
        <v>2443.266666666666</v>
      </c>
      <c r="I111" s="256">
        <v>2464.5333333333333</v>
      </c>
      <c r="J111" s="256">
        <v>2485.1166666666659</v>
      </c>
      <c r="K111" s="254">
        <v>2443.9499999999998</v>
      </c>
      <c r="L111" s="254">
        <v>2402.1</v>
      </c>
      <c r="M111" s="254">
        <v>22.547260000000001</v>
      </c>
    </row>
    <row r="112" spans="1:13">
      <c r="A112" s="273">
        <v>103</v>
      </c>
      <c r="B112" s="254" t="s">
        <v>116</v>
      </c>
      <c r="C112" s="254">
        <v>597.29999999999995</v>
      </c>
      <c r="D112" s="256">
        <v>596.7833333333333</v>
      </c>
      <c r="E112" s="256">
        <v>591.61666666666656</v>
      </c>
      <c r="F112" s="256">
        <v>585.93333333333328</v>
      </c>
      <c r="G112" s="256">
        <v>580.76666666666654</v>
      </c>
      <c r="H112" s="256">
        <v>602.46666666666658</v>
      </c>
      <c r="I112" s="256">
        <v>607.63333333333333</v>
      </c>
      <c r="J112" s="256">
        <v>613.31666666666661</v>
      </c>
      <c r="K112" s="254">
        <v>601.95000000000005</v>
      </c>
      <c r="L112" s="254">
        <v>591.1</v>
      </c>
      <c r="M112" s="254">
        <v>126.75754000000001</v>
      </c>
    </row>
    <row r="113" spans="1:13">
      <c r="A113" s="273">
        <v>104</v>
      </c>
      <c r="B113" s="254" t="s">
        <v>252</v>
      </c>
      <c r="C113" s="254">
        <v>1473.1</v>
      </c>
      <c r="D113" s="256">
        <v>1483.9666666666665</v>
      </c>
      <c r="E113" s="256">
        <v>1449.9333333333329</v>
      </c>
      <c r="F113" s="256">
        <v>1426.7666666666664</v>
      </c>
      <c r="G113" s="256">
        <v>1392.7333333333329</v>
      </c>
      <c r="H113" s="256">
        <v>1507.133333333333</v>
      </c>
      <c r="I113" s="256">
        <v>1541.1666666666663</v>
      </c>
      <c r="J113" s="256">
        <v>1564.333333333333</v>
      </c>
      <c r="K113" s="254">
        <v>1518</v>
      </c>
      <c r="L113" s="254">
        <v>1460.8</v>
      </c>
      <c r="M113" s="254">
        <v>4.90693</v>
      </c>
    </row>
    <row r="114" spans="1:13">
      <c r="A114" s="273">
        <v>105</v>
      </c>
      <c r="B114" s="254" t="s">
        <v>117</v>
      </c>
      <c r="C114" s="254">
        <v>560.15</v>
      </c>
      <c r="D114" s="256">
        <v>557.78333333333342</v>
      </c>
      <c r="E114" s="256">
        <v>552.56666666666683</v>
      </c>
      <c r="F114" s="256">
        <v>544.98333333333346</v>
      </c>
      <c r="G114" s="256">
        <v>539.76666666666688</v>
      </c>
      <c r="H114" s="256">
        <v>565.36666666666679</v>
      </c>
      <c r="I114" s="256">
        <v>570.58333333333326</v>
      </c>
      <c r="J114" s="256">
        <v>578.16666666666674</v>
      </c>
      <c r="K114" s="254">
        <v>563</v>
      </c>
      <c r="L114" s="254">
        <v>550.20000000000005</v>
      </c>
      <c r="M114" s="254">
        <v>23.2469</v>
      </c>
    </row>
    <row r="115" spans="1:13">
      <c r="A115" s="273">
        <v>106</v>
      </c>
      <c r="B115" s="254" t="s">
        <v>387</v>
      </c>
      <c r="C115" s="254">
        <v>496.2</v>
      </c>
      <c r="D115" s="256">
        <v>499.26666666666671</v>
      </c>
      <c r="E115" s="256">
        <v>488.53333333333342</v>
      </c>
      <c r="F115" s="256">
        <v>480.86666666666673</v>
      </c>
      <c r="G115" s="256">
        <v>470.13333333333344</v>
      </c>
      <c r="H115" s="256">
        <v>506.93333333333339</v>
      </c>
      <c r="I115" s="256">
        <v>517.66666666666663</v>
      </c>
      <c r="J115" s="256">
        <v>525.33333333333337</v>
      </c>
      <c r="K115" s="254">
        <v>510</v>
      </c>
      <c r="L115" s="254">
        <v>491.6</v>
      </c>
      <c r="M115" s="254">
        <v>7.3265200000000004</v>
      </c>
    </row>
    <row r="116" spans="1:13">
      <c r="A116" s="273">
        <v>107</v>
      </c>
      <c r="B116" s="254" t="s">
        <v>119</v>
      </c>
      <c r="C116" s="254">
        <v>54.2</v>
      </c>
      <c r="D116" s="256">
        <v>54.633333333333333</v>
      </c>
      <c r="E116" s="256">
        <v>53.466666666666669</v>
      </c>
      <c r="F116" s="256">
        <v>52.733333333333334</v>
      </c>
      <c r="G116" s="256">
        <v>51.56666666666667</v>
      </c>
      <c r="H116" s="256">
        <v>55.366666666666667</v>
      </c>
      <c r="I116" s="256">
        <v>56.533333333333339</v>
      </c>
      <c r="J116" s="256">
        <v>57.266666666666666</v>
      </c>
      <c r="K116" s="254">
        <v>55.8</v>
      </c>
      <c r="L116" s="254">
        <v>53.9</v>
      </c>
      <c r="M116" s="254">
        <v>238.47157999999999</v>
      </c>
    </row>
    <row r="117" spans="1:13">
      <c r="A117" s="273">
        <v>108</v>
      </c>
      <c r="B117" s="254" t="s">
        <v>126</v>
      </c>
      <c r="C117" s="254">
        <v>212.25</v>
      </c>
      <c r="D117" s="256">
        <v>209.81666666666669</v>
      </c>
      <c r="E117" s="256">
        <v>206.43333333333339</v>
      </c>
      <c r="F117" s="256">
        <v>200.6166666666667</v>
      </c>
      <c r="G117" s="256">
        <v>197.23333333333341</v>
      </c>
      <c r="H117" s="256">
        <v>215.63333333333338</v>
      </c>
      <c r="I117" s="256">
        <v>219.01666666666665</v>
      </c>
      <c r="J117" s="256">
        <v>224.83333333333337</v>
      </c>
      <c r="K117" s="254">
        <v>213.2</v>
      </c>
      <c r="L117" s="254">
        <v>204</v>
      </c>
      <c r="M117" s="254">
        <v>616.47119999999995</v>
      </c>
    </row>
    <row r="118" spans="1:13">
      <c r="A118" s="273">
        <v>109</v>
      </c>
      <c r="B118" s="254" t="s">
        <v>115</v>
      </c>
      <c r="C118" s="254">
        <v>183.8</v>
      </c>
      <c r="D118" s="256">
        <v>185.48333333333335</v>
      </c>
      <c r="E118" s="256">
        <v>180.41666666666669</v>
      </c>
      <c r="F118" s="256">
        <v>177.03333333333333</v>
      </c>
      <c r="G118" s="256">
        <v>171.96666666666667</v>
      </c>
      <c r="H118" s="256">
        <v>188.8666666666667</v>
      </c>
      <c r="I118" s="256">
        <v>193.93333333333337</v>
      </c>
      <c r="J118" s="256">
        <v>197.31666666666672</v>
      </c>
      <c r="K118" s="254">
        <v>190.55</v>
      </c>
      <c r="L118" s="254">
        <v>182.1</v>
      </c>
      <c r="M118" s="254">
        <v>123.09820000000001</v>
      </c>
    </row>
    <row r="119" spans="1:13">
      <c r="A119" s="273">
        <v>110</v>
      </c>
      <c r="B119" s="254" t="s">
        <v>255</v>
      </c>
      <c r="C119" s="254">
        <v>112.85</v>
      </c>
      <c r="D119" s="256">
        <v>114.21666666666665</v>
      </c>
      <c r="E119" s="256">
        <v>110.68333333333331</v>
      </c>
      <c r="F119" s="256">
        <v>108.51666666666665</v>
      </c>
      <c r="G119" s="256">
        <v>104.98333333333331</v>
      </c>
      <c r="H119" s="256">
        <v>116.38333333333331</v>
      </c>
      <c r="I119" s="256">
        <v>119.91666666666664</v>
      </c>
      <c r="J119" s="256">
        <v>122.08333333333331</v>
      </c>
      <c r="K119" s="254">
        <v>117.75</v>
      </c>
      <c r="L119" s="254">
        <v>112.05</v>
      </c>
      <c r="M119" s="254">
        <v>14.63008</v>
      </c>
    </row>
    <row r="120" spans="1:13">
      <c r="A120" s="273">
        <v>111</v>
      </c>
      <c r="B120" s="254" t="s">
        <v>125</v>
      </c>
      <c r="C120" s="254">
        <v>101.05</v>
      </c>
      <c r="D120" s="256">
        <v>101.56666666666666</v>
      </c>
      <c r="E120" s="256">
        <v>99.48333333333332</v>
      </c>
      <c r="F120" s="256">
        <v>97.916666666666657</v>
      </c>
      <c r="G120" s="256">
        <v>95.833333333333314</v>
      </c>
      <c r="H120" s="256">
        <v>103.13333333333333</v>
      </c>
      <c r="I120" s="256">
        <v>105.21666666666667</v>
      </c>
      <c r="J120" s="256">
        <v>106.78333333333333</v>
      </c>
      <c r="K120" s="254">
        <v>103.65</v>
      </c>
      <c r="L120" s="254">
        <v>100</v>
      </c>
      <c r="M120" s="254">
        <v>218.25753</v>
      </c>
    </row>
    <row r="121" spans="1:13">
      <c r="A121" s="273">
        <v>112</v>
      </c>
      <c r="B121" s="254" t="s">
        <v>772</v>
      </c>
      <c r="C121" s="254">
        <v>1747.65</v>
      </c>
      <c r="D121" s="256">
        <v>1750.55</v>
      </c>
      <c r="E121" s="256">
        <v>1727.1</v>
      </c>
      <c r="F121" s="256">
        <v>1706.55</v>
      </c>
      <c r="G121" s="256">
        <v>1683.1</v>
      </c>
      <c r="H121" s="256">
        <v>1771.1</v>
      </c>
      <c r="I121" s="256">
        <v>1794.5500000000002</v>
      </c>
      <c r="J121" s="256">
        <v>1815.1</v>
      </c>
      <c r="K121" s="254">
        <v>1774</v>
      </c>
      <c r="L121" s="254">
        <v>1730</v>
      </c>
      <c r="M121" s="254">
        <v>11.714510000000001</v>
      </c>
    </row>
    <row r="122" spans="1:13">
      <c r="A122" s="273">
        <v>113</v>
      </c>
      <c r="B122" s="254" t="s">
        <v>120</v>
      </c>
      <c r="C122" s="254">
        <v>511.65</v>
      </c>
      <c r="D122" s="256">
        <v>515</v>
      </c>
      <c r="E122" s="256">
        <v>507.25</v>
      </c>
      <c r="F122" s="256">
        <v>502.85</v>
      </c>
      <c r="G122" s="256">
        <v>495.1</v>
      </c>
      <c r="H122" s="256">
        <v>519.4</v>
      </c>
      <c r="I122" s="256">
        <v>527.15</v>
      </c>
      <c r="J122" s="256">
        <v>531.54999999999995</v>
      </c>
      <c r="K122" s="254">
        <v>522.75</v>
      </c>
      <c r="L122" s="254">
        <v>510.6</v>
      </c>
      <c r="M122" s="254">
        <v>11.85436</v>
      </c>
    </row>
    <row r="123" spans="1:13">
      <c r="A123" s="273">
        <v>114</v>
      </c>
      <c r="B123" s="254" t="s">
        <v>824</v>
      </c>
      <c r="C123" s="254">
        <v>244.35</v>
      </c>
      <c r="D123" s="256">
        <v>247.19999999999996</v>
      </c>
      <c r="E123" s="256">
        <v>240.94999999999993</v>
      </c>
      <c r="F123" s="256">
        <v>237.54999999999998</v>
      </c>
      <c r="G123" s="256">
        <v>231.29999999999995</v>
      </c>
      <c r="H123" s="256">
        <v>250.59999999999991</v>
      </c>
      <c r="I123" s="256">
        <v>256.84999999999997</v>
      </c>
      <c r="J123" s="256">
        <v>260.24999999999989</v>
      </c>
      <c r="K123" s="254">
        <v>253.45</v>
      </c>
      <c r="L123" s="254">
        <v>243.8</v>
      </c>
      <c r="M123" s="254">
        <v>28.824249999999999</v>
      </c>
    </row>
    <row r="124" spans="1:13">
      <c r="A124" s="273">
        <v>115</v>
      </c>
      <c r="B124" s="254" t="s">
        <v>122</v>
      </c>
      <c r="C124" s="254">
        <v>890.85</v>
      </c>
      <c r="D124" s="256">
        <v>900.65</v>
      </c>
      <c r="E124" s="256">
        <v>878.3</v>
      </c>
      <c r="F124" s="256">
        <v>865.75</v>
      </c>
      <c r="G124" s="256">
        <v>843.4</v>
      </c>
      <c r="H124" s="256">
        <v>913.19999999999993</v>
      </c>
      <c r="I124" s="256">
        <v>935.55000000000007</v>
      </c>
      <c r="J124" s="256">
        <v>948.09999999999991</v>
      </c>
      <c r="K124" s="254">
        <v>923</v>
      </c>
      <c r="L124" s="254">
        <v>888.1</v>
      </c>
      <c r="M124" s="254">
        <v>61.695999999999998</v>
      </c>
    </row>
    <row r="125" spans="1:13">
      <c r="A125" s="273">
        <v>116</v>
      </c>
      <c r="B125" s="254" t="s">
        <v>256</v>
      </c>
      <c r="C125" s="254">
        <v>4291.6499999999996</v>
      </c>
      <c r="D125" s="256">
        <v>4340.55</v>
      </c>
      <c r="E125" s="256">
        <v>4231.1000000000004</v>
      </c>
      <c r="F125" s="256">
        <v>4170.55</v>
      </c>
      <c r="G125" s="256">
        <v>4061.1000000000004</v>
      </c>
      <c r="H125" s="256">
        <v>4401.1000000000004</v>
      </c>
      <c r="I125" s="256">
        <v>4510.5499999999993</v>
      </c>
      <c r="J125" s="256">
        <v>4571.1000000000004</v>
      </c>
      <c r="K125" s="254">
        <v>4450</v>
      </c>
      <c r="L125" s="254">
        <v>4280</v>
      </c>
      <c r="M125" s="254">
        <v>6.5837700000000003</v>
      </c>
    </row>
    <row r="126" spans="1:13">
      <c r="A126" s="273">
        <v>117</v>
      </c>
      <c r="B126" s="254" t="s">
        <v>124</v>
      </c>
      <c r="C126" s="254">
        <v>1316.4</v>
      </c>
      <c r="D126" s="256">
        <v>1318.1833333333334</v>
      </c>
      <c r="E126" s="256">
        <v>1309.5166666666669</v>
      </c>
      <c r="F126" s="256">
        <v>1302.6333333333334</v>
      </c>
      <c r="G126" s="256">
        <v>1293.9666666666669</v>
      </c>
      <c r="H126" s="256">
        <v>1325.0666666666668</v>
      </c>
      <c r="I126" s="256">
        <v>1333.7333333333333</v>
      </c>
      <c r="J126" s="256">
        <v>1340.6166666666668</v>
      </c>
      <c r="K126" s="254">
        <v>1326.85</v>
      </c>
      <c r="L126" s="254">
        <v>1311.3</v>
      </c>
      <c r="M126" s="254">
        <v>48.246090000000002</v>
      </c>
    </row>
    <row r="127" spans="1:13">
      <c r="A127" s="273">
        <v>118</v>
      </c>
      <c r="B127" s="254" t="s">
        <v>121</v>
      </c>
      <c r="C127" s="254">
        <v>1694.75</v>
      </c>
      <c r="D127" s="256">
        <v>1696.5833333333333</v>
      </c>
      <c r="E127" s="256">
        <v>1678.1666666666665</v>
      </c>
      <c r="F127" s="256">
        <v>1661.5833333333333</v>
      </c>
      <c r="G127" s="256">
        <v>1643.1666666666665</v>
      </c>
      <c r="H127" s="256">
        <v>1713.1666666666665</v>
      </c>
      <c r="I127" s="256">
        <v>1731.583333333333</v>
      </c>
      <c r="J127" s="256">
        <v>1748.1666666666665</v>
      </c>
      <c r="K127" s="254">
        <v>1715</v>
      </c>
      <c r="L127" s="254">
        <v>1680</v>
      </c>
      <c r="M127" s="254">
        <v>7.3140299999999998</v>
      </c>
    </row>
    <row r="128" spans="1:13">
      <c r="A128" s="273">
        <v>119</v>
      </c>
      <c r="B128" s="254" t="s">
        <v>257</v>
      </c>
      <c r="C128" s="254">
        <v>2148.85</v>
      </c>
      <c r="D128" s="256">
        <v>2152.2666666666669</v>
      </c>
      <c r="E128" s="256">
        <v>2133.6333333333337</v>
      </c>
      <c r="F128" s="256">
        <v>2118.416666666667</v>
      </c>
      <c r="G128" s="256">
        <v>2099.7833333333338</v>
      </c>
      <c r="H128" s="256">
        <v>2167.4833333333336</v>
      </c>
      <c r="I128" s="256">
        <v>2186.1166666666668</v>
      </c>
      <c r="J128" s="256">
        <v>2201.3333333333335</v>
      </c>
      <c r="K128" s="254">
        <v>2170.9</v>
      </c>
      <c r="L128" s="254">
        <v>2137.0500000000002</v>
      </c>
      <c r="M128" s="254">
        <v>1.4448700000000001</v>
      </c>
    </row>
    <row r="129" spans="1:13">
      <c r="A129" s="273">
        <v>120</v>
      </c>
      <c r="B129" s="254" t="s">
        <v>258</v>
      </c>
      <c r="C129" s="254">
        <v>114.15</v>
      </c>
      <c r="D129" s="256">
        <v>114.31666666666668</v>
      </c>
      <c r="E129" s="256">
        <v>109.93333333333335</v>
      </c>
      <c r="F129" s="256">
        <v>105.71666666666667</v>
      </c>
      <c r="G129" s="256">
        <v>101.33333333333334</v>
      </c>
      <c r="H129" s="256">
        <v>118.53333333333336</v>
      </c>
      <c r="I129" s="256">
        <v>122.91666666666669</v>
      </c>
      <c r="J129" s="256">
        <v>127.13333333333337</v>
      </c>
      <c r="K129" s="254">
        <v>118.7</v>
      </c>
      <c r="L129" s="254">
        <v>110.1</v>
      </c>
      <c r="M129" s="254">
        <v>59.147840000000002</v>
      </c>
    </row>
    <row r="130" spans="1:13">
      <c r="A130" s="273">
        <v>121</v>
      </c>
      <c r="B130" s="254" t="s">
        <v>128</v>
      </c>
      <c r="C130" s="254">
        <v>707.1</v>
      </c>
      <c r="D130" s="256">
        <v>702.54999999999984</v>
      </c>
      <c r="E130" s="256">
        <v>683.59999999999968</v>
      </c>
      <c r="F130" s="256">
        <v>660.0999999999998</v>
      </c>
      <c r="G130" s="256">
        <v>641.14999999999964</v>
      </c>
      <c r="H130" s="256">
        <v>726.04999999999973</v>
      </c>
      <c r="I130" s="256">
        <v>744.99999999999977</v>
      </c>
      <c r="J130" s="256">
        <v>768.49999999999977</v>
      </c>
      <c r="K130" s="254">
        <v>721.5</v>
      </c>
      <c r="L130" s="254">
        <v>679.05</v>
      </c>
      <c r="M130" s="254">
        <v>263.44308999999998</v>
      </c>
    </row>
    <row r="131" spans="1:13">
      <c r="A131" s="273">
        <v>122</v>
      </c>
      <c r="B131" s="254" t="s">
        <v>127</v>
      </c>
      <c r="C131" s="254">
        <v>417.3</v>
      </c>
      <c r="D131" s="256">
        <v>422.61666666666662</v>
      </c>
      <c r="E131" s="256">
        <v>383.23333333333323</v>
      </c>
      <c r="F131" s="256">
        <v>349.16666666666663</v>
      </c>
      <c r="G131" s="256">
        <v>309.78333333333325</v>
      </c>
      <c r="H131" s="256">
        <v>456.68333333333322</v>
      </c>
      <c r="I131" s="256">
        <v>496.06666666666655</v>
      </c>
      <c r="J131" s="256">
        <v>530.13333333333321</v>
      </c>
      <c r="K131" s="254">
        <v>462</v>
      </c>
      <c r="L131" s="254">
        <v>388.55</v>
      </c>
      <c r="M131" s="254">
        <v>538.10900000000004</v>
      </c>
    </row>
    <row r="132" spans="1:13">
      <c r="A132" s="273">
        <v>123</v>
      </c>
      <c r="B132" s="254" t="s">
        <v>129</v>
      </c>
      <c r="C132" s="254">
        <v>2805.25</v>
      </c>
      <c r="D132" s="256">
        <v>2816.4166666666665</v>
      </c>
      <c r="E132" s="256">
        <v>2775.9333333333329</v>
      </c>
      <c r="F132" s="256">
        <v>2746.6166666666663</v>
      </c>
      <c r="G132" s="256">
        <v>2706.1333333333328</v>
      </c>
      <c r="H132" s="256">
        <v>2845.7333333333331</v>
      </c>
      <c r="I132" s="256">
        <v>2886.2166666666667</v>
      </c>
      <c r="J132" s="256">
        <v>2915.5333333333333</v>
      </c>
      <c r="K132" s="254">
        <v>2856.9</v>
      </c>
      <c r="L132" s="254">
        <v>2787.1</v>
      </c>
      <c r="M132" s="254">
        <v>3.09144</v>
      </c>
    </row>
    <row r="133" spans="1:13">
      <c r="A133" s="273">
        <v>124</v>
      </c>
      <c r="B133" s="254" t="s">
        <v>131</v>
      </c>
      <c r="C133" s="254">
        <v>1706.65</v>
      </c>
      <c r="D133" s="256">
        <v>1712.2166666666665</v>
      </c>
      <c r="E133" s="256">
        <v>1695.5333333333328</v>
      </c>
      <c r="F133" s="256">
        <v>1684.4166666666663</v>
      </c>
      <c r="G133" s="256">
        <v>1667.7333333333327</v>
      </c>
      <c r="H133" s="256">
        <v>1723.333333333333</v>
      </c>
      <c r="I133" s="256">
        <v>1740.0166666666669</v>
      </c>
      <c r="J133" s="256">
        <v>1751.1333333333332</v>
      </c>
      <c r="K133" s="254">
        <v>1728.9</v>
      </c>
      <c r="L133" s="254">
        <v>1701.1</v>
      </c>
      <c r="M133" s="254">
        <v>29.378920000000001</v>
      </c>
    </row>
    <row r="134" spans="1:13">
      <c r="A134" s="273">
        <v>125</v>
      </c>
      <c r="B134" s="254" t="s">
        <v>132</v>
      </c>
      <c r="C134" s="254">
        <v>85.05</v>
      </c>
      <c r="D134" s="256">
        <v>85.949999999999989</v>
      </c>
      <c r="E134" s="256">
        <v>83.799999999999983</v>
      </c>
      <c r="F134" s="256">
        <v>82.55</v>
      </c>
      <c r="G134" s="256">
        <v>80.399999999999991</v>
      </c>
      <c r="H134" s="256">
        <v>87.199999999999974</v>
      </c>
      <c r="I134" s="256">
        <v>89.34999999999998</v>
      </c>
      <c r="J134" s="256">
        <v>90.599999999999966</v>
      </c>
      <c r="K134" s="254">
        <v>88.1</v>
      </c>
      <c r="L134" s="254">
        <v>84.7</v>
      </c>
      <c r="M134" s="254">
        <v>115.84863</v>
      </c>
    </row>
    <row r="135" spans="1:13">
      <c r="A135" s="273">
        <v>126</v>
      </c>
      <c r="B135" s="254" t="s">
        <v>259</v>
      </c>
      <c r="C135" s="254">
        <v>2539.5500000000002</v>
      </c>
      <c r="D135" s="256">
        <v>2551.3666666666668</v>
      </c>
      <c r="E135" s="256">
        <v>2519.7333333333336</v>
      </c>
      <c r="F135" s="256">
        <v>2499.916666666667</v>
      </c>
      <c r="G135" s="256">
        <v>2468.2833333333338</v>
      </c>
      <c r="H135" s="256">
        <v>2571.1833333333334</v>
      </c>
      <c r="I135" s="256">
        <v>2602.8166666666666</v>
      </c>
      <c r="J135" s="256">
        <v>2622.6333333333332</v>
      </c>
      <c r="K135" s="254">
        <v>2583</v>
      </c>
      <c r="L135" s="254">
        <v>2531.5500000000002</v>
      </c>
      <c r="M135" s="254">
        <v>1.3890899999999999</v>
      </c>
    </row>
    <row r="136" spans="1:13">
      <c r="A136" s="273">
        <v>127</v>
      </c>
      <c r="B136" s="254" t="s">
        <v>133</v>
      </c>
      <c r="C136" s="254">
        <v>430.1</v>
      </c>
      <c r="D136" s="256">
        <v>428.2</v>
      </c>
      <c r="E136" s="256">
        <v>422.9</v>
      </c>
      <c r="F136" s="256">
        <v>415.7</v>
      </c>
      <c r="G136" s="256">
        <v>410.4</v>
      </c>
      <c r="H136" s="256">
        <v>435.4</v>
      </c>
      <c r="I136" s="256">
        <v>440.70000000000005</v>
      </c>
      <c r="J136" s="256">
        <v>447.9</v>
      </c>
      <c r="K136" s="254">
        <v>433.5</v>
      </c>
      <c r="L136" s="254">
        <v>421</v>
      </c>
      <c r="M136" s="254">
        <v>39.901910000000001</v>
      </c>
    </row>
    <row r="137" spans="1:13">
      <c r="A137" s="273">
        <v>128</v>
      </c>
      <c r="B137" s="254" t="s">
        <v>260</v>
      </c>
      <c r="C137" s="254">
        <v>3598.35</v>
      </c>
      <c r="D137" s="256">
        <v>3630.0833333333335</v>
      </c>
      <c r="E137" s="256">
        <v>3560.2666666666669</v>
      </c>
      <c r="F137" s="256">
        <v>3522.1833333333334</v>
      </c>
      <c r="G137" s="256">
        <v>3452.3666666666668</v>
      </c>
      <c r="H137" s="256">
        <v>3668.166666666667</v>
      </c>
      <c r="I137" s="256">
        <v>3737.9833333333336</v>
      </c>
      <c r="J137" s="256">
        <v>3776.0666666666671</v>
      </c>
      <c r="K137" s="254">
        <v>3699.9</v>
      </c>
      <c r="L137" s="254">
        <v>3592</v>
      </c>
      <c r="M137" s="254">
        <v>2.56284</v>
      </c>
    </row>
    <row r="138" spans="1:13">
      <c r="A138" s="273">
        <v>129</v>
      </c>
      <c r="B138" s="254" t="s">
        <v>134</v>
      </c>
      <c r="C138" s="254">
        <v>1415.5</v>
      </c>
      <c r="D138" s="256">
        <v>1404.4833333333333</v>
      </c>
      <c r="E138" s="256">
        <v>1385.0666666666666</v>
      </c>
      <c r="F138" s="256">
        <v>1354.6333333333332</v>
      </c>
      <c r="G138" s="256">
        <v>1335.2166666666665</v>
      </c>
      <c r="H138" s="256">
        <v>1434.9166666666667</v>
      </c>
      <c r="I138" s="256">
        <v>1454.3333333333333</v>
      </c>
      <c r="J138" s="256">
        <v>1484.7666666666669</v>
      </c>
      <c r="K138" s="254">
        <v>1423.9</v>
      </c>
      <c r="L138" s="254">
        <v>1374.05</v>
      </c>
      <c r="M138" s="254">
        <v>45.58155</v>
      </c>
    </row>
    <row r="139" spans="1:13">
      <c r="A139" s="273">
        <v>130</v>
      </c>
      <c r="B139" s="254" t="s">
        <v>135</v>
      </c>
      <c r="C139" s="254">
        <v>1178.45</v>
      </c>
      <c r="D139" s="256">
        <v>1192.75</v>
      </c>
      <c r="E139" s="256">
        <v>1151.7</v>
      </c>
      <c r="F139" s="256">
        <v>1124.95</v>
      </c>
      <c r="G139" s="256">
        <v>1083.9000000000001</v>
      </c>
      <c r="H139" s="256">
        <v>1219.5</v>
      </c>
      <c r="I139" s="256">
        <v>1260.5500000000002</v>
      </c>
      <c r="J139" s="256">
        <v>1287.3</v>
      </c>
      <c r="K139" s="254">
        <v>1233.8</v>
      </c>
      <c r="L139" s="254">
        <v>1166</v>
      </c>
      <c r="M139" s="254">
        <v>54.061279999999996</v>
      </c>
    </row>
    <row r="140" spans="1:13">
      <c r="A140" s="273">
        <v>131</v>
      </c>
      <c r="B140" s="254" t="s">
        <v>146</v>
      </c>
      <c r="C140" s="254">
        <v>76135.75</v>
      </c>
      <c r="D140" s="256">
        <v>76645.25</v>
      </c>
      <c r="E140" s="256">
        <v>75440.5</v>
      </c>
      <c r="F140" s="256">
        <v>74745.25</v>
      </c>
      <c r="G140" s="256">
        <v>73540.5</v>
      </c>
      <c r="H140" s="256">
        <v>77340.5</v>
      </c>
      <c r="I140" s="256">
        <v>78545.25</v>
      </c>
      <c r="J140" s="256">
        <v>79240.5</v>
      </c>
      <c r="K140" s="254">
        <v>77850</v>
      </c>
      <c r="L140" s="254">
        <v>75950</v>
      </c>
      <c r="M140" s="254">
        <v>0.23175999999999999</v>
      </c>
    </row>
    <row r="141" spans="1:13">
      <c r="A141" s="273">
        <v>132</v>
      </c>
      <c r="B141" s="254" t="s">
        <v>143</v>
      </c>
      <c r="C141" s="254">
        <v>1093.25</v>
      </c>
      <c r="D141" s="256">
        <v>1109.1666666666667</v>
      </c>
      <c r="E141" s="256">
        <v>1074.3333333333335</v>
      </c>
      <c r="F141" s="256">
        <v>1055.4166666666667</v>
      </c>
      <c r="G141" s="256">
        <v>1020.5833333333335</v>
      </c>
      <c r="H141" s="256">
        <v>1128.0833333333335</v>
      </c>
      <c r="I141" s="256">
        <v>1162.916666666667</v>
      </c>
      <c r="J141" s="256">
        <v>1181.8333333333335</v>
      </c>
      <c r="K141" s="254">
        <v>1144</v>
      </c>
      <c r="L141" s="254">
        <v>1090.25</v>
      </c>
      <c r="M141" s="254">
        <v>4.7327300000000001</v>
      </c>
    </row>
    <row r="142" spans="1:13">
      <c r="A142" s="273">
        <v>133</v>
      </c>
      <c r="B142" s="254" t="s">
        <v>137</v>
      </c>
      <c r="C142" s="254">
        <v>151.05000000000001</v>
      </c>
      <c r="D142" s="256">
        <v>151.81666666666669</v>
      </c>
      <c r="E142" s="256">
        <v>149.88333333333338</v>
      </c>
      <c r="F142" s="256">
        <v>148.7166666666667</v>
      </c>
      <c r="G142" s="256">
        <v>146.78333333333339</v>
      </c>
      <c r="H142" s="256">
        <v>152.98333333333338</v>
      </c>
      <c r="I142" s="256">
        <v>154.91666666666671</v>
      </c>
      <c r="J142" s="256">
        <v>156.08333333333337</v>
      </c>
      <c r="K142" s="254">
        <v>153.75</v>
      </c>
      <c r="L142" s="254">
        <v>150.65</v>
      </c>
      <c r="M142" s="254">
        <v>63.658499999999997</v>
      </c>
    </row>
    <row r="143" spans="1:13">
      <c r="A143" s="273">
        <v>134</v>
      </c>
      <c r="B143" s="254" t="s">
        <v>136</v>
      </c>
      <c r="C143" s="254">
        <v>741.5</v>
      </c>
      <c r="D143" s="256">
        <v>747.06666666666661</v>
      </c>
      <c r="E143" s="256">
        <v>730.43333333333317</v>
      </c>
      <c r="F143" s="256">
        <v>719.36666666666656</v>
      </c>
      <c r="G143" s="256">
        <v>702.73333333333312</v>
      </c>
      <c r="H143" s="256">
        <v>758.13333333333321</v>
      </c>
      <c r="I143" s="256">
        <v>774.76666666666665</v>
      </c>
      <c r="J143" s="256">
        <v>785.83333333333326</v>
      </c>
      <c r="K143" s="254">
        <v>763.7</v>
      </c>
      <c r="L143" s="254">
        <v>736</v>
      </c>
      <c r="M143" s="254">
        <v>49.843890000000002</v>
      </c>
    </row>
    <row r="144" spans="1:13">
      <c r="A144" s="273">
        <v>135</v>
      </c>
      <c r="B144" s="254" t="s">
        <v>138</v>
      </c>
      <c r="C144" s="254">
        <v>150.35</v>
      </c>
      <c r="D144" s="256">
        <v>151.58333333333334</v>
      </c>
      <c r="E144" s="256">
        <v>148.76666666666668</v>
      </c>
      <c r="F144" s="256">
        <v>147.18333333333334</v>
      </c>
      <c r="G144" s="256">
        <v>144.36666666666667</v>
      </c>
      <c r="H144" s="256">
        <v>153.16666666666669</v>
      </c>
      <c r="I144" s="256">
        <v>155.98333333333335</v>
      </c>
      <c r="J144" s="256">
        <v>157.56666666666669</v>
      </c>
      <c r="K144" s="254">
        <v>154.4</v>
      </c>
      <c r="L144" s="254">
        <v>150</v>
      </c>
      <c r="M144" s="254">
        <v>28.003920000000001</v>
      </c>
    </row>
    <row r="145" spans="1:13">
      <c r="A145" s="273">
        <v>136</v>
      </c>
      <c r="B145" s="254" t="s">
        <v>139</v>
      </c>
      <c r="C145" s="254">
        <v>474.55</v>
      </c>
      <c r="D145" s="256">
        <v>473.75</v>
      </c>
      <c r="E145" s="256">
        <v>468.3</v>
      </c>
      <c r="F145" s="256">
        <v>462.05</v>
      </c>
      <c r="G145" s="256">
        <v>456.6</v>
      </c>
      <c r="H145" s="256">
        <v>480</v>
      </c>
      <c r="I145" s="256">
        <v>485.45000000000005</v>
      </c>
      <c r="J145" s="256">
        <v>491.7</v>
      </c>
      <c r="K145" s="254">
        <v>479.2</v>
      </c>
      <c r="L145" s="254">
        <v>467.5</v>
      </c>
      <c r="M145" s="254">
        <v>21.377859999999998</v>
      </c>
    </row>
    <row r="146" spans="1:13">
      <c r="A146" s="273">
        <v>137</v>
      </c>
      <c r="B146" s="254" t="s">
        <v>140</v>
      </c>
      <c r="C146" s="254">
        <v>6736.4</v>
      </c>
      <c r="D146" s="256">
        <v>6759.583333333333</v>
      </c>
      <c r="E146" s="256">
        <v>6677.0166666666664</v>
      </c>
      <c r="F146" s="256">
        <v>6617.6333333333332</v>
      </c>
      <c r="G146" s="256">
        <v>6535.0666666666666</v>
      </c>
      <c r="H146" s="256">
        <v>6818.9666666666662</v>
      </c>
      <c r="I146" s="256">
        <v>6901.5333333333338</v>
      </c>
      <c r="J146" s="256">
        <v>6960.9166666666661</v>
      </c>
      <c r="K146" s="254">
        <v>6842.15</v>
      </c>
      <c r="L146" s="254">
        <v>6700.2</v>
      </c>
      <c r="M146" s="254">
        <v>6.4702900000000003</v>
      </c>
    </row>
    <row r="147" spans="1:13">
      <c r="A147" s="273">
        <v>138</v>
      </c>
      <c r="B147" s="254" t="s">
        <v>142</v>
      </c>
      <c r="C147" s="254">
        <v>881.5</v>
      </c>
      <c r="D147" s="256">
        <v>882.31666666666661</v>
      </c>
      <c r="E147" s="256">
        <v>864.63333333333321</v>
      </c>
      <c r="F147" s="256">
        <v>847.76666666666665</v>
      </c>
      <c r="G147" s="256">
        <v>830.08333333333326</v>
      </c>
      <c r="H147" s="256">
        <v>899.18333333333317</v>
      </c>
      <c r="I147" s="256">
        <v>916.86666666666656</v>
      </c>
      <c r="J147" s="256">
        <v>933.73333333333312</v>
      </c>
      <c r="K147" s="254">
        <v>900</v>
      </c>
      <c r="L147" s="254">
        <v>865.45</v>
      </c>
      <c r="M147" s="254">
        <v>2.9733100000000001</v>
      </c>
    </row>
    <row r="148" spans="1:13">
      <c r="A148" s="273">
        <v>139</v>
      </c>
      <c r="B148" s="254" t="s">
        <v>144</v>
      </c>
      <c r="C148" s="254">
        <v>2105.5</v>
      </c>
      <c r="D148" s="256">
        <v>2127.25</v>
      </c>
      <c r="E148" s="256">
        <v>2070.3000000000002</v>
      </c>
      <c r="F148" s="256">
        <v>2035.1000000000004</v>
      </c>
      <c r="G148" s="256">
        <v>1978.1500000000005</v>
      </c>
      <c r="H148" s="256">
        <v>2162.4499999999998</v>
      </c>
      <c r="I148" s="256">
        <v>2219.3999999999996</v>
      </c>
      <c r="J148" s="256">
        <v>2254.5999999999995</v>
      </c>
      <c r="K148" s="254">
        <v>2184.1999999999998</v>
      </c>
      <c r="L148" s="254">
        <v>2092.0500000000002</v>
      </c>
      <c r="M148" s="254">
        <v>5.11646</v>
      </c>
    </row>
    <row r="149" spans="1:13">
      <c r="A149" s="273">
        <v>140</v>
      </c>
      <c r="B149" s="254" t="s">
        <v>145</v>
      </c>
      <c r="C149" s="254">
        <v>228.45</v>
      </c>
      <c r="D149" s="256">
        <v>231.4</v>
      </c>
      <c r="E149" s="256">
        <v>223.9</v>
      </c>
      <c r="F149" s="256">
        <v>219.35</v>
      </c>
      <c r="G149" s="256">
        <v>211.85</v>
      </c>
      <c r="H149" s="256">
        <v>235.95000000000002</v>
      </c>
      <c r="I149" s="256">
        <v>243.45000000000002</v>
      </c>
      <c r="J149" s="256">
        <v>248.00000000000003</v>
      </c>
      <c r="K149" s="254">
        <v>238.9</v>
      </c>
      <c r="L149" s="254">
        <v>226.85</v>
      </c>
      <c r="M149" s="254">
        <v>89.301010000000005</v>
      </c>
    </row>
    <row r="150" spans="1:13">
      <c r="A150" s="273">
        <v>141</v>
      </c>
      <c r="B150" s="254" t="s">
        <v>262</v>
      </c>
      <c r="C150" s="254">
        <v>1788.85</v>
      </c>
      <c r="D150" s="256">
        <v>1784.9166666666667</v>
      </c>
      <c r="E150" s="256">
        <v>1765.5833333333335</v>
      </c>
      <c r="F150" s="256">
        <v>1742.3166666666668</v>
      </c>
      <c r="G150" s="256">
        <v>1722.9833333333336</v>
      </c>
      <c r="H150" s="256">
        <v>1808.1833333333334</v>
      </c>
      <c r="I150" s="256">
        <v>1827.5166666666669</v>
      </c>
      <c r="J150" s="256">
        <v>1850.7833333333333</v>
      </c>
      <c r="K150" s="254">
        <v>1804.25</v>
      </c>
      <c r="L150" s="254">
        <v>1761.65</v>
      </c>
      <c r="M150" s="254">
        <v>7.7243899999999996</v>
      </c>
    </row>
    <row r="151" spans="1:13">
      <c r="A151" s="273">
        <v>142</v>
      </c>
      <c r="B151" s="254" t="s">
        <v>147</v>
      </c>
      <c r="C151" s="254">
        <v>1167.95</v>
      </c>
      <c r="D151" s="256">
        <v>1165.95</v>
      </c>
      <c r="E151" s="256">
        <v>1154.5</v>
      </c>
      <c r="F151" s="256">
        <v>1141.05</v>
      </c>
      <c r="G151" s="256">
        <v>1129.5999999999999</v>
      </c>
      <c r="H151" s="256">
        <v>1179.4000000000001</v>
      </c>
      <c r="I151" s="256">
        <v>1190.8500000000004</v>
      </c>
      <c r="J151" s="256">
        <v>1204.3000000000002</v>
      </c>
      <c r="K151" s="254">
        <v>1177.4000000000001</v>
      </c>
      <c r="L151" s="254">
        <v>1152.5</v>
      </c>
      <c r="M151" s="254">
        <v>6.00997</v>
      </c>
    </row>
    <row r="152" spans="1:13">
      <c r="A152" s="273">
        <v>143</v>
      </c>
      <c r="B152" s="254" t="s">
        <v>263</v>
      </c>
      <c r="C152" s="254">
        <v>927.45</v>
      </c>
      <c r="D152" s="256">
        <v>926.93333333333339</v>
      </c>
      <c r="E152" s="256">
        <v>919.86666666666679</v>
      </c>
      <c r="F152" s="256">
        <v>912.28333333333342</v>
      </c>
      <c r="G152" s="256">
        <v>905.21666666666681</v>
      </c>
      <c r="H152" s="256">
        <v>934.51666666666677</v>
      </c>
      <c r="I152" s="256">
        <v>941.58333333333337</v>
      </c>
      <c r="J152" s="256">
        <v>949.16666666666674</v>
      </c>
      <c r="K152" s="254">
        <v>934</v>
      </c>
      <c r="L152" s="254">
        <v>919.35</v>
      </c>
      <c r="M152" s="254">
        <v>4.0612500000000002</v>
      </c>
    </row>
    <row r="153" spans="1:13">
      <c r="A153" s="273">
        <v>144</v>
      </c>
      <c r="B153" s="254" t="s">
        <v>152</v>
      </c>
      <c r="C153" s="254">
        <v>185.75</v>
      </c>
      <c r="D153" s="256">
        <v>190.75</v>
      </c>
      <c r="E153" s="256">
        <v>177.7</v>
      </c>
      <c r="F153" s="256">
        <v>169.64999999999998</v>
      </c>
      <c r="G153" s="256">
        <v>156.59999999999997</v>
      </c>
      <c r="H153" s="256">
        <v>198.8</v>
      </c>
      <c r="I153" s="256">
        <v>211.85000000000002</v>
      </c>
      <c r="J153" s="256">
        <v>219.90000000000003</v>
      </c>
      <c r="K153" s="254">
        <v>203.8</v>
      </c>
      <c r="L153" s="254">
        <v>182.7</v>
      </c>
      <c r="M153" s="254">
        <v>530.01694999999995</v>
      </c>
    </row>
    <row r="154" spans="1:13">
      <c r="A154" s="273">
        <v>145</v>
      </c>
      <c r="B154" s="254" t="s">
        <v>153</v>
      </c>
      <c r="C154" s="254">
        <v>111.4</v>
      </c>
      <c r="D154" s="256">
        <v>111.83333333333333</v>
      </c>
      <c r="E154" s="256">
        <v>109.71666666666665</v>
      </c>
      <c r="F154" s="256">
        <v>108.03333333333333</v>
      </c>
      <c r="G154" s="256">
        <v>105.91666666666666</v>
      </c>
      <c r="H154" s="256">
        <v>113.51666666666665</v>
      </c>
      <c r="I154" s="256">
        <v>115.63333333333333</v>
      </c>
      <c r="J154" s="256">
        <v>117.31666666666665</v>
      </c>
      <c r="K154" s="254">
        <v>113.95</v>
      </c>
      <c r="L154" s="254">
        <v>110.15</v>
      </c>
      <c r="M154" s="254">
        <v>162.27312000000001</v>
      </c>
    </row>
    <row r="155" spans="1:13">
      <c r="A155" s="273">
        <v>146</v>
      </c>
      <c r="B155" s="254" t="s">
        <v>148</v>
      </c>
      <c r="C155" s="254">
        <v>71.349999999999994</v>
      </c>
      <c r="D155" s="256">
        <v>72.383333333333326</v>
      </c>
      <c r="E155" s="256">
        <v>67.966666666666654</v>
      </c>
      <c r="F155" s="256">
        <v>64.583333333333329</v>
      </c>
      <c r="G155" s="256">
        <v>60.166666666666657</v>
      </c>
      <c r="H155" s="256">
        <v>75.766666666666652</v>
      </c>
      <c r="I155" s="256">
        <v>80.183333333333337</v>
      </c>
      <c r="J155" s="256">
        <v>83.566666666666649</v>
      </c>
      <c r="K155" s="254">
        <v>76.8</v>
      </c>
      <c r="L155" s="254">
        <v>69</v>
      </c>
      <c r="M155" s="254">
        <v>880.77274999999997</v>
      </c>
    </row>
    <row r="156" spans="1:13">
      <c r="A156" s="273">
        <v>147</v>
      </c>
      <c r="B156" s="254" t="s">
        <v>450</v>
      </c>
      <c r="C156" s="254">
        <v>3146.8</v>
      </c>
      <c r="D156" s="256">
        <v>3166.9666666666667</v>
      </c>
      <c r="E156" s="256">
        <v>3103.9333333333334</v>
      </c>
      <c r="F156" s="256">
        <v>3061.0666666666666</v>
      </c>
      <c r="G156" s="256">
        <v>2998.0333333333333</v>
      </c>
      <c r="H156" s="256">
        <v>3209.8333333333335</v>
      </c>
      <c r="I156" s="256">
        <v>3272.8666666666672</v>
      </c>
      <c r="J156" s="256">
        <v>3315.7333333333336</v>
      </c>
      <c r="K156" s="254">
        <v>3230</v>
      </c>
      <c r="L156" s="254">
        <v>3124.1</v>
      </c>
      <c r="M156" s="254">
        <v>2.2839999999999998</v>
      </c>
    </row>
    <row r="157" spans="1:13">
      <c r="A157" s="273">
        <v>148</v>
      </c>
      <c r="B157" s="254" t="s">
        <v>151</v>
      </c>
      <c r="C157" s="254">
        <v>17224.150000000001</v>
      </c>
      <c r="D157" s="256">
        <v>17029.716666666667</v>
      </c>
      <c r="E157" s="256">
        <v>16799.433333333334</v>
      </c>
      <c r="F157" s="256">
        <v>16374.716666666667</v>
      </c>
      <c r="G157" s="256">
        <v>16144.433333333334</v>
      </c>
      <c r="H157" s="256">
        <v>17454.433333333334</v>
      </c>
      <c r="I157" s="256">
        <v>17684.716666666667</v>
      </c>
      <c r="J157" s="256">
        <v>18109.433333333334</v>
      </c>
      <c r="K157" s="254">
        <v>17260</v>
      </c>
      <c r="L157" s="254">
        <v>16605</v>
      </c>
      <c r="M157" s="254">
        <v>0.96582000000000001</v>
      </c>
    </row>
    <row r="158" spans="1:13">
      <c r="A158" s="273">
        <v>149</v>
      </c>
      <c r="B158" s="254" t="s">
        <v>790</v>
      </c>
      <c r="C158" s="254">
        <v>341.65</v>
      </c>
      <c r="D158" s="256">
        <v>342.3</v>
      </c>
      <c r="E158" s="256">
        <v>336.6</v>
      </c>
      <c r="F158" s="256">
        <v>331.55</v>
      </c>
      <c r="G158" s="256">
        <v>325.85000000000002</v>
      </c>
      <c r="H158" s="256">
        <v>347.35</v>
      </c>
      <c r="I158" s="256">
        <v>353.04999999999995</v>
      </c>
      <c r="J158" s="256">
        <v>358.1</v>
      </c>
      <c r="K158" s="254">
        <v>348</v>
      </c>
      <c r="L158" s="254">
        <v>337.25</v>
      </c>
      <c r="M158" s="254">
        <v>3.8733</v>
      </c>
    </row>
    <row r="159" spans="1:13">
      <c r="A159" s="273">
        <v>150</v>
      </c>
      <c r="B159" s="254" t="s">
        <v>265</v>
      </c>
      <c r="C159" s="254">
        <v>533.25</v>
      </c>
      <c r="D159" s="256">
        <v>542.55000000000007</v>
      </c>
      <c r="E159" s="256">
        <v>522.70000000000016</v>
      </c>
      <c r="F159" s="256">
        <v>512.15000000000009</v>
      </c>
      <c r="G159" s="256">
        <v>492.30000000000018</v>
      </c>
      <c r="H159" s="256">
        <v>553.10000000000014</v>
      </c>
      <c r="I159" s="256">
        <v>572.95000000000005</v>
      </c>
      <c r="J159" s="256">
        <v>583.50000000000011</v>
      </c>
      <c r="K159" s="254">
        <v>562.4</v>
      </c>
      <c r="L159" s="254">
        <v>532</v>
      </c>
      <c r="M159" s="254">
        <v>2.7700200000000001</v>
      </c>
    </row>
    <row r="160" spans="1:13">
      <c r="A160" s="273">
        <v>151</v>
      </c>
      <c r="B160" s="254" t="s">
        <v>155</v>
      </c>
      <c r="C160" s="254">
        <v>112.95</v>
      </c>
      <c r="D160" s="256">
        <v>113.5</v>
      </c>
      <c r="E160" s="256">
        <v>111</v>
      </c>
      <c r="F160" s="256">
        <v>109.05</v>
      </c>
      <c r="G160" s="256">
        <v>106.55</v>
      </c>
      <c r="H160" s="256">
        <v>115.45</v>
      </c>
      <c r="I160" s="256">
        <v>117.95</v>
      </c>
      <c r="J160" s="256">
        <v>119.9</v>
      </c>
      <c r="K160" s="254">
        <v>116</v>
      </c>
      <c r="L160" s="254">
        <v>111.55</v>
      </c>
      <c r="M160" s="254">
        <v>236.26454000000001</v>
      </c>
    </row>
    <row r="161" spans="1:13">
      <c r="A161" s="273">
        <v>152</v>
      </c>
      <c r="B161" s="254" t="s">
        <v>154</v>
      </c>
      <c r="C161" s="254">
        <v>130.35</v>
      </c>
      <c r="D161" s="256">
        <v>131.41666666666666</v>
      </c>
      <c r="E161" s="256">
        <v>128.43333333333331</v>
      </c>
      <c r="F161" s="256">
        <v>126.51666666666665</v>
      </c>
      <c r="G161" s="256">
        <v>123.5333333333333</v>
      </c>
      <c r="H161" s="256">
        <v>133.33333333333331</v>
      </c>
      <c r="I161" s="256">
        <v>136.31666666666666</v>
      </c>
      <c r="J161" s="256">
        <v>138.23333333333332</v>
      </c>
      <c r="K161" s="254">
        <v>134.4</v>
      </c>
      <c r="L161" s="254">
        <v>129.5</v>
      </c>
      <c r="M161" s="254">
        <v>19.329339999999998</v>
      </c>
    </row>
    <row r="162" spans="1:13">
      <c r="A162" s="273">
        <v>153</v>
      </c>
      <c r="B162" s="254" t="s">
        <v>266</v>
      </c>
      <c r="C162" s="254">
        <v>3694.4</v>
      </c>
      <c r="D162" s="256">
        <v>3700.1333333333332</v>
      </c>
      <c r="E162" s="256">
        <v>3653.2666666666664</v>
      </c>
      <c r="F162" s="256">
        <v>3612.1333333333332</v>
      </c>
      <c r="G162" s="256">
        <v>3565.2666666666664</v>
      </c>
      <c r="H162" s="256">
        <v>3741.2666666666664</v>
      </c>
      <c r="I162" s="256">
        <v>3788.1333333333332</v>
      </c>
      <c r="J162" s="256">
        <v>3829.2666666666664</v>
      </c>
      <c r="K162" s="254">
        <v>3747</v>
      </c>
      <c r="L162" s="254">
        <v>3659</v>
      </c>
      <c r="M162" s="254">
        <v>1.5966</v>
      </c>
    </row>
    <row r="163" spans="1:13">
      <c r="A163" s="273">
        <v>154</v>
      </c>
      <c r="B163" s="254" t="s">
        <v>267</v>
      </c>
      <c r="C163" s="254">
        <v>2697.45</v>
      </c>
      <c r="D163" s="256">
        <v>2712.4666666666667</v>
      </c>
      <c r="E163" s="256">
        <v>2629.9333333333334</v>
      </c>
      <c r="F163" s="256">
        <v>2562.4166666666665</v>
      </c>
      <c r="G163" s="256">
        <v>2479.8833333333332</v>
      </c>
      <c r="H163" s="256">
        <v>2779.9833333333336</v>
      </c>
      <c r="I163" s="256">
        <v>2862.5166666666673</v>
      </c>
      <c r="J163" s="256">
        <v>2930.0333333333338</v>
      </c>
      <c r="K163" s="254">
        <v>2795</v>
      </c>
      <c r="L163" s="254">
        <v>2644.95</v>
      </c>
      <c r="M163" s="254">
        <v>7.8876400000000002</v>
      </c>
    </row>
    <row r="164" spans="1:13">
      <c r="A164" s="273">
        <v>155</v>
      </c>
      <c r="B164" s="254" t="s">
        <v>156</v>
      </c>
      <c r="C164" s="254">
        <v>28033.7</v>
      </c>
      <c r="D164" s="256">
        <v>28078.233333333334</v>
      </c>
      <c r="E164" s="256">
        <v>27756.466666666667</v>
      </c>
      <c r="F164" s="256">
        <v>27479.233333333334</v>
      </c>
      <c r="G164" s="256">
        <v>27157.466666666667</v>
      </c>
      <c r="H164" s="256">
        <v>28355.466666666667</v>
      </c>
      <c r="I164" s="256">
        <v>28677.233333333337</v>
      </c>
      <c r="J164" s="256">
        <v>28954.466666666667</v>
      </c>
      <c r="K164" s="254">
        <v>28400</v>
      </c>
      <c r="L164" s="254">
        <v>27801</v>
      </c>
      <c r="M164" s="254">
        <v>0.23147000000000001</v>
      </c>
    </row>
    <row r="165" spans="1:13">
      <c r="A165" s="273">
        <v>156</v>
      </c>
      <c r="B165" s="254" t="s">
        <v>158</v>
      </c>
      <c r="C165" s="254">
        <v>242.4</v>
      </c>
      <c r="D165" s="256">
        <v>243.81666666666669</v>
      </c>
      <c r="E165" s="256">
        <v>239.63333333333338</v>
      </c>
      <c r="F165" s="256">
        <v>236.8666666666667</v>
      </c>
      <c r="G165" s="256">
        <v>232.68333333333339</v>
      </c>
      <c r="H165" s="256">
        <v>246.58333333333337</v>
      </c>
      <c r="I165" s="256">
        <v>250.76666666666671</v>
      </c>
      <c r="J165" s="256">
        <v>253.53333333333336</v>
      </c>
      <c r="K165" s="254">
        <v>248</v>
      </c>
      <c r="L165" s="254">
        <v>241.05</v>
      </c>
      <c r="M165" s="254">
        <v>22.582339999999999</v>
      </c>
    </row>
    <row r="166" spans="1:13">
      <c r="A166" s="273">
        <v>157</v>
      </c>
      <c r="B166" s="254" t="s">
        <v>269</v>
      </c>
      <c r="C166" s="254">
        <v>5275.9</v>
      </c>
      <c r="D166" s="256">
        <v>5307.2166666666662</v>
      </c>
      <c r="E166" s="256">
        <v>5221.0333333333328</v>
      </c>
      <c r="F166" s="256">
        <v>5166.166666666667</v>
      </c>
      <c r="G166" s="256">
        <v>5079.9833333333336</v>
      </c>
      <c r="H166" s="256">
        <v>5362.0833333333321</v>
      </c>
      <c r="I166" s="256">
        <v>5448.2666666666646</v>
      </c>
      <c r="J166" s="256">
        <v>5503.1333333333314</v>
      </c>
      <c r="K166" s="254">
        <v>5393.4</v>
      </c>
      <c r="L166" s="254">
        <v>5252.35</v>
      </c>
      <c r="M166" s="254">
        <v>0.57245999999999997</v>
      </c>
    </row>
    <row r="167" spans="1:13">
      <c r="A167" s="273">
        <v>158</v>
      </c>
      <c r="B167" s="254" t="s">
        <v>160</v>
      </c>
      <c r="C167" s="254">
        <v>1888.25</v>
      </c>
      <c r="D167" s="256">
        <v>1872.3333333333333</v>
      </c>
      <c r="E167" s="256">
        <v>1832.2166666666665</v>
      </c>
      <c r="F167" s="256">
        <v>1776.1833333333332</v>
      </c>
      <c r="G167" s="256">
        <v>1736.0666666666664</v>
      </c>
      <c r="H167" s="256">
        <v>1928.3666666666666</v>
      </c>
      <c r="I167" s="256">
        <v>1968.4833333333333</v>
      </c>
      <c r="J167" s="256">
        <v>2024.5166666666667</v>
      </c>
      <c r="K167" s="254">
        <v>1912.45</v>
      </c>
      <c r="L167" s="254">
        <v>1816.3</v>
      </c>
      <c r="M167" s="254">
        <v>24.639869999999998</v>
      </c>
    </row>
    <row r="168" spans="1:13">
      <c r="A168" s="273">
        <v>159</v>
      </c>
      <c r="B168" s="254" t="s">
        <v>157</v>
      </c>
      <c r="C168" s="254">
        <v>1633.65</v>
      </c>
      <c r="D168" s="256">
        <v>1646.3166666666666</v>
      </c>
      <c r="E168" s="256">
        <v>1602.6333333333332</v>
      </c>
      <c r="F168" s="256">
        <v>1571.6166666666666</v>
      </c>
      <c r="G168" s="256">
        <v>1527.9333333333332</v>
      </c>
      <c r="H168" s="256">
        <v>1677.3333333333333</v>
      </c>
      <c r="I168" s="256">
        <v>1721.0166666666667</v>
      </c>
      <c r="J168" s="256">
        <v>1752.0333333333333</v>
      </c>
      <c r="K168" s="254">
        <v>1690</v>
      </c>
      <c r="L168" s="254">
        <v>1615.3</v>
      </c>
      <c r="M168" s="254">
        <v>17.753710000000002</v>
      </c>
    </row>
    <row r="169" spans="1:13">
      <c r="A169" s="273">
        <v>160</v>
      </c>
      <c r="B169" s="254" t="s">
        <v>461</v>
      </c>
      <c r="C169" s="254">
        <v>1599.2</v>
      </c>
      <c r="D169" s="256">
        <v>1605.9833333333333</v>
      </c>
      <c r="E169" s="256">
        <v>1556.9666666666667</v>
      </c>
      <c r="F169" s="256">
        <v>1514.7333333333333</v>
      </c>
      <c r="G169" s="256">
        <v>1465.7166666666667</v>
      </c>
      <c r="H169" s="256">
        <v>1648.2166666666667</v>
      </c>
      <c r="I169" s="256">
        <v>1697.2333333333336</v>
      </c>
      <c r="J169" s="256">
        <v>1739.4666666666667</v>
      </c>
      <c r="K169" s="254">
        <v>1655</v>
      </c>
      <c r="L169" s="254">
        <v>1563.75</v>
      </c>
      <c r="M169" s="254">
        <v>18.847470000000001</v>
      </c>
    </row>
    <row r="170" spans="1:13">
      <c r="A170" s="273">
        <v>161</v>
      </c>
      <c r="B170" s="254" t="s">
        <v>159</v>
      </c>
      <c r="C170" s="254">
        <v>113.45</v>
      </c>
      <c r="D170" s="256">
        <v>114.58333333333333</v>
      </c>
      <c r="E170" s="256">
        <v>112.06666666666666</v>
      </c>
      <c r="F170" s="256">
        <v>110.68333333333334</v>
      </c>
      <c r="G170" s="256">
        <v>108.16666666666667</v>
      </c>
      <c r="H170" s="256">
        <v>115.96666666666665</v>
      </c>
      <c r="I170" s="256">
        <v>118.48333333333333</v>
      </c>
      <c r="J170" s="256">
        <v>119.86666666666665</v>
      </c>
      <c r="K170" s="254">
        <v>117.1</v>
      </c>
      <c r="L170" s="254">
        <v>113.2</v>
      </c>
      <c r="M170" s="254">
        <v>46.456510000000002</v>
      </c>
    </row>
    <row r="171" spans="1:13">
      <c r="A171" s="273">
        <v>162</v>
      </c>
      <c r="B171" s="254" t="s">
        <v>162</v>
      </c>
      <c r="C171" s="254">
        <v>228.85</v>
      </c>
      <c r="D171" s="256">
        <v>227.56666666666669</v>
      </c>
      <c r="E171" s="256">
        <v>225.13333333333338</v>
      </c>
      <c r="F171" s="256">
        <v>221.41666666666669</v>
      </c>
      <c r="G171" s="256">
        <v>218.98333333333338</v>
      </c>
      <c r="H171" s="256">
        <v>231.28333333333339</v>
      </c>
      <c r="I171" s="256">
        <v>233.71666666666673</v>
      </c>
      <c r="J171" s="256">
        <v>237.43333333333339</v>
      </c>
      <c r="K171" s="254">
        <v>230</v>
      </c>
      <c r="L171" s="254">
        <v>223.85</v>
      </c>
      <c r="M171" s="254">
        <v>105.86699</v>
      </c>
    </row>
    <row r="172" spans="1:13">
      <c r="A172" s="273">
        <v>163</v>
      </c>
      <c r="B172" s="254" t="s">
        <v>270</v>
      </c>
      <c r="C172" s="254">
        <v>267</v>
      </c>
      <c r="D172" s="256">
        <v>268.18333333333334</v>
      </c>
      <c r="E172" s="256">
        <v>265.26666666666665</v>
      </c>
      <c r="F172" s="256">
        <v>263.5333333333333</v>
      </c>
      <c r="G172" s="256">
        <v>260.61666666666662</v>
      </c>
      <c r="H172" s="256">
        <v>269.91666666666669</v>
      </c>
      <c r="I172" s="256">
        <v>272.83333333333331</v>
      </c>
      <c r="J172" s="256">
        <v>274.56666666666672</v>
      </c>
      <c r="K172" s="254">
        <v>271.10000000000002</v>
      </c>
      <c r="L172" s="254">
        <v>266.45</v>
      </c>
      <c r="M172" s="254">
        <v>1.5056</v>
      </c>
    </row>
    <row r="173" spans="1:13">
      <c r="A173" s="273">
        <v>164</v>
      </c>
      <c r="B173" s="254" t="s">
        <v>271</v>
      </c>
      <c r="C173" s="254">
        <v>13537.6</v>
      </c>
      <c r="D173" s="256">
        <v>13536.533333333333</v>
      </c>
      <c r="E173" s="256">
        <v>13406.066666666666</v>
      </c>
      <c r="F173" s="256">
        <v>13274.533333333333</v>
      </c>
      <c r="G173" s="256">
        <v>13144.066666666666</v>
      </c>
      <c r="H173" s="256">
        <v>13668.066666666666</v>
      </c>
      <c r="I173" s="256">
        <v>13798.533333333333</v>
      </c>
      <c r="J173" s="256">
        <v>13930.066666666666</v>
      </c>
      <c r="K173" s="254">
        <v>13667</v>
      </c>
      <c r="L173" s="254">
        <v>13405</v>
      </c>
      <c r="M173" s="254">
        <v>6.0339999999999998E-2</v>
      </c>
    </row>
    <row r="174" spans="1:13">
      <c r="A174" s="273">
        <v>165</v>
      </c>
      <c r="B174" s="254" t="s">
        <v>161</v>
      </c>
      <c r="C174" s="254">
        <v>36.799999999999997</v>
      </c>
      <c r="D174" s="256">
        <v>37.233333333333327</v>
      </c>
      <c r="E174" s="256">
        <v>36.066666666666656</v>
      </c>
      <c r="F174" s="256">
        <v>35.333333333333329</v>
      </c>
      <c r="G174" s="256">
        <v>34.166666666666657</v>
      </c>
      <c r="H174" s="256">
        <v>37.966666666666654</v>
      </c>
      <c r="I174" s="256">
        <v>39.133333333333326</v>
      </c>
      <c r="J174" s="256">
        <v>39.866666666666653</v>
      </c>
      <c r="K174" s="254">
        <v>38.4</v>
      </c>
      <c r="L174" s="254">
        <v>36.5</v>
      </c>
      <c r="M174" s="254">
        <v>1855.8784499999999</v>
      </c>
    </row>
    <row r="175" spans="1:13">
      <c r="A175" s="273">
        <v>166</v>
      </c>
      <c r="B175" s="254" t="s">
        <v>165</v>
      </c>
      <c r="C175" s="254">
        <v>187.7</v>
      </c>
      <c r="D175" s="256">
        <v>188.5333333333333</v>
      </c>
      <c r="E175" s="256">
        <v>185.46666666666661</v>
      </c>
      <c r="F175" s="256">
        <v>183.23333333333332</v>
      </c>
      <c r="G175" s="256">
        <v>180.16666666666663</v>
      </c>
      <c r="H175" s="256">
        <v>190.76666666666659</v>
      </c>
      <c r="I175" s="256">
        <v>193.83333333333331</v>
      </c>
      <c r="J175" s="256">
        <v>196.06666666666658</v>
      </c>
      <c r="K175" s="254">
        <v>191.6</v>
      </c>
      <c r="L175" s="254">
        <v>186.3</v>
      </c>
      <c r="M175" s="254">
        <v>117.38209999999999</v>
      </c>
    </row>
    <row r="176" spans="1:13">
      <c r="A176" s="273">
        <v>167</v>
      </c>
      <c r="B176" s="254" t="s">
        <v>166</v>
      </c>
      <c r="C176" s="254">
        <v>139</v>
      </c>
      <c r="D176" s="256">
        <v>139.54999999999998</v>
      </c>
      <c r="E176" s="256">
        <v>137.29999999999995</v>
      </c>
      <c r="F176" s="256">
        <v>135.59999999999997</v>
      </c>
      <c r="G176" s="256">
        <v>133.34999999999994</v>
      </c>
      <c r="H176" s="256">
        <v>141.24999999999997</v>
      </c>
      <c r="I176" s="256">
        <v>143.50000000000003</v>
      </c>
      <c r="J176" s="256">
        <v>145.19999999999999</v>
      </c>
      <c r="K176" s="254">
        <v>141.80000000000001</v>
      </c>
      <c r="L176" s="254">
        <v>137.85</v>
      </c>
      <c r="M176" s="254">
        <v>42.776420000000002</v>
      </c>
    </row>
    <row r="177" spans="1:13">
      <c r="A177" s="273">
        <v>168</v>
      </c>
      <c r="B177" s="254" t="s">
        <v>273</v>
      </c>
      <c r="C177" s="254">
        <v>514.54999999999995</v>
      </c>
      <c r="D177" s="256">
        <v>515.4</v>
      </c>
      <c r="E177" s="256">
        <v>511.15</v>
      </c>
      <c r="F177" s="256">
        <v>507.75</v>
      </c>
      <c r="G177" s="256">
        <v>503.5</v>
      </c>
      <c r="H177" s="256">
        <v>518.79999999999995</v>
      </c>
      <c r="I177" s="256">
        <v>523.04999999999995</v>
      </c>
      <c r="J177" s="256">
        <v>526.44999999999993</v>
      </c>
      <c r="K177" s="254">
        <v>519.65</v>
      </c>
      <c r="L177" s="254">
        <v>512</v>
      </c>
      <c r="M177" s="254">
        <v>1.8325899999999999</v>
      </c>
    </row>
    <row r="178" spans="1:13">
      <c r="A178" s="273">
        <v>169</v>
      </c>
      <c r="B178" s="254" t="s">
        <v>167</v>
      </c>
      <c r="C178" s="254">
        <v>1937.3</v>
      </c>
      <c r="D178" s="256">
        <v>1928.4333333333334</v>
      </c>
      <c r="E178" s="256">
        <v>1914.8666666666668</v>
      </c>
      <c r="F178" s="256">
        <v>1892.4333333333334</v>
      </c>
      <c r="G178" s="256">
        <v>1878.8666666666668</v>
      </c>
      <c r="H178" s="256">
        <v>1950.8666666666668</v>
      </c>
      <c r="I178" s="256">
        <v>1964.4333333333334</v>
      </c>
      <c r="J178" s="256">
        <v>1986.8666666666668</v>
      </c>
      <c r="K178" s="254">
        <v>1942</v>
      </c>
      <c r="L178" s="254">
        <v>1906</v>
      </c>
      <c r="M178" s="254">
        <v>61.340789999999998</v>
      </c>
    </row>
    <row r="179" spans="1:13">
      <c r="A179" s="273">
        <v>170</v>
      </c>
      <c r="B179" s="254" t="s">
        <v>814</v>
      </c>
      <c r="C179" s="254">
        <v>969.85</v>
      </c>
      <c r="D179" s="256">
        <v>971.90000000000009</v>
      </c>
      <c r="E179" s="256">
        <v>960.10000000000014</v>
      </c>
      <c r="F179" s="256">
        <v>950.35</v>
      </c>
      <c r="G179" s="256">
        <v>938.55000000000007</v>
      </c>
      <c r="H179" s="256">
        <v>981.6500000000002</v>
      </c>
      <c r="I179" s="256">
        <v>993.45000000000016</v>
      </c>
      <c r="J179" s="256">
        <v>1003.2000000000003</v>
      </c>
      <c r="K179" s="254">
        <v>983.7</v>
      </c>
      <c r="L179" s="254">
        <v>962.15</v>
      </c>
      <c r="M179" s="254">
        <v>17.134879999999999</v>
      </c>
    </row>
    <row r="180" spans="1:13">
      <c r="A180" s="273">
        <v>171</v>
      </c>
      <c r="B180" s="254" t="s">
        <v>274</v>
      </c>
      <c r="C180" s="254">
        <v>978.4</v>
      </c>
      <c r="D180" s="256">
        <v>975.13333333333333</v>
      </c>
      <c r="E180" s="256">
        <v>968.26666666666665</v>
      </c>
      <c r="F180" s="256">
        <v>958.13333333333333</v>
      </c>
      <c r="G180" s="256">
        <v>951.26666666666665</v>
      </c>
      <c r="H180" s="256">
        <v>985.26666666666665</v>
      </c>
      <c r="I180" s="256">
        <v>992.13333333333321</v>
      </c>
      <c r="J180" s="256">
        <v>1002.2666666666667</v>
      </c>
      <c r="K180" s="254">
        <v>982</v>
      </c>
      <c r="L180" s="254">
        <v>965</v>
      </c>
      <c r="M180" s="254">
        <v>13.31063</v>
      </c>
    </row>
    <row r="181" spans="1:13">
      <c r="A181" s="273">
        <v>172</v>
      </c>
      <c r="B181" s="254" t="s">
        <v>172</v>
      </c>
      <c r="C181" s="254">
        <v>6259.5</v>
      </c>
      <c r="D181" s="256">
        <v>6284.2</v>
      </c>
      <c r="E181" s="256">
        <v>6193.65</v>
      </c>
      <c r="F181" s="256">
        <v>6127.8</v>
      </c>
      <c r="G181" s="256">
        <v>6037.25</v>
      </c>
      <c r="H181" s="256">
        <v>6350.0499999999993</v>
      </c>
      <c r="I181" s="256">
        <v>6440.6</v>
      </c>
      <c r="J181" s="256">
        <v>6506.4499999999989</v>
      </c>
      <c r="K181" s="254">
        <v>6374.75</v>
      </c>
      <c r="L181" s="254">
        <v>6218.35</v>
      </c>
      <c r="M181" s="254">
        <v>1.7187399999999999</v>
      </c>
    </row>
    <row r="182" spans="1:13">
      <c r="A182" s="273">
        <v>173</v>
      </c>
      <c r="B182" s="254" t="s">
        <v>478</v>
      </c>
      <c r="C182" s="254">
        <v>7750.1</v>
      </c>
      <c r="D182" s="256">
        <v>7772.0166666666664</v>
      </c>
      <c r="E182" s="256">
        <v>7705.0333333333328</v>
      </c>
      <c r="F182" s="256">
        <v>7659.9666666666662</v>
      </c>
      <c r="G182" s="256">
        <v>7592.9833333333327</v>
      </c>
      <c r="H182" s="256">
        <v>7817.083333333333</v>
      </c>
      <c r="I182" s="256">
        <v>7884.0666666666666</v>
      </c>
      <c r="J182" s="256">
        <v>7929.1333333333332</v>
      </c>
      <c r="K182" s="254">
        <v>7839</v>
      </c>
      <c r="L182" s="254">
        <v>7726.95</v>
      </c>
      <c r="M182" s="254">
        <v>0.1547</v>
      </c>
    </row>
    <row r="183" spans="1:13">
      <c r="A183" s="273">
        <v>174</v>
      </c>
      <c r="B183" s="254" t="s">
        <v>170</v>
      </c>
      <c r="C183" s="254">
        <v>26713.599999999999</v>
      </c>
      <c r="D183" s="256">
        <v>26743.783333333336</v>
      </c>
      <c r="E183" s="256">
        <v>26479.816666666673</v>
      </c>
      <c r="F183" s="256">
        <v>26246.033333333336</v>
      </c>
      <c r="G183" s="256">
        <v>25982.066666666673</v>
      </c>
      <c r="H183" s="256">
        <v>26977.566666666673</v>
      </c>
      <c r="I183" s="256">
        <v>27241.53333333334</v>
      </c>
      <c r="J183" s="256">
        <v>27475.316666666673</v>
      </c>
      <c r="K183" s="254">
        <v>27007.75</v>
      </c>
      <c r="L183" s="254">
        <v>26510</v>
      </c>
      <c r="M183" s="254">
        <v>0.37369999999999998</v>
      </c>
    </row>
    <row r="184" spans="1:13">
      <c r="A184" s="273">
        <v>175</v>
      </c>
      <c r="B184" s="254" t="s">
        <v>173</v>
      </c>
      <c r="C184" s="254">
        <v>1326.5</v>
      </c>
      <c r="D184" s="256">
        <v>1340.8333333333333</v>
      </c>
      <c r="E184" s="256">
        <v>1309.6666666666665</v>
      </c>
      <c r="F184" s="256">
        <v>1292.8333333333333</v>
      </c>
      <c r="G184" s="256">
        <v>1261.6666666666665</v>
      </c>
      <c r="H184" s="256">
        <v>1357.6666666666665</v>
      </c>
      <c r="I184" s="256">
        <v>1388.833333333333</v>
      </c>
      <c r="J184" s="256">
        <v>1405.6666666666665</v>
      </c>
      <c r="K184" s="254">
        <v>1372</v>
      </c>
      <c r="L184" s="254">
        <v>1324</v>
      </c>
      <c r="M184" s="254">
        <v>19.405239999999999</v>
      </c>
    </row>
    <row r="185" spans="1:13">
      <c r="A185" s="273">
        <v>176</v>
      </c>
      <c r="B185" s="254" t="s">
        <v>171</v>
      </c>
      <c r="C185" s="254">
        <v>1993</v>
      </c>
      <c r="D185" s="256">
        <v>2014.3666666666668</v>
      </c>
      <c r="E185" s="256">
        <v>1964.1333333333337</v>
      </c>
      <c r="F185" s="256">
        <v>1935.2666666666669</v>
      </c>
      <c r="G185" s="256">
        <v>1885.0333333333338</v>
      </c>
      <c r="H185" s="256">
        <v>2043.2333333333336</v>
      </c>
      <c r="I185" s="256">
        <v>2093.4666666666667</v>
      </c>
      <c r="J185" s="256">
        <v>2122.3333333333335</v>
      </c>
      <c r="K185" s="254">
        <v>2064.6</v>
      </c>
      <c r="L185" s="254">
        <v>1985.5</v>
      </c>
      <c r="M185" s="254">
        <v>6.7224199999999996</v>
      </c>
    </row>
    <row r="186" spans="1:13">
      <c r="A186" s="273">
        <v>177</v>
      </c>
      <c r="B186" s="254" t="s">
        <v>169</v>
      </c>
      <c r="C186" s="254">
        <v>360.45</v>
      </c>
      <c r="D186" s="256">
        <v>364.16666666666669</v>
      </c>
      <c r="E186" s="256">
        <v>355.83333333333337</v>
      </c>
      <c r="F186" s="256">
        <v>351.2166666666667</v>
      </c>
      <c r="G186" s="256">
        <v>342.88333333333338</v>
      </c>
      <c r="H186" s="256">
        <v>368.78333333333336</v>
      </c>
      <c r="I186" s="256">
        <v>377.11666666666673</v>
      </c>
      <c r="J186" s="256">
        <v>381.73333333333335</v>
      </c>
      <c r="K186" s="254">
        <v>372.5</v>
      </c>
      <c r="L186" s="254">
        <v>359.55</v>
      </c>
      <c r="M186" s="254">
        <v>517.22170000000006</v>
      </c>
    </row>
    <row r="187" spans="1:13">
      <c r="A187" s="273">
        <v>178</v>
      </c>
      <c r="B187" s="254" t="s">
        <v>168</v>
      </c>
      <c r="C187" s="254">
        <v>127.15</v>
      </c>
      <c r="D187" s="256">
        <v>128.21666666666667</v>
      </c>
      <c r="E187" s="256">
        <v>122.13333333333333</v>
      </c>
      <c r="F187" s="256">
        <v>117.11666666666666</v>
      </c>
      <c r="G187" s="256">
        <v>111.03333333333332</v>
      </c>
      <c r="H187" s="256">
        <v>133.23333333333335</v>
      </c>
      <c r="I187" s="256">
        <v>139.31666666666666</v>
      </c>
      <c r="J187" s="256">
        <v>144.33333333333334</v>
      </c>
      <c r="K187" s="254">
        <v>134.30000000000001</v>
      </c>
      <c r="L187" s="254">
        <v>123.2</v>
      </c>
      <c r="M187" s="254">
        <v>1476.4885300000001</v>
      </c>
    </row>
    <row r="188" spans="1:13">
      <c r="A188" s="273">
        <v>179</v>
      </c>
      <c r="B188" s="254" t="s">
        <v>175</v>
      </c>
      <c r="C188" s="254">
        <v>691.45</v>
      </c>
      <c r="D188" s="256">
        <v>696.48333333333323</v>
      </c>
      <c r="E188" s="256">
        <v>681.96666666666647</v>
      </c>
      <c r="F188" s="256">
        <v>672.48333333333323</v>
      </c>
      <c r="G188" s="256">
        <v>657.96666666666647</v>
      </c>
      <c r="H188" s="256">
        <v>705.96666666666647</v>
      </c>
      <c r="I188" s="256">
        <v>720.48333333333312</v>
      </c>
      <c r="J188" s="256">
        <v>729.96666666666647</v>
      </c>
      <c r="K188" s="254">
        <v>711</v>
      </c>
      <c r="L188" s="254">
        <v>687</v>
      </c>
      <c r="M188" s="254">
        <v>68.510350000000003</v>
      </c>
    </row>
    <row r="189" spans="1:13">
      <c r="A189" s="273">
        <v>180</v>
      </c>
      <c r="B189" s="254" t="s">
        <v>176</v>
      </c>
      <c r="C189" s="254">
        <v>521.5</v>
      </c>
      <c r="D189" s="256">
        <v>521.18333333333328</v>
      </c>
      <c r="E189" s="256">
        <v>510.36666666666656</v>
      </c>
      <c r="F189" s="256">
        <v>499.23333333333329</v>
      </c>
      <c r="G189" s="256">
        <v>488.41666666666657</v>
      </c>
      <c r="H189" s="256">
        <v>532.31666666666661</v>
      </c>
      <c r="I189" s="256">
        <v>543.13333333333344</v>
      </c>
      <c r="J189" s="256">
        <v>554.26666666666654</v>
      </c>
      <c r="K189" s="254">
        <v>532</v>
      </c>
      <c r="L189" s="254">
        <v>510.05</v>
      </c>
      <c r="M189" s="254">
        <v>20.674720000000001</v>
      </c>
    </row>
    <row r="190" spans="1:13">
      <c r="A190" s="273">
        <v>181</v>
      </c>
      <c r="B190" s="254" t="s">
        <v>275</v>
      </c>
      <c r="C190" s="254">
        <v>566.45000000000005</v>
      </c>
      <c r="D190" s="256">
        <v>572.48333333333335</v>
      </c>
      <c r="E190" s="256">
        <v>558.9666666666667</v>
      </c>
      <c r="F190" s="256">
        <v>551.48333333333335</v>
      </c>
      <c r="G190" s="256">
        <v>537.9666666666667</v>
      </c>
      <c r="H190" s="256">
        <v>579.9666666666667</v>
      </c>
      <c r="I190" s="256">
        <v>593.48333333333335</v>
      </c>
      <c r="J190" s="256">
        <v>600.9666666666667</v>
      </c>
      <c r="K190" s="254">
        <v>586</v>
      </c>
      <c r="L190" s="254">
        <v>565</v>
      </c>
      <c r="M190" s="254">
        <v>3.74492</v>
      </c>
    </row>
    <row r="191" spans="1:13">
      <c r="A191" s="273">
        <v>182</v>
      </c>
      <c r="B191" s="254" t="s">
        <v>188</v>
      </c>
      <c r="C191" s="254">
        <v>602.6</v>
      </c>
      <c r="D191" s="256">
        <v>607.5</v>
      </c>
      <c r="E191" s="256">
        <v>595.1</v>
      </c>
      <c r="F191" s="256">
        <v>587.6</v>
      </c>
      <c r="G191" s="256">
        <v>575.20000000000005</v>
      </c>
      <c r="H191" s="256">
        <v>615</v>
      </c>
      <c r="I191" s="256">
        <v>627.40000000000009</v>
      </c>
      <c r="J191" s="256">
        <v>634.9</v>
      </c>
      <c r="K191" s="254">
        <v>619.9</v>
      </c>
      <c r="L191" s="254">
        <v>600</v>
      </c>
      <c r="M191" s="254">
        <v>8.5069700000000008</v>
      </c>
    </row>
    <row r="192" spans="1:13">
      <c r="A192" s="273">
        <v>183</v>
      </c>
      <c r="B192" s="254" t="s">
        <v>177</v>
      </c>
      <c r="C192" s="254">
        <v>702.35</v>
      </c>
      <c r="D192" s="256">
        <v>711.38333333333333</v>
      </c>
      <c r="E192" s="256">
        <v>689.31666666666661</v>
      </c>
      <c r="F192" s="256">
        <v>676.2833333333333</v>
      </c>
      <c r="G192" s="256">
        <v>654.21666666666658</v>
      </c>
      <c r="H192" s="256">
        <v>724.41666666666663</v>
      </c>
      <c r="I192" s="256">
        <v>746.48333333333346</v>
      </c>
      <c r="J192" s="256">
        <v>759.51666666666665</v>
      </c>
      <c r="K192" s="254">
        <v>733.45</v>
      </c>
      <c r="L192" s="254">
        <v>698.35</v>
      </c>
      <c r="M192" s="254">
        <v>57.897579999999998</v>
      </c>
    </row>
    <row r="193" spans="1:13">
      <c r="A193" s="273">
        <v>184</v>
      </c>
      <c r="B193" s="254" t="s">
        <v>183</v>
      </c>
      <c r="C193" s="254">
        <v>3051.5</v>
      </c>
      <c r="D193" s="256">
        <v>3063.3333333333335</v>
      </c>
      <c r="E193" s="256">
        <v>3028.166666666667</v>
      </c>
      <c r="F193" s="256">
        <v>3004.8333333333335</v>
      </c>
      <c r="G193" s="256">
        <v>2969.666666666667</v>
      </c>
      <c r="H193" s="256">
        <v>3086.666666666667</v>
      </c>
      <c r="I193" s="256">
        <v>3121.8333333333339</v>
      </c>
      <c r="J193" s="256">
        <v>3145.166666666667</v>
      </c>
      <c r="K193" s="254">
        <v>3098.5</v>
      </c>
      <c r="L193" s="254">
        <v>3040</v>
      </c>
      <c r="M193" s="254">
        <v>20.439350000000001</v>
      </c>
    </row>
    <row r="194" spans="1:13">
      <c r="A194" s="273">
        <v>185</v>
      </c>
      <c r="B194" s="254" t="s">
        <v>804</v>
      </c>
      <c r="C194" s="254">
        <v>645.15</v>
      </c>
      <c r="D194" s="256">
        <v>644.23333333333335</v>
      </c>
      <c r="E194" s="256">
        <v>638.9666666666667</v>
      </c>
      <c r="F194" s="256">
        <v>632.7833333333333</v>
      </c>
      <c r="G194" s="256">
        <v>627.51666666666665</v>
      </c>
      <c r="H194" s="256">
        <v>650.41666666666674</v>
      </c>
      <c r="I194" s="256">
        <v>655.68333333333339</v>
      </c>
      <c r="J194" s="256">
        <v>661.86666666666679</v>
      </c>
      <c r="K194" s="254">
        <v>649.5</v>
      </c>
      <c r="L194" s="254">
        <v>638.04999999999995</v>
      </c>
      <c r="M194" s="254">
        <v>29.27148</v>
      </c>
    </row>
    <row r="195" spans="1:13">
      <c r="A195" s="273">
        <v>186</v>
      </c>
      <c r="B195" s="254" t="s">
        <v>179</v>
      </c>
      <c r="C195" s="254">
        <v>312.25</v>
      </c>
      <c r="D195" s="256">
        <v>317.25</v>
      </c>
      <c r="E195" s="256">
        <v>305</v>
      </c>
      <c r="F195" s="256">
        <v>297.75</v>
      </c>
      <c r="G195" s="256">
        <v>285.5</v>
      </c>
      <c r="H195" s="256">
        <v>324.5</v>
      </c>
      <c r="I195" s="256">
        <v>336.75</v>
      </c>
      <c r="J195" s="256">
        <v>344</v>
      </c>
      <c r="K195" s="254">
        <v>329.5</v>
      </c>
      <c r="L195" s="254">
        <v>310</v>
      </c>
      <c r="M195" s="254">
        <v>813.05325000000005</v>
      </c>
    </row>
    <row r="196" spans="1:13">
      <c r="A196" s="273">
        <v>187</v>
      </c>
      <c r="B196" s="245" t="s">
        <v>181</v>
      </c>
      <c r="C196" s="245">
        <v>101.5</v>
      </c>
      <c r="D196" s="280">
        <v>103.5</v>
      </c>
      <c r="E196" s="280">
        <v>99</v>
      </c>
      <c r="F196" s="280">
        <v>96.5</v>
      </c>
      <c r="G196" s="280">
        <v>92</v>
      </c>
      <c r="H196" s="280">
        <v>106</v>
      </c>
      <c r="I196" s="280">
        <v>110.5</v>
      </c>
      <c r="J196" s="280">
        <v>113</v>
      </c>
      <c r="K196" s="245">
        <v>108</v>
      </c>
      <c r="L196" s="245">
        <v>101</v>
      </c>
      <c r="M196" s="245">
        <v>666.40242000000001</v>
      </c>
    </row>
    <row r="197" spans="1:13">
      <c r="A197" s="273">
        <v>188</v>
      </c>
      <c r="B197" s="245" t="s">
        <v>182</v>
      </c>
      <c r="C197" s="245">
        <v>1132.0999999999999</v>
      </c>
      <c r="D197" s="280">
        <v>1144.1000000000001</v>
      </c>
      <c r="E197" s="280">
        <v>1103.2000000000003</v>
      </c>
      <c r="F197" s="280">
        <v>1074.3000000000002</v>
      </c>
      <c r="G197" s="280">
        <v>1033.4000000000003</v>
      </c>
      <c r="H197" s="280">
        <v>1173.0000000000002</v>
      </c>
      <c r="I197" s="280">
        <v>1213.9000000000003</v>
      </c>
      <c r="J197" s="280">
        <v>1242.8000000000002</v>
      </c>
      <c r="K197" s="245">
        <v>1185</v>
      </c>
      <c r="L197" s="245">
        <v>1115.2</v>
      </c>
      <c r="M197" s="245">
        <v>376.48032000000001</v>
      </c>
    </row>
    <row r="198" spans="1:13">
      <c r="A198" s="273">
        <v>189</v>
      </c>
      <c r="B198" s="245" t="s">
        <v>184</v>
      </c>
      <c r="C198" s="245">
        <v>952.2</v>
      </c>
      <c r="D198" s="280">
        <v>953.35</v>
      </c>
      <c r="E198" s="280">
        <v>940.25</v>
      </c>
      <c r="F198" s="280">
        <v>928.3</v>
      </c>
      <c r="G198" s="280">
        <v>915.19999999999993</v>
      </c>
      <c r="H198" s="280">
        <v>965.30000000000007</v>
      </c>
      <c r="I198" s="280">
        <v>978.4000000000002</v>
      </c>
      <c r="J198" s="280">
        <v>990.35000000000014</v>
      </c>
      <c r="K198" s="245">
        <v>966.45</v>
      </c>
      <c r="L198" s="245">
        <v>941.4</v>
      </c>
      <c r="M198" s="245">
        <v>20.908200000000001</v>
      </c>
    </row>
    <row r="199" spans="1:13">
      <c r="A199" s="273">
        <v>190</v>
      </c>
      <c r="B199" s="245" t="s">
        <v>164</v>
      </c>
      <c r="C199" s="245">
        <v>931.85</v>
      </c>
      <c r="D199" s="280">
        <v>932.1</v>
      </c>
      <c r="E199" s="280">
        <v>924.75</v>
      </c>
      <c r="F199" s="280">
        <v>917.65</v>
      </c>
      <c r="G199" s="280">
        <v>910.3</v>
      </c>
      <c r="H199" s="280">
        <v>939.2</v>
      </c>
      <c r="I199" s="280">
        <v>946.55000000000018</v>
      </c>
      <c r="J199" s="280">
        <v>953.65000000000009</v>
      </c>
      <c r="K199" s="245">
        <v>939.45</v>
      </c>
      <c r="L199" s="245">
        <v>925</v>
      </c>
      <c r="M199" s="245">
        <v>3.5247099999999998</v>
      </c>
    </row>
    <row r="200" spans="1:13">
      <c r="A200" s="273">
        <v>191</v>
      </c>
      <c r="B200" s="245" t="s">
        <v>185</v>
      </c>
      <c r="C200" s="245">
        <v>1455.85</v>
      </c>
      <c r="D200" s="280">
        <v>1455.55</v>
      </c>
      <c r="E200" s="280">
        <v>1433.3</v>
      </c>
      <c r="F200" s="280">
        <v>1410.75</v>
      </c>
      <c r="G200" s="280">
        <v>1388.5</v>
      </c>
      <c r="H200" s="280">
        <v>1478.1</v>
      </c>
      <c r="I200" s="280">
        <v>1500.35</v>
      </c>
      <c r="J200" s="280">
        <v>1522.8999999999999</v>
      </c>
      <c r="K200" s="245">
        <v>1477.8</v>
      </c>
      <c r="L200" s="245">
        <v>1433</v>
      </c>
      <c r="M200" s="245">
        <v>18.768730000000001</v>
      </c>
    </row>
    <row r="201" spans="1:13">
      <c r="A201" s="273">
        <v>192</v>
      </c>
      <c r="B201" s="245" t="s">
        <v>186</v>
      </c>
      <c r="C201" s="245">
        <v>2722.3</v>
      </c>
      <c r="D201" s="280">
        <v>2749.1</v>
      </c>
      <c r="E201" s="280">
        <v>2678.2</v>
      </c>
      <c r="F201" s="280">
        <v>2634.1</v>
      </c>
      <c r="G201" s="280">
        <v>2563.1999999999998</v>
      </c>
      <c r="H201" s="280">
        <v>2793.2</v>
      </c>
      <c r="I201" s="280">
        <v>2864.1000000000004</v>
      </c>
      <c r="J201" s="280">
        <v>2908.2</v>
      </c>
      <c r="K201" s="245">
        <v>2820</v>
      </c>
      <c r="L201" s="245">
        <v>2705</v>
      </c>
      <c r="M201" s="245">
        <v>4.7678900000000004</v>
      </c>
    </row>
    <row r="202" spans="1:13">
      <c r="A202" s="273">
        <v>193</v>
      </c>
      <c r="B202" s="245" t="s">
        <v>187</v>
      </c>
      <c r="C202" s="245">
        <v>428.3</v>
      </c>
      <c r="D202" s="280">
        <v>433.2</v>
      </c>
      <c r="E202" s="280">
        <v>421.09999999999997</v>
      </c>
      <c r="F202" s="280">
        <v>413.9</v>
      </c>
      <c r="G202" s="280">
        <v>401.79999999999995</v>
      </c>
      <c r="H202" s="280">
        <v>440.4</v>
      </c>
      <c r="I202" s="280">
        <v>452.5</v>
      </c>
      <c r="J202" s="280">
        <v>459.7</v>
      </c>
      <c r="K202" s="245">
        <v>445.3</v>
      </c>
      <c r="L202" s="245">
        <v>426</v>
      </c>
      <c r="M202" s="245">
        <v>8.6755600000000008</v>
      </c>
    </row>
    <row r="203" spans="1:13">
      <c r="A203" s="273">
        <v>194</v>
      </c>
      <c r="B203" s="245" t="s">
        <v>510</v>
      </c>
      <c r="C203" s="245">
        <v>772.6</v>
      </c>
      <c r="D203" s="280">
        <v>771.29999999999984</v>
      </c>
      <c r="E203" s="280">
        <v>759.59999999999968</v>
      </c>
      <c r="F203" s="280">
        <v>746.5999999999998</v>
      </c>
      <c r="G203" s="280">
        <v>734.89999999999964</v>
      </c>
      <c r="H203" s="280">
        <v>784.29999999999973</v>
      </c>
      <c r="I203" s="280">
        <v>795.99999999999977</v>
      </c>
      <c r="J203" s="280">
        <v>808.99999999999977</v>
      </c>
      <c r="K203" s="245">
        <v>783</v>
      </c>
      <c r="L203" s="245">
        <v>758.3</v>
      </c>
      <c r="M203" s="245">
        <v>5.4141599999999999</v>
      </c>
    </row>
    <row r="204" spans="1:13">
      <c r="A204" s="273">
        <v>195</v>
      </c>
      <c r="B204" s="245" t="s">
        <v>193</v>
      </c>
      <c r="C204" s="245">
        <v>743.3</v>
      </c>
      <c r="D204" s="280">
        <v>737.58333333333337</v>
      </c>
      <c r="E204" s="280">
        <v>710.76666666666677</v>
      </c>
      <c r="F204" s="280">
        <v>678.23333333333335</v>
      </c>
      <c r="G204" s="280">
        <v>651.41666666666674</v>
      </c>
      <c r="H204" s="280">
        <v>770.11666666666679</v>
      </c>
      <c r="I204" s="280">
        <v>796.93333333333339</v>
      </c>
      <c r="J204" s="280">
        <v>829.46666666666681</v>
      </c>
      <c r="K204" s="245">
        <v>764.4</v>
      </c>
      <c r="L204" s="245">
        <v>705.05</v>
      </c>
      <c r="M204" s="245">
        <v>572.32232999999997</v>
      </c>
    </row>
    <row r="205" spans="1:13">
      <c r="A205" s="273">
        <v>196</v>
      </c>
      <c r="B205" s="245" t="s">
        <v>191</v>
      </c>
      <c r="C205" s="245">
        <v>6368.1</v>
      </c>
      <c r="D205" s="280">
        <v>6369</v>
      </c>
      <c r="E205" s="280">
        <v>6256</v>
      </c>
      <c r="F205" s="280">
        <v>6143.9</v>
      </c>
      <c r="G205" s="280">
        <v>6030.9</v>
      </c>
      <c r="H205" s="280">
        <v>6481.1</v>
      </c>
      <c r="I205" s="280">
        <v>6594.1</v>
      </c>
      <c r="J205" s="280">
        <v>6706.2000000000007</v>
      </c>
      <c r="K205" s="245">
        <v>6482</v>
      </c>
      <c r="L205" s="245">
        <v>6256.9</v>
      </c>
      <c r="M205" s="245">
        <v>4.05281</v>
      </c>
    </row>
    <row r="206" spans="1:13">
      <c r="A206" s="273">
        <v>197</v>
      </c>
      <c r="B206" s="245" t="s">
        <v>192</v>
      </c>
      <c r="C206" s="245">
        <v>37.4</v>
      </c>
      <c r="D206" s="280">
        <v>37.93333333333333</v>
      </c>
      <c r="E206" s="280">
        <v>36.466666666666661</v>
      </c>
      <c r="F206" s="280">
        <v>35.533333333333331</v>
      </c>
      <c r="G206" s="280">
        <v>34.066666666666663</v>
      </c>
      <c r="H206" s="280">
        <v>38.86666666666666</v>
      </c>
      <c r="I206" s="280">
        <v>40.333333333333329</v>
      </c>
      <c r="J206" s="280">
        <v>41.266666666666659</v>
      </c>
      <c r="K206" s="245">
        <v>39.4</v>
      </c>
      <c r="L206" s="245">
        <v>37</v>
      </c>
      <c r="M206" s="245">
        <v>308.58001999999999</v>
      </c>
    </row>
    <row r="207" spans="1:13">
      <c r="A207" s="273">
        <v>198</v>
      </c>
      <c r="B207" s="245" t="s">
        <v>189</v>
      </c>
      <c r="C207" s="245">
        <v>1209.75</v>
      </c>
      <c r="D207" s="280">
        <v>1208.6666666666667</v>
      </c>
      <c r="E207" s="280">
        <v>1196.2333333333336</v>
      </c>
      <c r="F207" s="280">
        <v>1182.7166666666669</v>
      </c>
      <c r="G207" s="280">
        <v>1170.2833333333338</v>
      </c>
      <c r="H207" s="280">
        <v>1222.1833333333334</v>
      </c>
      <c r="I207" s="280">
        <v>1234.6166666666663</v>
      </c>
      <c r="J207" s="280">
        <v>1248.1333333333332</v>
      </c>
      <c r="K207" s="245">
        <v>1221.0999999999999</v>
      </c>
      <c r="L207" s="245">
        <v>1195.1500000000001</v>
      </c>
      <c r="M207" s="245">
        <v>3.1342300000000001</v>
      </c>
    </row>
    <row r="208" spans="1:13">
      <c r="A208" s="273">
        <v>199</v>
      </c>
      <c r="B208" s="245" t="s">
        <v>141</v>
      </c>
      <c r="C208" s="245">
        <v>565.29999999999995</v>
      </c>
      <c r="D208" s="280">
        <v>564.7166666666667</v>
      </c>
      <c r="E208" s="280">
        <v>558.43333333333339</v>
      </c>
      <c r="F208" s="280">
        <v>551.56666666666672</v>
      </c>
      <c r="G208" s="280">
        <v>545.28333333333342</v>
      </c>
      <c r="H208" s="280">
        <v>571.58333333333337</v>
      </c>
      <c r="I208" s="280">
        <v>577.86666666666667</v>
      </c>
      <c r="J208" s="280">
        <v>584.73333333333335</v>
      </c>
      <c r="K208" s="245">
        <v>571</v>
      </c>
      <c r="L208" s="245">
        <v>557.85</v>
      </c>
      <c r="M208" s="245">
        <v>22.160489999999999</v>
      </c>
    </row>
    <row r="209" spans="1:13">
      <c r="A209" s="273">
        <v>200</v>
      </c>
      <c r="B209" s="245" t="s">
        <v>277</v>
      </c>
      <c r="C209" s="245">
        <v>221.75</v>
      </c>
      <c r="D209" s="280">
        <v>222.48333333333335</v>
      </c>
      <c r="E209" s="280">
        <v>220.3666666666667</v>
      </c>
      <c r="F209" s="280">
        <v>218.98333333333335</v>
      </c>
      <c r="G209" s="280">
        <v>216.8666666666667</v>
      </c>
      <c r="H209" s="280">
        <v>223.8666666666667</v>
      </c>
      <c r="I209" s="280">
        <v>225.98333333333338</v>
      </c>
      <c r="J209" s="280">
        <v>227.3666666666667</v>
      </c>
      <c r="K209" s="245">
        <v>224.6</v>
      </c>
      <c r="L209" s="245">
        <v>221.1</v>
      </c>
      <c r="M209" s="245">
        <v>3.7331699999999999</v>
      </c>
    </row>
    <row r="210" spans="1:13">
      <c r="A210" s="273">
        <v>201</v>
      </c>
      <c r="B210" s="245" t="s">
        <v>522</v>
      </c>
      <c r="C210" s="245">
        <v>974.05</v>
      </c>
      <c r="D210" s="280">
        <v>979.63333333333321</v>
      </c>
      <c r="E210" s="280">
        <v>964.46666666666647</v>
      </c>
      <c r="F210" s="280">
        <v>954.88333333333321</v>
      </c>
      <c r="G210" s="280">
        <v>939.71666666666647</v>
      </c>
      <c r="H210" s="280">
        <v>989.21666666666647</v>
      </c>
      <c r="I210" s="280">
        <v>1004.3833333333332</v>
      </c>
      <c r="J210" s="280">
        <v>1013.9666666666665</v>
      </c>
      <c r="K210" s="245">
        <v>994.8</v>
      </c>
      <c r="L210" s="245">
        <v>970.05</v>
      </c>
      <c r="M210" s="245">
        <v>1.0913299999999999</v>
      </c>
    </row>
    <row r="211" spans="1:13">
      <c r="A211" s="273">
        <v>202</v>
      </c>
      <c r="B211" s="245" t="s">
        <v>118</v>
      </c>
      <c r="C211" s="245">
        <v>8.65</v>
      </c>
      <c r="D211" s="280">
        <v>8.7666666666666675</v>
      </c>
      <c r="E211" s="280">
        <v>8.4333333333333353</v>
      </c>
      <c r="F211" s="280">
        <v>8.2166666666666686</v>
      </c>
      <c r="G211" s="280">
        <v>7.8833333333333364</v>
      </c>
      <c r="H211" s="280">
        <v>8.9833333333333343</v>
      </c>
      <c r="I211" s="280">
        <v>9.3166666666666664</v>
      </c>
      <c r="J211" s="280">
        <v>9.5333333333333332</v>
      </c>
      <c r="K211" s="245">
        <v>9.1</v>
      </c>
      <c r="L211" s="245">
        <v>8.5500000000000007</v>
      </c>
      <c r="M211" s="245">
        <v>1715.1654799999999</v>
      </c>
    </row>
    <row r="212" spans="1:13">
      <c r="A212" s="273">
        <v>203</v>
      </c>
      <c r="B212" s="245" t="s">
        <v>195</v>
      </c>
      <c r="C212" s="245">
        <v>999.35</v>
      </c>
      <c r="D212" s="280">
        <v>992.41666666666663</v>
      </c>
      <c r="E212" s="280">
        <v>969.93333333333328</v>
      </c>
      <c r="F212" s="280">
        <v>940.51666666666665</v>
      </c>
      <c r="G212" s="280">
        <v>918.0333333333333</v>
      </c>
      <c r="H212" s="280">
        <v>1021.8333333333333</v>
      </c>
      <c r="I212" s="280">
        <v>1044.3166666666666</v>
      </c>
      <c r="J212" s="280">
        <v>1073.7333333333331</v>
      </c>
      <c r="K212" s="245">
        <v>1014.9</v>
      </c>
      <c r="L212" s="245">
        <v>963</v>
      </c>
      <c r="M212" s="245">
        <v>53.108609999999999</v>
      </c>
    </row>
    <row r="213" spans="1:13">
      <c r="A213" s="273">
        <v>204</v>
      </c>
      <c r="B213" s="245" t="s">
        <v>528</v>
      </c>
      <c r="C213" s="245">
        <v>2095.9499999999998</v>
      </c>
      <c r="D213" s="280">
        <v>2099.0166666666669</v>
      </c>
      <c r="E213" s="280">
        <v>2064.2333333333336</v>
      </c>
      <c r="F213" s="280">
        <v>2032.5166666666669</v>
      </c>
      <c r="G213" s="280">
        <v>1997.7333333333336</v>
      </c>
      <c r="H213" s="280">
        <v>2130.7333333333336</v>
      </c>
      <c r="I213" s="280">
        <v>2165.5166666666673</v>
      </c>
      <c r="J213" s="280">
        <v>2197.2333333333336</v>
      </c>
      <c r="K213" s="245">
        <v>2133.8000000000002</v>
      </c>
      <c r="L213" s="245">
        <v>2067.3000000000002</v>
      </c>
      <c r="M213" s="245">
        <v>0.92496999999999996</v>
      </c>
    </row>
    <row r="214" spans="1:13">
      <c r="A214" s="273">
        <v>205</v>
      </c>
      <c r="B214" s="245" t="s">
        <v>196</v>
      </c>
      <c r="C214" s="280">
        <v>498.45</v>
      </c>
      <c r="D214" s="280">
        <v>499.86666666666662</v>
      </c>
      <c r="E214" s="280">
        <v>491.33333333333326</v>
      </c>
      <c r="F214" s="280">
        <v>484.21666666666664</v>
      </c>
      <c r="G214" s="280">
        <v>475.68333333333328</v>
      </c>
      <c r="H214" s="280">
        <v>506.98333333333323</v>
      </c>
      <c r="I214" s="280">
        <v>515.51666666666665</v>
      </c>
      <c r="J214" s="280">
        <v>522.63333333333321</v>
      </c>
      <c r="K214" s="280">
        <v>508.4</v>
      </c>
      <c r="L214" s="280">
        <v>492.75</v>
      </c>
      <c r="M214" s="280">
        <v>67.99879</v>
      </c>
    </row>
    <row r="215" spans="1:13">
      <c r="A215" s="273">
        <v>206</v>
      </c>
      <c r="B215" s="245" t="s">
        <v>197</v>
      </c>
      <c r="C215" s="280">
        <v>13.2</v>
      </c>
      <c r="D215" s="280">
        <v>13.266666666666666</v>
      </c>
      <c r="E215" s="280">
        <v>13.083333333333332</v>
      </c>
      <c r="F215" s="280">
        <v>12.966666666666667</v>
      </c>
      <c r="G215" s="280">
        <v>12.783333333333333</v>
      </c>
      <c r="H215" s="280">
        <v>13.383333333333331</v>
      </c>
      <c r="I215" s="280">
        <v>13.566666666666665</v>
      </c>
      <c r="J215" s="280">
        <v>13.68333333333333</v>
      </c>
      <c r="K215" s="280">
        <v>13.45</v>
      </c>
      <c r="L215" s="280">
        <v>13.15</v>
      </c>
      <c r="M215" s="280">
        <v>856.66983000000005</v>
      </c>
    </row>
    <row r="216" spans="1:13">
      <c r="A216" s="273">
        <v>207</v>
      </c>
      <c r="B216" s="245" t="s">
        <v>198</v>
      </c>
      <c r="C216" s="280">
        <v>191.6</v>
      </c>
      <c r="D216" s="280">
        <v>190.93333333333331</v>
      </c>
      <c r="E216" s="280">
        <v>186.86666666666662</v>
      </c>
      <c r="F216" s="280">
        <v>182.1333333333333</v>
      </c>
      <c r="G216" s="280">
        <v>178.06666666666661</v>
      </c>
      <c r="H216" s="280">
        <v>195.66666666666663</v>
      </c>
      <c r="I216" s="280">
        <v>199.73333333333329</v>
      </c>
      <c r="J216" s="280">
        <v>204.46666666666664</v>
      </c>
      <c r="K216" s="280">
        <v>195</v>
      </c>
      <c r="L216" s="280">
        <v>186.2</v>
      </c>
      <c r="M216" s="280">
        <v>189.46472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8"/>
      <c r="B1" s="53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44333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5" t="s">
        <v>16</v>
      </c>
      <c r="B9" s="536" t="s">
        <v>18</v>
      </c>
      <c r="C9" s="534" t="s">
        <v>19</v>
      </c>
      <c r="D9" s="534" t="s">
        <v>20</v>
      </c>
      <c r="E9" s="534" t="s">
        <v>21</v>
      </c>
      <c r="F9" s="534"/>
      <c r="G9" s="534"/>
      <c r="H9" s="534" t="s">
        <v>22</v>
      </c>
      <c r="I9" s="534"/>
      <c r="J9" s="534"/>
      <c r="K9" s="251"/>
      <c r="L9" s="258"/>
      <c r="M9" s="259"/>
    </row>
    <row r="10" spans="1:15" ht="42.75" customHeight="1">
      <c r="A10" s="530"/>
      <c r="B10" s="532"/>
      <c r="C10" s="537" t="s">
        <v>23</v>
      </c>
      <c r="D10" s="53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63" t="s">
        <v>284</v>
      </c>
      <c r="C11" s="460">
        <v>25054.1</v>
      </c>
      <c r="D11" s="461">
        <v>25142.883333333331</v>
      </c>
      <c r="E11" s="461">
        <v>24791.316666666662</v>
      </c>
      <c r="F11" s="461">
        <v>24528.533333333329</v>
      </c>
      <c r="G11" s="461">
        <v>24176.96666666666</v>
      </c>
      <c r="H11" s="461">
        <v>25405.666666666664</v>
      </c>
      <c r="I11" s="461">
        <v>25757.23333333333</v>
      </c>
      <c r="J11" s="461">
        <v>26020.016666666666</v>
      </c>
      <c r="K11" s="460">
        <v>25494.45</v>
      </c>
      <c r="L11" s="460">
        <v>24880.1</v>
      </c>
      <c r="M11" s="460">
        <v>2.5329999999999998E-2</v>
      </c>
    </row>
    <row r="12" spans="1:15" ht="12" customHeight="1">
      <c r="A12" s="245">
        <v>2</v>
      </c>
      <c r="B12" s="463" t="s">
        <v>785</v>
      </c>
      <c r="C12" s="460">
        <v>1391.8</v>
      </c>
      <c r="D12" s="461">
        <v>1398</v>
      </c>
      <c r="E12" s="461">
        <v>1372.05</v>
      </c>
      <c r="F12" s="461">
        <v>1352.3</v>
      </c>
      <c r="G12" s="461">
        <v>1326.35</v>
      </c>
      <c r="H12" s="461">
        <v>1417.75</v>
      </c>
      <c r="I12" s="461">
        <v>1443.6999999999998</v>
      </c>
      <c r="J12" s="461">
        <v>1463.45</v>
      </c>
      <c r="K12" s="460">
        <v>1423.95</v>
      </c>
      <c r="L12" s="460">
        <v>1378.25</v>
      </c>
      <c r="M12" s="460">
        <v>1.0793200000000001</v>
      </c>
    </row>
    <row r="13" spans="1:15" ht="12" customHeight="1">
      <c r="A13" s="245">
        <v>3</v>
      </c>
      <c r="B13" s="463" t="s">
        <v>815</v>
      </c>
      <c r="C13" s="460">
        <v>1708.65</v>
      </c>
      <c r="D13" s="461">
        <v>1710.8666666666668</v>
      </c>
      <c r="E13" s="461">
        <v>1677.7833333333335</v>
      </c>
      <c r="F13" s="461">
        <v>1646.9166666666667</v>
      </c>
      <c r="G13" s="461">
        <v>1613.8333333333335</v>
      </c>
      <c r="H13" s="461">
        <v>1741.7333333333336</v>
      </c>
      <c r="I13" s="461">
        <v>1774.8166666666666</v>
      </c>
      <c r="J13" s="461">
        <v>1805.6833333333336</v>
      </c>
      <c r="K13" s="460">
        <v>1743.95</v>
      </c>
      <c r="L13" s="460">
        <v>1680</v>
      </c>
      <c r="M13" s="460">
        <v>0.20394000000000001</v>
      </c>
    </row>
    <row r="14" spans="1:15" ht="12" customHeight="1">
      <c r="A14" s="245">
        <v>4</v>
      </c>
      <c r="B14" s="463" t="s">
        <v>38</v>
      </c>
      <c r="C14" s="460">
        <v>1876.8</v>
      </c>
      <c r="D14" s="461">
        <v>1876.5666666666666</v>
      </c>
      <c r="E14" s="461">
        <v>1854.2333333333331</v>
      </c>
      <c r="F14" s="461">
        <v>1831.6666666666665</v>
      </c>
      <c r="G14" s="461">
        <v>1809.333333333333</v>
      </c>
      <c r="H14" s="461">
        <v>1899.1333333333332</v>
      </c>
      <c r="I14" s="461">
        <v>1921.4666666666667</v>
      </c>
      <c r="J14" s="461">
        <v>1944.0333333333333</v>
      </c>
      <c r="K14" s="460">
        <v>1898.9</v>
      </c>
      <c r="L14" s="460">
        <v>1854</v>
      </c>
      <c r="M14" s="460">
        <v>5.6764900000000003</v>
      </c>
    </row>
    <row r="15" spans="1:15" ht="12" customHeight="1">
      <c r="A15" s="245">
        <v>5</v>
      </c>
      <c r="B15" s="463" t="s">
        <v>285</v>
      </c>
      <c r="C15" s="460">
        <v>1875.95</v>
      </c>
      <c r="D15" s="461">
        <v>1897.8</v>
      </c>
      <c r="E15" s="461">
        <v>1845.1499999999999</v>
      </c>
      <c r="F15" s="461">
        <v>1814.35</v>
      </c>
      <c r="G15" s="461">
        <v>1761.6999999999998</v>
      </c>
      <c r="H15" s="461">
        <v>1928.6</v>
      </c>
      <c r="I15" s="461">
        <v>1981.25</v>
      </c>
      <c r="J15" s="461">
        <v>2012.05</v>
      </c>
      <c r="K15" s="460">
        <v>1950.45</v>
      </c>
      <c r="L15" s="460">
        <v>1867</v>
      </c>
      <c r="M15" s="460">
        <v>0.30053999999999997</v>
      </c>
    </row>
    <row r="16" spans="1:15" ht="12" customHeight="1">
      <c r="A16" s="245">
        <v>6</v>
      </c>
      <c r="B16" s="463" t="s">
        <v>286</v>
      </c>
      <c r="C16" s="460">
        <v>1195.2</v>
      </c>
      <c r="D16" s="461">
        <v>1216.9166666666667</v>
      </c>
      <c r="E16" s="461">
        <v>1155.9833333333336</v>
      </c>
      <c r="F16" s="461">
        <v>1116.7666666666669</v>
      </c>
      <c r="G16" s="461">
        <v>1055.8333333333337</v>
      </c>
      <c r="H16" s="461">
        <v>1256.1333333333334</v>
      </c>
      <c r="I16" s="461">
        <v>1317.0666666666664</v>
      </c>
      <c r="J16" s="461">
        <v>1356.2833333333333</v>
      </c>
      <c r="K16" s="460">
        <v>1277.8499999999999</v>
      </c>
      <c r="L16" s="460">
        <v>1177.7</v>
      </c>
      <c r="M16" s="460">
        <v>5.5377900000000002</v>
      </c>
    </row>
    <row r="17" spans="1:13" ht="12" customHeight="1">
      <c r="A17" s="245">
        <v>7</v>
      </c>
      <c r="B17" s="463" t="s">
        <v>222</v>
      </c>
      <c r="C17" s="460">
        <v>946.75</v>
      </c>
      <c r="D17" s="461">
        <v>953.80000000000007</v>
      </c>
      <c r="E17" s="461">
        <v>934.10000000000014</v>
      </c>
      <c r="F17" s="461">
        <v>921.45</v>
      </c>
      <c r="G17" s="461">
        <v>901.75000000000011</v>
      </c>
      <c r="H17" s="461">
        <v>966.45000000000016</v>
      </c>
      <c r="I17" s="461">
        <v>986.1500000000002</v>
      </c>
      <c r="J17" s="461">
        <v>998.80000000000018</v>
      </c>
      <c r="K17" s="460">
        <v>973.5</v>
      </c>
      <c r="L17" s="460">
        <v>941.15</v>
      </c>
      <c r="M17" s="460">
        <v>10.278879999999999</v>
      </c>
    </row>
    <row r="18" spans="1:13" ht="12" customHeight="1">
      <c r="A18" s="245">
        <v>8</v>
      </c>
      <c r="B18" s="463" t="s">
        <v>734</v>
      </c>
      <c r="C18" s="460">
        <v>817.5</v>
      </c>
      <c r="D18" s="461">
        <v>818.4666666666667</v>
      </c>
      <c r="E18" s="461">
        <v>795.13333333333344</v>
      </c>
      <c r="F18" s="461">
        <v>772.76666666666677</v>
      </c>
      <c r="G18" s="461">
        <v>749.43333333333351</v>
      </c>
      <c r="H18" s="461">
        <v>840.83333333333337</v>
      </c>
      <c r="I18" s="461">
        <v>864.16666666666663</v>
      </c>
      <c r="J18" s="461">
        <v>886.5333333333333</v>
      </c>
      <c r="K18" s="460">
        <v>841.8</v>
      </c>
      <c r="L18" s="460">
        <v>796.1</v>
      </c>
      <c r="M18" s="460">
        <v>16.623290000000001</v>
      </c>
    </row>
    <row r="19" spans="1:13" ht="12" customHeight="1">
      <c r="A19" s="245">
        <v>9</v>
      </c>
      <c r="B19" s="463" t="s">
        <v>735</v>
      </c>
      <c r="C19" s="460">
        <v>1710</v>
      </c>
      <c r="D19" s="461">
        <v>1725</v>
      </c>
      <c r="E19" s="461">
        <v>1685</v>
      </c>
      <c r="F19" s="461">
        <v>1660</v>
      </c>
      <c r="G19" s="461">
        <v>1620</v>
      </c>
      <c r="H19" s="461">
        <v>1750</v>
      </c>
      <c r="I19" s="461">
        <v>1790</v>
      </c>
      <c r="J19" s="461">
        <v>1815</v>
      </c>
      <c r="K19" s="460">
        <v>1765</v>
      </c>
      <c r="L19" s="460">
        <v>1700</v>
      </c>
      <c r="M19" s="460">
        <v>3.3755199999999999</v>
      </c>
    </row>
    <row r="20" spans="1:13" ht="12" customHeight="1">
      <c r="A20" s="245">
        <v>10</v>
      </c>
      <c r="B20" s="463" t="s">
        <v>287</v>
      </c>
      <c r="C20" s="460">
        <v>2295.4499999999998</v>
      </c>
      <c r="D20" s="461">
        <v>2297.1333333333337</v>
      </c>
      <c r="E20" s="461">
        <v>2255.3666666666672</v>
      </c>
      <c r="F20" s="461">
        <v>2215.2833333333338</v>
      </c>
      <c r="G20" s="461">
        <v>2173.5166666666673</v>
      </c>
      <c r="H20" s="461">
        <v>2337.2166666666672</v>
      </c>
      <c r="I20" s="461">
        <v>2378.9833333333336</v>
      </c>
      <c r="J20" s="461">
        <v>2419.0666666666671</v>
      </c>
      <c r="K20" s="460">
        <v>2338.9</v>
      </c>
      <c r="L20" s="460">
        <v>2257.0500000000002</v>
      </c>
      <c r="M20" s="460">
        <v>0.74161999999999995</v>
      </c>
    </row>
    <row r="21" spans="1:13" ht="12" customHeight="1">
      <c r="A21" s="245">
        <v>11</v>
      </c>
      <c r="B21" s="463" t="s">
        <v>288</v>
      </c>
      <c r="C21" s="460">
        <v>16110</v>
      </c>
      <c r="D21" s="461">
        <v>16112.783333333333</v>
      </c>
      <c r="E21" s="461">
        <v>15977.566666666666</v>
      </c>
      <c r="F21" s="461">
        <v>15845.133333333333</v>
      </c>
      <c r="G21" s="461">
        <v>15709.916666666666</v>
      </c>
      <c r="H21" s="461">
        <v>16245.216666666665</v>
      </c>
      <c r="I21" s="461">
        <v>16380.433333333332</v>
      </c>
      <c r="J21" s="461">
        <v>16512.866666666665</v>
      </c>
      <c r="K21" s="460">
        <v>16248</v>
      </c>
      <c r="L21" s="460">
        <v>15980.35</v>
      </c>
      <c r="M21" s="460">
        <v>0.11187999999999999</v>
      </c>
    </row>
    <row r="22" spans="1:13" ht="12" customHeight="1">
      <c r="A22" s="245">
        <v>12</v>
      </c>
      <c r="B22" s="463" t="s">
        <v>40</v>
      </c>
      <c r="C22" s="460">
        <v>1220.3499999999999</v>
      </c>
      <c r="D22" s="461">
        <v>1245.2333333333333</v>
      </c>
      <c r="E22" s="461">
        <v>1188.4666666666667</v>
      </c>
      <c r="F22" s="461">
        <v>1156.5833333333333</v>
      </c>
      <c r="G22" s="461">
        <v>1099.8166666666666</v>
      </c>
      <c r="H22" s="461">
        <v>1277.1166666666668</v>
      </c>
      <c r="I22" s="461">
        <v>1333.8833333333337</v>
      </c>
      <c r="J22" s="461">
        <v>1365.7666666666669</v>
      </c>
      <c r="K22" s="460">
        <v>1302</v>
      </c>
      <c r="L22" s="460">
        <v>1213.3499999999999</v>
      </c>
      <c r="M22" s="460">
        <v>63.776429999999998</v>
      </c>
    </row>
    <row r="23" spans="1:13">
      <c r="A23" s="245">
        <v>13</v>
      </c>
      <c r="B23" s="463" t="s">
        <v>289</v>
      </c>
      <c r="C23" s="460">
        <v>1088.05</v>
      </c>
      <c r="D23" s="461">
        <v>1078.75</v>
      </c>
      <c r="E23" s="461">
        <v>1059.8</v>
      </c>
      <c r="F23" s="461">
        <v>1031.55</v>
      </c>
      <c r="G23" s="461">
        <v>1012.5999999999999</v>
      </c>
      <c r="H23" s="461">
        <v>1107</v>
      </c>
      <c r="I23" s="461">
        <v>1125.9499999999998</v>
      </c>
      <c r="J23" s="461">
        <v>1154.2</v>
      </c>
      <c r="K23" s="460">
        <v>1097.7</v>
      </c>
      <c r="L23" s="460">
        <v>1050.5</v>
      </c>
      <c r="M23" s="460">
        <v>6.8104500000000003</v>
      </c>
    </row>
    <row r="24" spans="1:13">
      <c r="A24" s="245">
        <v>14</v>
      </c>
      <c r="B24" s="463" t="s">
        <v>41</v>
      </c>
      <c r="C24" s="460">
        <v>733.55</v>
      </c>
      <c r="D24" s="461">
        <v>739.9</v>
      </c>
      <c r="E24" s="461">
        <v>721.15</v>
      </c>
      <c r="F24" s="461">
        <v>708.75</v>
      </c>
      <c r="G24" s="461">
        <v>690</v>
      </c>
      <c r="H24" s="461">
        <v>752.3</v>
      </c>
      <c r="I24" s="461">
        <v>771.05</v>
      </c>
      <c r="J24" s="461">
        <v>783.44999999999993</v>
      </c>
      <c r="K24" s="460">
        <v>758.65</v>
      </c>
      <c r="L24" s="460">
        <v>727.5</v>
      </c>
      <c r="M24" s="460">
        <v>108.76267</v>
      </c>
    </row>
    <row r="25" spans="1:13">
      <c r="A25" s="245">
        <v>15</v>
      </c>
      <c r="B25" s="463" t="s">
        <v>828</v>
      </c>
      <c r="C25" s="460">
        <v>1193.0999999999999</v>
      </c>
      <c r="D25" s="461">
        <v>1235.0833333333333</v>
      </c>
      <c r="E25" s="461">
        <v>1140.1666666666665</v>
      </c>
      <c r="F25" s="461">
        <v>1087.2333333333333</v>
      </c>
      <c r="G25" s="461">
        <v>992.31666666666661</v>
      </c>
      <c r="H25" s="461">
        <v>1288.0166666666664</v>
      </c>
      <c r="I25" s="461">
        <v>1382.9333333333329</v>
      </c>
      <c r="J25" s="461">
        <v>1435.8666666666663</v>
      </c>
      <c r="K25" s="460">
        <v>1330</v>
      </c>
      <c r="L25" s="460">
        <v>1182.1500000000001</v>
      </c>
      <c r="M25" s="460">
        <v>34.018509999999999</v>
      </c>
    </row>
    <row r="26" spans="1:13">
      <c r="A26" s="245">
        <v>16</v>
      </c>
      <c r="B26" s="463" t="s">
        <v>290</v>
      </c>
      <c r="C26" s="460">
        <v>1143.4000000000001</v>
      </c>
      <c r="D26" s="461">
        <v>1172.2666666666667</v>
      </c>
      <c r="E26" s="461">
        <v>1114.5333333333333</v>
      </c>
      <c r="F26" s="461">
        <v>1085.6666666666667</v>
      </c>
      <c r="G26" s="461">
        <v>1027.9333333333334</v>
      </c>
      <c r="H26" s="461">
        <v>1201.1333333333332</v>
      </c>
      <c r="I26" s="461">
        <v>1258.8666666666663</v>
      </c>
      <c r="J26" s="461">
        <v>1287.7333333333331</v>
      </c>
      <c r="K26" s="460">
        <v>1230</v>
      </c>
      <c r="L26" s="460">
        <v>1143.4000000000001</v>
      </c>
      <c r="M26" s="460">
        <v>5.4812200000000004</v>
      </c>
    </row>
    <row r="27" spans="1:13">
      <c r="A27" s="245">
        <v>17</v>
      </c>
      <c r="B27" s="463" t="s">
        <v>223</v>
      </c>
      <c r="C27" s="460">
        <v>121.4</v>
      </c>
      <c r="D27" s="461">
        <v>121.28333333333335</v>
      </c>
      <c r="E27" s="461">
        <v>119.16666666666669</v>
      </c>
      <c r="F27" s="461">
        <v>116.93333333333334</v>
      </c>
      <c r="G27" s="461">
        <v>114.81666666666668</v>
      </c>
      <c r="H27" s="461">
        <v>123.51666666666669</v>
      </c>
      <c r="I27" s="461">
        <v>125.63333333333334</v>
      </c>
      <c r="J27" s="461">
        <v>127.8666666666667</v>
      </c>
      <c r="K27" s="460">
        <v>123.4</v>
      </c>
      <c r="L27" s="460">
        <v>119.05</v>
      </c>
      <c r="M27" s="460">
        <v>43.648490000000002</v>
      </c>
    </row>
    <row r="28" spans="1:13">
      <c r="A28" s="245">
        <v>18</v>
      </c>
      <c r="B28" s="463" t="s">
        <v>224</v>
      </c>
      <c r="C28" s="460">
        <v>181.9</v>
      </c>
      <c r="D28" s="461">
        <v>184.08333333333334</v>
      </c>
      <c r="E28" s="461">
        <v>178.86666666666667</v>
      </c>
      <c r="F28" s="461">
        <v>175.83333333333334</v>
      </c>
      <c r="G28" s="461">
        <v>170.61666666666667</v>
      </c>
      <c r="H28" s="461">
        <v>187.11666666666667</v>
      </c>
      <c r="I28" s="461">
        <v>192.33333333333331</v>
      </c>
      <c r="J28" s="461">
        <v>195.36666666666667</v>
      </c>
      <c r="K28" s="460">
        <v>189.3</v>
      </c>
      <c r="L28" s="460">
        <v>181.05</v>
      </c>
      <c r="M28" s="460">
        <v>19.068650000000002</v>
      </c>
    </row>
    <row r="29" spans="1:13">
      <c r="A29" s="245">
        <v>19</v>
      </c>
      <c r="B29" s="463" t="s">
        <v>291</v>
      </c>
      <c r="C29" s="460">
        <v>456.55</v>
      </c>
      <c r="D29" s="461">
        <v>457.06666666666666</v>
      </c>
      <c r="E29" s="461">
        <v>445.48333333333335</v>
      </c>
      <c r="F29" s="461">
        <v>434.41666666666669</v>
      </c>
      <c r="G29" s="461">
        <v>422.83333333333337</v>
      </c>
      <c r="H29" s="461">
        <v>468.13333333333333</v>
      </c>
      <c r="I29" s="461">
        <v>479.7166666666667</v>
      </c>
      <c r="J29" s="461">
        <v>490.7833333333333</v>
      </c>
      <c r="K29" s="460">
        <v>468.65</v>
      </c>
      <c r="L29" s="460">
        <v>446</v>
      </c>
      <c r="M29" s="460">
        <v>3.5707200000000001</v>
      </c>
    </row>
    <row r="30" spans="1:13">
      <c r="A30" s="245">
        <v>20</v>
      </c>
      <c r="B30" s="463" t="s">
        <v>292</v>
      </c>
      <c r="C30" s="460">
        <v>325.25</v>
      </c>
      <c r="D30" s="461">
        <v>327.65000000000003</v>
      </c>
      <c r="E30" s="461">
        <v>320.15000000000009</v>
      </c>
      <c r="F30" s="461">
        <v>315.05000000000007</v>
      </c>
      <c r="G30" s="461">
        <v>307.55000000000013</v>
      </c>
      <c r="H30" s="461">
        <v>332.75000000000006</v>
      </c>
      <c r="I30" s="461">
        <v>340.24999999999994</v>
      </c>
      <c r="J30" s="461">
        <v>345.35</v>
      </c>
      <c r="K30" s="460">
        <v>335.15</v>
      </c>
      <c r="L30" s="460">
        <v>322.55</v>
      </c>
      <c r="M30" s="460">
        <v>4.8582599999999996</v>
      </c>
    </row>
    <row r="31" spans="1:13">
      <c r="A31" s="245">
        <v>21</v>
      </c>
      <c r="B31" s="463" t="s">
        <v>736</v>
      </c>
      <c r="C31" s="460">
        <v>5157.95</v>
      </c>
      <c r="D31" s="461">
        <v>5165.4833333333336</v>
      </c>
      <c r="E31" s="461">
        <v>5082.9666666666672</v>
      </c>
      <c r="F31" s="461">
        <v>5007.9833333333336</v>
      </c>
      <c r="G31" s="461">
        <v>4925.4666666666672</v>
      </c>
      <c r="H31" s="461">
        <v>5240.4666666666672</v>
      </c>
      <c r="I31" s="461">
        <v>5322.9833333333336</v>
      </c>
      <c r="J31" s="461">
        <v>5397.9666666666672</v>
      </c>
      <c r="K31" s="460">
        <v>5248</v>
      </c>
      <c r="L31" s="460">
        <v>5090.5</v>
      </c>
      <c r="M31" s="460">
        <v>0.43353999999999998</v>
      </c>
    </row>
    <row r="32" spans="1:13">
      <c r="A32" s="245">
        <v>22</v>
      </c>
      <c r="B32" s="463" t="s">
        <v>225</v>
      </c>
      <c r="C32" s="460">
        <v>1961.25</v>
      </c>
      <c r="D32" s="461">
        <v>1983.2666666666664</v>
      </c>
      <c r="E32" s="461">
        <v>1923.0833333333328</v>
      </c>
      <c r="F32" s="461">
        <v>1884.9166666666663</v>
      </c>
      <c r="G32" s="461">
        <v>1824.7333333333327</v>
      </c>
      <c r="H32" s="461">
        <v>2021.4333333333329</v>
      </c>
      <c r="I32" s="461">
        <v>2081.6166666666663</v>
      </c>
      <c r="J32" s="461">
        <v>2119.7833333333328</v>
      </c>
      <c r="K32" s="460">
        <v>2043.45</v>
      </c>
      <c r="L32" s="460">
        <v>1945.1</v>
      </c>
      <c r="M32" s="460">
        <v>1.81138</v>
      </c>
    </row>
    <row r="33" spans="1:13">
      <c r="A33" s="245">
        <v>23</v>
      </c>
      <c r="B33" s="463" t="s">
        <v>293</v>
      </c>
      <c r="C33" s="460">
        <v>2180.4499999999998</v>
      </c>
      <c r="D33" s="461">
        <v>2195.15</v>
      </c>
      <c r="E33" s="461">
        <v>2160.3000000000002</v>
      </c>
      <c r="F33" s="461">
        <v>2140.15</v>
      </c>
      <c r="G33" s="461">
        <v>2105.3000000000002</v>
      </c>
      <c r="H33" s="461">
        <v>2215.3000000000002</v>
      </c>
      <c r="I33" s="461">
        <v>2250.1499999999996</v>
      </c>
      <c r="J33" s="461">
        <v>2270.3000000000002</v>
      </c>
      <c r="K33" s="460">
        <v>2230</v>
      </c>
      <c r="L33" s="460">
        <v>2175</v>
      </c>
      <c r="M33" s="460">
        <v>0.32303999999999999</v>
      </c>
    </row>
    <row r="34" spans="1:13">
      <c r="A34" s="245">
        <v>24</v>
      </c>
      <c r="B34" s="463" t="s">
        <v>737</v>
      </c>
      <c r="C34" s="460">
        <v>124.2</v>
      </c>
      <c r="D34" s="461">
        <v>125.55</v>
      </c>
      <c r="E34" s="461">
        <v>121.65</v>
      </c>
      <c r="F34" s="461">
        <v>119.10000000000001</v>
      </c>
      <c r="G34" s="461">
        <v>115.20000000000002</v>
      </c>
      <c r="H34" s="461">
        <v>128.1</v>
      </c>
      <c r="I34" s="461">
        <v>132</v>
      </c>
      <c r="J34" s="461">
        <v>134.54999999999998</v>
      </c>
      <c r="K34" s="460">
        <v>129.44999999999999</v>
      </c>
      <c r="L34" s="460">
        <v>123</v>
      </c>
      <c r="M34" s="460">
        <v>12.620760000000001</v>
      </c>
    </row>
    <row r="35" spans="1:13">
      <c r="A35" s="245">
        <v>25</v>
      </c>
      <c r="B35" s="463" t="s">
        <v>294</v>
      </c>
      <c r="C35" s="460">
        <v>939.05</v>
      </c>
      <c r="D35" s="461">
        <v>945.68333333333339</v>
      </c>
      <c r="E35" s="461">
        <v>929.86666666666679</v>
      </c>
      <c r="F35" s="461">
        <v>920.68333333333339</v>
      </c>
      <c r="G35" s="461">
        <v>904.86666666666679</v>
      </c>
      <c r="H35" s="461">
        <v>954.86666666666679</v>
      </c>
      <c r="I35" s="461">
        <v>970.68333333333339</v>
      </c>
      <c r="J35" s="461">
        <v>979.86666666666679</v>
      </c>
      <c r="K35" s="460">
        <v>961.5</v>
      </c>
      <c r="L35" s="460">
        <v>936.5</v>
      </c>
      <c r="M35" s="460">
        <v>4.2413999999999996</v>
      </c>
    </row>
    <row r="36" spans="1:13">
      <c r="A36" s="245">
        <v>26</v>
      </c>
      <c r="B36" s="463" t="s">
        <v>226</v>
      </c>
      <c r="C36" s="460">
        <v>2993.1</v>
      </c>
      <c r="D36" s="461">
        <v>2983.7000000000003</v>
      </c>
      <c r="E36" s="461">
        <v>2941.5000000000005</v>
      </c>
      <c r="F36" s="461">
        <v>2889.9</v>
      </c>
      <c r="G36" s="461">
        <v>2847.7000000000003</v>
      </c>
      <c r="H36" s="461">
        <v>3035.3000000000006</v>
      </c>
      <c r="I36" s="461">
        <v>3077.5000000000005</v>
      </c>
      <c r="J36" s="461">
        <v>3129.1000000000008</v>
      </c>
      <c r="K36" s="460">
        <v>3025.9</v>
      </c>
      <c r="L36" s="460">
        <v>2932.1</v>
      </c>
      <c r="M36" s="460">
        <v>1.08809</v>
      </c>
    </row>
    <row r="37" spans="1:13">
      <c r="A37" s="245">
        <v>27</v>
      </c>
      <c r="B37" s="463" t="s">
        <v>738</v>
      </c>
      <c r="C37" s="460">
        <v>3689.05</v>
      </c>
      <c r="D37" s="461">
        <v>3688.2833333333333</v>
      </c>
      <c r="E37" s="461">
        <v>3550.7666666666664</v>
      </c>
      <c r="F37" s="461">
        <v>3412.4833333333331</v>
      </c>
      <c r="G37" s="461">
        <v>3274.9666666666662</v>
      </c>
      <c r="H37" s="461">
        <v>3826.5666666666666</v>
      </c>
      <c r="I37" s="461">
        <v>3964.0833333333339</v>
      </c>
      <c r="J37" s="461">
        <v>4102.3666666666668</v>
      </c>
      <c r="K37" s="460">
        <v>3825.8</v>
      </c>
      <c r="L37" s="460">
        <v>3550</v>
      </c>
      <c r="M37" s="460">
        <v>2.78281</v>
      </c>
    </row>
    <row r="38" spans="1:13">
      <c r="A38" s="245">
        <v>28</v>
      </c>
      <c r="B38" s="463" t="s">
        <v>800</v>
      </c>
      <c r="C38" s="460">
        <v>20.399999999999999</v>
      </c>
      <c r="D38" s="461">
        <v>20.566666666666666</v>
      </c>
      <c r="E38" s="461">
        <v>20.133333333333333</v>
      </c>
      <c r="F38" s="461">
        <v>19.866666666666667</v>
      </c>
      <c r="G38" s="461">
        <v>19.433333333333334</v>
      </c>
      <c r="H38" s="461">
        <v>20.833333333333332</v>
      </c>
      <c r="I38" s="461">
        <v>21.266666666666662</v>
      </c>
      <c r="J38" s="461">
        <v>21.533333333333331</v>
      </c>
      <c r="K38" s="460">
        <v>21</v>
      </c>
      <c r="L38" s="460">
        <v>20.3</v>
      </c>
      <c r="M38" s="460">
        <v>179.86545000000001</v>
      </c>
    </row>
    <row r="39" spans="1:13">
      <c r="A39" s="245">
        <v>29</v>
      </c>
      <c r="B39" s="463" t="s">
        <v>44</v>
      </c>
      <c r="C39" s="460">
        <v>770.35</v>
      </c>
      <c r="D39" s="461">
        <v>784.44999999999993</v>
      </c>
      <c r="E39" s="461">
        <v>752.89999999999986</v>
      </c>
      <c r="F39" s="461">
        <v>735.44999999999993</v>
      </c>
      <c r="G39" s="461">
        <v>703.89999999999986</v>
      </c>
      <c r="H39" s="461">
        <v>801.89999999999986</v>
      </c>
      <c r="I39" s="461">
        <v>833.44999999999982</v>
      </c>
      <c r="J39" s="461">
        <v>850.89999999999986</v>
      </c>
      <c r="K39" s="460">
        <v>816</v>
      </c>
      <c r="L39" s="460">
        <v>767</v>
      </c>
      <c r="M39" s="460">
        <v>27.948820000000001</v>
      </c>
    </row>
    <row r="40" spans="1:13">
      <c r="A40" s="245">
        <v>30</v>
      </c>
      <c r="B40" s="463" t="s">
        <v>296</v>
      </c>
      <c r="C40" s="460">
        <v>2956.3</v>
      </c>
      <c r="D40" s="461">
        <v>2957.4333333333329</v>
      </c>
      <c r="E40" s="461">
        <v>2925.8666666666659</v>
      </c>
      <c r="F40" s="461">
        <v>2895.4333333333329</v>
      </c>
      <c r="G40" s="461">
        <v>2863.8666666666659</v>
      </c>
      <c r="H40" s="461">
        <v>2987.8666666666659</v>
      </c>
      <c r="I40" s="461">
        <v>3019.4333333333325</v>
      </c>
      <c r="J40" s="461">
        <v>3049.8666666666659</v>
      </c>
      <c r="K40" s="460">
        <v>2989</v>
      </c>
      <c r="L40" s="460">
        <v>2927</v>
      </c>
      <c r="M40" s="460">
        <v>0.30296000000000001</v>
      </c>
    </row>
    <row r="41" spans="1:13">
      <c r="A41" s="245">
        <v>31</v>
      </c>
      <c r="B41" s="463" t="s">
        <v>45</v>
      </c>
      <c r="C41" s="460">
        <v>307.10000000000002</v>
      </c>
      <c r="D41" s="461">
        <v>306.31666666666666</v>
      </c>
      <c r="E41" s="461">
        <v>300.7833333333333</v>
      </c>
      <c r="F41" s="461">
        <v>294.46666666666664</v>
      </c>
      <c r="G41" s="461">
        <v>288.93333333333328</v>
      </c>
      <c r="H41" s="461">
        <v>312.63333333333333</v>
      </c>
      <c r="I41" s="461">
        <v>318.16666666666674</v>
      </c>
      <c r="J41" s="461">
        <v>324.48333333333335</v>
      </c>
      <c r="K41" s="460">
        <v>311.85000000000002</v>
      </c>
      <c r="L41" s="460">
        <v>300</v>
      </c>
      <c r="M41" s="460">
        <v>41.406030000000001</v>
      </c>
    </row>
    <row r="42" spans="1:13">
      <c r="A42" s="245">
        <v>32</v>
      </c>
      <c r="B42" s="463" t="s">
        <v>46</v>
      </c>
      <c r="C42" s="460">
        <v>3140.95</v>
      </c>
      <c r="D42" s="461">
        <v>3149.35</v>
      </c>
      <c r="E42" s="461">
        <v>3086.95</v>
      </c>
      <c r="F42" s="461">
        <v>3032.95</v>
      </c>
      <c r="G42" s="461">
        <v>2970.5499999999997</v>
      </c>
      <c r="H42" s="461">
        <v>3203.35</v>
      </c>
      <c r="I42" s="461">
        <v>3265.7500000000005</v>
      </c>
      <c r="J42" s="461">
        <v>3319.75</v>
      </c>
      <c r="K42" s="460">
        <v>3211.75</v>
      </c>
      <c r="L42" s="460">
        <v>3095.35</v>
      </c>
      <c r="M42" s="460">
        <v>8.4279399999999995</v>
      </c>
    </row>
    <row r="43" spans="1:13">
      <c r="A43" s="245">
        <v>33</v>
      </c>
      <c r="B43" s="463" t="s">
        <v>47</v>
      </c>
      <c r="C43" s="460">
        <v>208.05</v>
      </c>
      <c r="D43" s="461">
        <v>212.53333333333333</v>
      </c>
      <c r="E43" s="461">
        <v>200.06666666666666</v>
      </c>
      <c r="F43" s="461">
        <v>192.08333333333334</v>
      </c>
      <c r="G43" s="461">
        <v>179.61666666666667</v>
      </c>
      <c r="H43" s="461">
        <v>220.51666666666665</v>
      </c>
      <c r="I43" s="461">
        <v>232.98333333333329</v>
      </c>
      <c r="J43" s="461">
        <v>240.96666666666664</v>
      </c>
      <c r="K43" s="460">
        <v>225</v>
      </c>
      <c r="L43" s="460">
        <v>204.55</v>
      </c>
      <c r="M43" s="460">
        <v>244.09801999999999</v>
      </c>
    </row>
    <row r="44" spans="1:13">
      <c r="A44" s="245">
        <v>34</v>
      </c>
      <c r="B44" s="463" t="s">
        <v>48</v>
      </c>
      <c r="C44" s="460">
        <v>112.1</v>
      </c>
      <c r="D44" s="461">
        <v>112.66666666666667</v>
      </c>
      <c r="E44" s="461">
        <v>110.83333333333334</v>
      </c>
      <c r="F44" s="461">
        <v>109.56666666666668</v>
      </c>
      <c r="G44" s="461">
        <v>107.73333333333335</v>
      </c>
      <c r="H44" s="461">
        <v>113.93333333333334</v>
      </c>
      <c r="I44" s="461">
        <v>115.76666666666668</v>
      </c>
      <c r="J44" s="461">
        <v>117.03333333333333</v>
      </c>
      <c r="K44" s="460">
        <v>114.5</v>
      </c>
      <c r="L44" s="460">
        <v>111.4</v>
      </c>
      <c r="M44" s="460">
        <v>155.20832999999999</v>
      </c>
    </row>
    <row r="45" spans="1:13">
      <c r="A45" s="245">
        <v>35</v>
      </c>
      <c r="B45" s="463" t="s">
        <v>297</v>
      </c>
      <c r="C45" s="460">
        <v>85.75</v>
      </c>
      <c r="D45" s="461">
        <v>86.916666666666671</v>
      </c>
      <c r="E45" s="461">
        <v>83.833333333333343</v>
      </c>
      <c r="F45" s="461">
        <v>81.916666666666671</v>
      </c>
      <c r="G45" s="461">
        <v>78.833333333333343</v>
      </c>
      <c r="H45" s="461">
        <v>88.833333333333343</v>
      </c>
      <c r="I45" s="461">
        <v>91.916666666666686</v>
      </c>
      <c r="J45" s="461">
        <v>93.833333333333343</v>
      </c>
      <c r="K45" s="460">
        <v>90</v>
      </c>
      <c r="L45" s="460">
        <v>85</v>
      </c>
      <c r="M45" s="460">
        <v>16.50375</v>
      </c>
    </row>
    <row r="46" spans="1:13">
      <c r="A46" s="245">
        <v>36</v>
      </c>
      <c r="B46" s="463" t="s">
        <v>50</v>
      </c>
      <c r="C46" s="460">
        <v>2774.5</v>
      </c>
      <c r="D46" s="461">
        <v>2737.1</v>
      </c>
      <c r="E46" s="461">
        <v>2638.95</v>
      </c>
      <c r="F46" s="461">
        <v>2503.4</v>
      </c>
      <c r="G46" s="461">
        <v>2405.25</v>
      </c>
      <c r="H46" s="461">
        <v>2872.6499999999996</v>
      </c>
      <c r="I46" s="461">
        <v>2970.8</v>
      </c>
      <c r="J46" s="461">
        <v>3106.3499999999995</v>
      </c>
      <c r="K46" s="460">
        <v>2835.25</v>
      </c>
      <c r="L46" s="460">
        <v>2601.5500000000002</v>
      </c>
      <c r="M46" s="460">
        <v>105.43707999999999</v>
      </c>
    </row>
    <row r="47" spans="1:13">
      <c r="A47" s="245">
        <v>37</v>
      </c>
      <c r="B47" s="463" t="s">
        <v>298</v>
      </c>
      <c r="C47" s="460">
        <v>153.65</v>
      </c>
      <c r="D47" s="461">
        <v>154.96666666666667</v>
      </c>
      <c r="E47" s="461">
        <v>151.93333333333334</v>
      </c>
      <c r="F47" s="461">
        <v>150.21666666666667</v>
      </c>
      <c r="G47" s="461">
        <v>147.18333333333334</v>
      </c>
      <c r="H47" s="461">
        <v>156.68333333333334</v>
      </c>
      <c r="I47" s="461">
        <v>159.7166666666667</v>
      </c>
      <c r="J47" s="461">
        <v>161.43333333333334</v>
      </c>
      <c r="K47" s="460">
        <v>158</v>
      </c>
      <c r="L47" s="460">
        <v>153.25</v>
      </c>
      <c r="M47" s="460">
        <v>4.0827799999999996</v>
      </c>
    </row>
    <row r="48" spans="1:13">
      <c r="A48" s="245">
        <v>38</v>
      </c>
      <c r="B48" s="463" t="s">
        <v>299</v>
      </c>
      <c r="C48" s="460">
        <v>3842.9</v>
      </c>
      <c r="D48" s="461">
        <v>3823.9666666666667</v>
      </c>
      <c r="E48" s="461">
        <v>3777.9333333333334</v>
      </c>
      <c r="F48" s="461">
        <v>3712.9666666666667</v>
      </c>
      <c r="G48" s="461">
        <v>3666.9333333333334</v>
      </c>
      <c r="H48" s="461">
        <v>3888.9333333333334</v>
      </c>
      <c r="I48" s="461">
        <v>3934.9666666666672</v>
      </c>
      <c r="J48" s="461">
        <v>3999.9333333333334</v>
      </c>
      <c r="K48" s="460">
        <v>3870</v>
      </c>
      <c r="L48" s="460">
        <v>3759</v>
      </c>
      <c r="M48" s="460">
        <v>0.43365999999999999</v>
      </c>
    </row>
    <row r="49" spans="1:13">
      <c r="A49" s="245">
        <v>39</v>
      </c>
      <c r="B49" s="463" t="s">
        <v>300</v>
      </c>
      <c r="C49" s="460">
        <v>1680.55</v>
      </c>
      <c r="D49" s="461">
        <v>1682.3166666666666</v>
      </c>
      <c r="E49" s="461">
        <v>1645.2333333333331</v>
      </c>
      <c r="F49" s="461">
        <v>1609.9166666666665</v>
      </c>
      <c r="G49" s="461">
        <v>1572.833333333333</v>
      </c>
      <c r="H49" s="461">
        <v>1717.6333333333332</v>
      </c>
      <c r="I49" s="461">
        <v>1754.7166666666667</v>
      </c>
      <c r="J49" s="461">
        <v>1790.0333333333333</v>
      </c>
      <c r="K49" s="460">
        <v>1719.4</v>
      </c>
      <c r="L49" s="460">
        <v>1647</v>
      </c>
      <c r="M49" s="460">
        <v>3.2667299999999999</v>
      </c>
    </row>
    <row r="50" spans="1:13">
      <c r="A50" s="245">
        <v>40</v>
      </c>
      <c r="B50" s="463" t="s">
        <v>301</v>
      </c>
      <c r="C50" s="460">
        <v>8203.2999999999993</v>
      </c>
      <c r="D50" s="461">
        <v>8218.4</v>
      </c>
      <c r="E50" s="461">
        <v>8106</v>
      </c>
      <c r="F50" s="461">
        <v>8008.7000000000007</v>
      </c>
      <c r="G50" s="461">
        <v>7896.3000000000011</v>
      </c>
      <c r="H50" s="461">
        <v>8315.6999999999989</v>
      </c>
      <c r="I50" s="461">
        <v>8428.0999999999967</v>
      </c>
      <c r="J50" s="461">
        <v>8525.3999999999978</v>
      </c>
      <c r="K50" s="460">
        <v>8330.7999999999993</v>
      </c>
      <c r="L50" s="460">
        <v>8121.1</v>
      </c>
      <c r="M50" s="460">
        <v>0.25448999999999999</v>
      </c>
    </row>
    <row r="51" spans="1:13">
      <c r="A51" s="245">
        <v>41</v>
      </c>
      <c r="B51" s="463" t="s">
        <v>52</v>
      </c>
      <c r="C51" s="460">
        <v>1006.7</v>
      </c>
      <c r="D51" s="461">
        <v>1009.6833333333334</v>
      </c>
      <c r="E51" s="461">
        <v>992.4666666666667</v>
      </c>
      <c r="F51" s="461">
        <v>978.23333333333335</v>
      </c>
      <c r="G51" s="461">
        <v>961.01666666666665</v>
      </c>
      <c r="H51" s="461">
        <v>1023.9166666666667</v>
      </c>
      <c r="I51" s="461">
        <v>1041.1333333333334</v>
      </c>
      <c r="J51" s="461">
        <v>1055.3666666666668</v>
      </c>
      <c r="K51" s="460">
        <v>1026.9000000000001</v>
      </c>
      <c r="L51" s="460">
        <v>995.45</v>
      </c>
      <c r="M51" s="460">
        <v>23.593060000000001</v>
      </c>
    </row>
    <row r="52" spans="1:13">
      <c r="A52" s="245">
        <v>42</v>
      </c>
      <c r="B52" s="463" t="s">
        <v>302</v>
      </c>
      <c r="C52" s="460">
        <v>530.95000000000005</v>
      </c>
      <c r="D52" s="461">
        <v>531.66666666666663</v>
      </c>
      <c r="E52" s="461">
        <v>515.33333333333326</v>
      </c>
      <c r="F52" s="461">
        <v>499.71666666666658</v>
      </c>
      <c r="G52" s="461">
        <v>483.38333333333321</v>
      </c>
      <c r="H52" s="461">
        <v>547.2833333333333</v>
      </c>
      <c r="I52" s="461">
        <v>563.61666666666656</v>
      </c>
      <c r="J52" s="461">
        <v>579.23333333333335</v>
      </c>
      <c r="K52" s="460">
        <v>548</v>
      </c>
      <c r="L52" s="460">
        <v>516.04999999999995</v>
      </c>
      <c r="M52" s="460">
        <v>28.699269999999999</v>
      </c>
    </row>
    <row r="53" spans="1:13">
      <c r="A53" s="245">
        <v>43</v>
      </c>
      <c r="B53" s="463" t="s">
        <v>227</v>
      </c>
      <c r="C53" s="460">
        <v>2844.65</v>
      </c>
      <c r="D53" s="461">
        <v>2849.5499999999997</v>
      </c>
      <c r="E53" s="461">
        <v>2825.0999999999995</v>
      </c>
      <c r="F53" s="461">
        <v>2805.5499999999997</v>
      </c>
      <c r="G53" s="461">
        <v>2781.0999999999995</v>
      </c>
      <c r="H53" s="461">
        <v>2869.0999999999995</v>
      </c>
      <c r="I53" s="461">
        <v>2893.5499999999993</v>
      </c>
      <c r="J53" s="461">
        <v>2913.0999999999995</v>
      </c>
      <c r="K53" s="460">
        <v>2874</v>
      </c>
      <c r="L53" s="460">
        <v>2830</v>
      </c>
      <c r="M53" s="460">
        <v>2.2725900000000001</v>
      </c>
    </row>
    <row r="54" spans="1:13">
      <c r="A54" s="245">
        <v>44</v>
      </c>
      <c r="B54" s="463" t="s">
        <v>54</v>
      </c>
      <c r="C54" s="460">
        <v>685</v>
      </c>
      <c r="D54" s="461">
        <v>688.33333333333337</v>
      </c>
      <c r="E54" s="461">
        <v>678.06666666666672</v>
      </c>
      <c r="F54" s="461">
        <v>671.13333333333333</v>
      </c>
      <c r="G54" s="461">
        <v>660.86666666666667</v>
      </c>
      <c r="H54" s="461">
        <v>695.26666666666677</v>
      </c>
      <c r="I54" s="461">
        <v>705.53333333333342</v>
      </c>
      <c r="J54" s="461">
        <v>712.46666666666681</v>
      </c>
      <c r="K54" s="460">
        <v>698.6</v>
      </c>
      <c r="L54" s="460">
        <v>681.4</v>
      </c>
      <c r="M54" s="460">
        <v>93.779679999999999</v>
      </c>
    </row>
    <row r="55" spans="1:13">
      <c r="A55" s="245">
        <v>45</v>
      </c>
      <c r="B55" s="463" t="s">
        <v>303</v>
      </c>
      <c r="C55" s="460">
        <v>2471.15</v>
      </c>
      <c r="D55" s="461">
        <v>2475.3166666666671</v>
      </c>
      <c r="E55" s="461">
        <v>2400.8333333333339</v>
      </c>
      <c r="F55" s="461">
        <v>2330.5166666666669</v>
      </c>
      <c r="G55" s="461">
        <v>2256.0333333333338</v>
      </c>
      <c r="H55" s="461">
        <v>2545.6333333333341</v>
      </c>
      <c r="I55" s="461">
        <v>2620.1166666666668</v>
      </c>
      <c r="J55" s="461">
        <v>2690.4333333333343</v>
      </c>
      <c r="K55" s="460">
        <v>2549.8000000000002</v>
      </c>
      <c r="L55" s="460">
        <v>2405</v>
      </c>
      <c r="M55" s="460">
        <v>2.1433300000000002</v>
      </c>
    </row>
    <row r="56" spans="1:13">
      <c r="A56" s="245">
        <v>46</v>
      </c>
      <c r="B56" s="463" t="s">
        <v>304</v>
      </c>
      <c r="C56" s="460">
        <v>1295.75</v>
      </c>
      <c r="D56" s="461">
        <v>1306.5333333333333</v>
      </c>
      <c r="E56" s="461">
        <v>1270.4666666666667</v>
      </c>
      <c r="F56" s="461">
        <v>1245.1833333333334</v>
      </c>
      <c r="G56" s="461">
        <v>1209.1166666666668</v>
      </c>
      <c r="H56" s="461">
        <v>1331.8166666666666</v>
      </c>
      <c r="I56" s="461">
        <v>1367.8833333333332</v>
      </c>
      <c r="J56" s="461">
        <v>1393.1666666666665</v>
      </c>
      <c r="K56" s="460">
        <v>1342.6</v>
      </c>
      <c r="L56" s="460">
        <v>1281.25</v>
      </c>
      <c r="M56" s="460">
        <v>3.7446100000000002</v>
      </c>
    </row>
    <row r="57" spans="1:13">
      <c r="A57" s="245">
        <v>47</v>
      </c>
      <c r="B57" s="463" t="s">
        <v>305</v>
      </c>
      <c r="C57" s="460">
        <v>752.25</v>
      </c>
      <c r="D57" s="461">
        <v>748.43333333333339</v>
      </c>
      <c r="E57" s="461">
        <v>726.86666666666679</v>
      </c>
      <c r="F57" s="461">
        <v>701.48333333333335</v>
      </c>
      <c r="G57" s="461">
        <v>679.91666666666674</v>
      </c>
      <c r="H57" s="461">
        <v>773.81666666666683</v>
      </c>
      <c r="I57" s="461">
        <v>795.38333333333344</v>
      </c>
      <c r="J57" s="461">
        <v>820.76666666666688</v>
      </c>
      <c r="K57" s="460">
        <v>770</v>
      </c>
      <c r="L57" s="460">
        <v>723.05</v>
      </c>
      <c r="M57" s="460">
        <v>18.236969999999999</v>
      </c>
    </row>
    <row r="58" spans="1:13">
      <c r="A58" s="245">
        <v>48</v>
      </c>
      <c r="B58" s="463" t="s">
        <v>55</v>
      </c>
      <c r="C58" s="460">
        <v>3848.8</v>
      </c>
      <c r="D58" s="461">
        <v>3852.3166666666671</v>
      </c>
      <c r="E58" s="461">
        <v>3810.483333333334</v>
      </c>
      <c r="F58" s="461">
        <v>3772.166666666667</v>
      </c>
      <c r="G58" s="461">
        <v>3730.3333333333339</v>
      </c>
      <c r="H58" s="461">
        <v>3890.6333333333341</v>
      </c>
      <c r="I58" s="461">
        <v>3932.4666666666672</v>
      </c>
      <c r="J58" s="461">
        <v>3970.7833333333342</v>
      </c>
      <c r="K58" s="460">
        <v>3894.15</v>
      </c>
      <c r="L58" s="460">
        <v>3814</v>
      </c>
      <c r="M58" s="460">
        <v>4.8161899999999997</v>
      </c>
    </row>
    <row r="59" spans="1:13">
      <c r="A59" s="245">
        <v>49</v>
      </c>
      <c r="B59" s="463" t="s">
        <v>306</v>
      </c>
      <c r="C59" s="460">
        <v>276.89999999999998</v>
      </c>
      <c r="D59" s="461">
        <v>275.59999999999997</v>
      </c>
      <c r="E59" s="461">
        <v>268.34999999999991</v>
      </c>
      <c r="F59" s="461">
        <v>259.79999999999995</v>
      </c>
      <c r="G59" s="461">
        <v>252.5499999999999</v>
      </c>
      <c r="H59" s="461">
        <v>284.14999999999992</v>
      </c>
      <c r="I59" s="461">
        <v>291.40000000000003</v>
      </c>
      <c r="J59" s="461">
        <v>299.94999999999993</v>
      </c>
      <c r="K59" s="460">
        <v>282.85000000000002</v>
      </c>
      <c r="L59" s="460">
        <v>267.05</v>
      </c>
      <c r="M59" s="460">
        <v>13.141819999999999</v>
      </c>
    </row>
    <row r="60" spans="1:13" ht="12" customHeight="1">
      <c r="A60" s="245">
        <v>50</v>
      </c>
      <c r="B60" s="463" t="s">
        <v>307</v>
      </c>
      <c r="C60" s="460">
        <v>1115.2</v>
      </c>
      <c r="D60" s="461">
        <v>1131.1333333333334</v>
      </c>
      <c r="E60" s="461">
        <v>1090.7166666666669</v>
      </c>
      <c r="F60" s="461">
        <v>1066.2333333333336</v>
      </c>
      <c r="G60" s="461">
        <v>1025.8166666666671</v>
      </c>
      <c r="H60" s="461">
        <v>1155.6166666666668</v>
      </c>
      <c r="I60" s="461">
        <v>1196.0333333333333</v>
      </c>
      <c r="J60" s="461">
        <v>1220.5166666666667</v>
      </c>
      <c r="K60" s="460">
        <v>1171.55</v>
      </c>
      <c r="L60" s="460">
        <v>1106.6500000000001</v>
      </c>
      <c r="M60" s="460">
        <v>0.95579000000000003</v>
      </c>
    </row>
    <row r="61" spans="1:13">
      <c r="A61" s="245">
        <v>51</v>
      </c>
      <c r="B61" s="463" t="s">
        <v>58</v>
      </c>
      <c r="C61" s="460">
        <v>5330.35</v>
      </c>
      <c r="D61" s="461">
        <v>5334.1166666666668</v>
      </c>
      <c r="E61" s="461">
        <v>5263.2333333333336</v>
      </c>
      <c r="F61" s="461">
        <v>5196.1166666666668</v>
      </c>
      <c r="G61" s="461">
        <v>5125.2333333333336</v>
      </c>
      <c r="H61" s="461">
        <v>5401.2333333333336</v>
      </c>
      <c r="I61" s="461">
        <v>5472.1166666666668</v>
      </c>
      <c r="J61" s="461">
        <v>5539.2333333333336</v>
      </c>
      <c r="K61" s="460">
        <v>5405</v>
      </c>
      <c r="L61" s="460">
        <v>5267</v>
      </c>
      <c r="M61" s="460">
        <v>15.257619999999999</v>
      </c>
    </row>
    <row r="62" spans="1:13">
      <c r="A62" s="245">
        <v>52</v>
      </c>
      <c r="B62" s="463" t="s">
        <v>57</v>
      </c>
      <c r="C62" s="460">
        <v>10971.5</v>
      </c>
      <c r="D62" s="461">
        <v>11001.083333333334</v>
      </c>
      <c r="E62" s="461">
        <v>10838.416666666668</v>
      </c>
      <c r="F62" s="461">
        <v>10705.333333333334</v>
      </c>
      <c r="G62" s="461">
        <v>10542.666666666668</v>
      </c>
      <c r="H62" s="461">
        <v>11134.166666666668</v>
      </c>
      <c r="I62" s="461">
        <v>11296.833333333336</v>
      </c>
      <c r="J62" s="461">
        <v>11429.916666666668</v>
      </c>
      <c r="K62" s="460">
        <v>11163.75</v>
      </c>
      <c r="L62" s="460">
        <v>10868</v>
      </c>
      <c r="M62" s="460">
        <v>3.1360299999999999</v>
      </c>
    </row>
    <row r="63" spans="1:13">
      <c r="A63" s="245">
        <v>53</v>
      </c>
      <c r="B63" s="463" t="s">
        <v>228</v>
      </c>
      <c r="C63" s="460">
        <v>3504.2</v>
      </c>
      <c r="D63" s="461">
        <v>3496.4</v>
      </c>
      <c r="E63" s="461">
        <v>3442.8</v>
      </c>
      <c r="F63" s="461">
        <v>3381.4</v>
      </c>
      <c r="G63" s="461">
        <v>3327.8</v>
      </c>
      <c r="H63" s="461">
        <v>3557.8</v>
      </c>
      <c r="I63" s="461">
        <v>3611.3999999999996</v>
      </c>
      <c r="J63" s="461">
        <v>3672.8</v>
      </c>
      <c r="K63" s="460">
        <v>3550</v>
      </c>
      <c r="L63" s="460">
        <v>3435</v>
      </c>
      <c r="M63" s="460">
        <v>0.44996999999999998</v>
      </c>
    </row>
    <row r="64" spans="1:13">
      <c r="A64" s="245">
        <v>54</v>
      </c>
      <c r="B64" s="463" t="s">
        <v>59</v>
      </c>
      <c r="C64" s="460">
        <v>1896.1</v>
      </c>
      <c r="D64" s="461">
        <v>1905.4833333333336</v>
      </c>
      <c r="E64" s="461">
        <v>1869.5166666666671</v>
      </c>
      <c r="F64" s="461">
        <v>1842.9333333333336</v>
      </c>
      <c r="G64" s="461">
        <v>1806.9666666666672</v>
      </c>
      <c r="H64" s="461">
        <v>1932.0666666666671</v>
      </c>
      <c r="I64" s="461">
        <v>1968.0333333333333</v>
      </c>
      <c r="J64" s="461">
        <v>1994.616666666667</v>
      </c>
      <c r="K64" s="460">
        <v>1941.45</v>
      </c>
      <c r="L64" s="460">
        <v>1878.9</v>
      </c>
      <c r="M64" s="460">
        <v>5.6259600000000001</v>
      </c>
    </row>
    <row r="65" spans="1:13">
      <c r="A65" s="245">
        <v>55</v>
      </c>
      <c r="B65" s="463" t="s">
        <v>308</v>
      </c>
      <c r="C65" s="460">
        <v>136.9</v>
      </c>
      <c r="D65" s="461">
        <v>139.11666666666667</v>
      </c>
      <c r="E65" s="461">
        <v>133.58333333333334</v>
      </c>
      <c r="F65" s="461">
        <v>130.26666666666668</v>
      </c>
      <c r="G65" s="461">
        <v>124.73333333333335</v>
      </c>
      <c r="H65" s="461">
        <v>142.43333333333334</v>
      </c>
      <c r="I65" s="461">
        <v>147.96666666666664</v>
      </c>
      <c r="J65" s="461">
        <v>151.28333333333333</v>
      </c>
      <c r="K65" s="460">
        <v>144.65</v>
      </c>
      <c r="L65" s="460">
        <v>135.80000000000001</v>
      </c>
      <c r="M65" s="460">
        <v>9.2761099999999992</v>
      </c>
    </row>
    <row r="66" spans="1:13">
      <c r="A66" s="245">
        <v>56</v>
      </c>
      <c r="B66" s="463" t="s">
        <v>309</v>
      </c>
      <c r="C66" s="460">
        <v>301.14999999999998</v>
      </c>
      <c r="D66" s="461">
        <v>304.64999999999998</v>
      </c>
      <c r="E66" s="461">
        <v>288.59999999999997</v>
      </c>
      <c r="F66" s="461">
        <v>276.05</v>
      </c>
      <c r="G66" s="461">
        <v>260</v>
      </c>
      <c r="H66" s="461">
        <v>317.19999999999993</v>
      </c>
      <c r="I66" s="461">
        <v>333.24999999999989</v>
      </c>
      <c r="J66" s="461">
        <v>345.7999999999999</v>
      </c>
      <c r="K66" s="460">
        <v>320.7</v>
      </c>
      <c r="L66" s="460">
        <v>292.10000000000002</v>
      </c>
      <c r="M66" s="460">
        <v>19.56541</v>
      </c>
    </row>
    <row r="67" spans="1:13">
      <c r="A67" s="245">
        <v>57</v>
      </c>
      <c r="B67" s="463" t="s">
        <v>229</v>
      </c>
      <c r="C67" s="460">
        <v>280.55</v>
      </c>
      <c r="D67" s="461">
        <v>283.06666666666666</v>
      </c>
      <c r="E67" s="461">
        <v>277.48333333333335</v>
      </c>
      <c r="F67" s="461">
        <v>274.41666666666669</v>
      </c>
      <c r="G67" s="461">
        <v>268.83333333333337</v>
      </c>
      <c r="H67" s="461">
        <v>286.13333333333333</v>
      </c>
      <c r="I67" s="461">
        <v>291.7166666666667</v>
      </c>
      <c r="J67" s="461">
        <v>294.7833333333333</v>
      </c>
      <c r="K67" s="460">
        <v>288.64999999999998</v>
      </c>
      <c r="L67" s="460">
        <v>280</v>
      </c>
      <c r="M67" s="460">
        <v>131.6481</v>
      </c>
    </row>
    <row r="68" spans="1:13">
      <c r="A68" s="245">
        <v>58</v>
      </c>
      <c r="B68" s="463" t="s">
        <v>60</v>
      </c>
      <c r="C68" s="460">
        <v>74</v>
      </c>
      <c r="D68" s="461">
        <v>75.63333333333334</v>
      </c>
      <c r="E68" s="461">
        <v>71.716666666666683</v>
      </c>
      <c r="F68" s="461">
        <v>69.433333333333337</v>
      </c>
      <c r="G68" s="461">
        <v>65.51666666666668</v>
      </c>
      <c r="H68" s="461">
        <v>77.916666666666686</v>
      </c>
      <c r="I68" s="461">
        <v>81.833333333333343</v>
      </c>
      <c r="J68" s="461">
        <v>84.116666666666688</v>
      </c>
      <c r="K68" s="460">
        <v>79.55</v>
      </c>
      <c r="L68" s="460">
        <v>73.349999999999994</v>
      </c>
      <c r="M68" s="460">
        <v>868.6395</v>
      </c>
    </row>
    <row r="69" spans="1:13">
      <c r="A69" s="245">
        <v>59</v>
      </c>
      <c r="B69" s="463" t="s">
        <v>61</v>
      </c>
      <c r="C69" s="460">
        <v>74.25</v>
      </c>
      <c r="D69" s="461">
        <v>75.149999999999991</v>
      </c>
      <c r="E69" s="461">
        <v>72.649999999999977</v>
      </c>
      <c r="F69" s="461">
        <v>71.049999999999983</v>
      </c>
      <c r="G69" s="461">
        <v>68.549999999999969</v>
      </c>
      <c r="H69" s="461">
        <v>76.749999999999986</v>
      </c>
      <c r="I69" s="461">
        <v>79.250000000000014</v>
      </c>
      <c r="J69" s="461">
        <v>80.849999999999994</v>
      </c>
      <c r="K69" s="460">
        <v>77.650000000000006</v>
      </c>
      <c r="L69" s="460">
        <v>73.55</v>
      </c>
      <c r="M69" s="460">
        <v>258.80788999999999</v>
      </c>
    </row>
    <row r="70" spans="1:13">
      <c r="A70" s="245">
        <v>60</v>
      </c>
      <c r="B70" s="463" t="s">
        <v>310</v>
      </c>
      <c r="C70" s="460">
        <v>25</v>
      </c>
      <c r="D70" s="461">
        <v>25.183333333333334</v>
      </c>
      <c r="E70" s="461">
        <v>24.216666666666669</v>
      </c>
      <c r="F70" s="461">
        <v>23.433333333333334</v>
      </c>
      <c r="G70" s="461">
        <v>22.466666666666669</v>
      </c>
      <c r="H70" s="461">
        <v>25.966666666666669</v>
      </c>
      <c r="I70" s="461">
        <v>26.93333333333333</v>
      </c>
      <c r="J70" s="461">
        <v>27.716666666666669</v>
      </c>
      <c r="K70" s="460">
        <v>26.15</v>
      </c>
      <c r="L70" s="460">
        <v>24.4</v>
      </c>
      <c r="M70" s="460">
        <v>149.70817</v>
      </c>
    </row>
    <row r="71" spans="1:13">
      <c r="A71" s="245">
        <v>61</v>
      </c>
      <c r="B71" s="463" t="s">
        <v>62</v>
      </c>
      <c r="C71" s="460">
        <v>1386.9</v>
      </c>
      <c r="D71" s="461">
        <v>1374.5333333333335</v>
      </c>
      <c r="E71" s="461">
        <v>1354.7166666666672</v>
      </c>
      <c r="F71" s="461">
        <v>1322.5333333333335</v>
      </c>
      <c r="G71" s="461">
        <v>1302.7166666666672</v>
      </c>
      <c r="H71" s="461">
        <v>1406.7166666666672</v>
      </c>
      <c r="I71" s="461">
        <v>1426.5333333333333</v>
      </c>
      <c r="J71" s="461">
        <v>1458.7166666666672</v>
      </c>
      <c r="K71" s="460">
        <v>1394.35</v>
      </c>
      <c r="L71" s="460">
        <v>1342.35</v>
      </c>
      <c r="M71" s="460">
        <v>8.75685</v>
      </c>
    </row>
    <row r="72" spans="1:13">
      <c r="A72" s="245">
        <v>62</v>
      </c>
      <c r="B72" s="463" t="s">
        <v>311</v>
      </c>
      <c r="C72" s="460">
        <v>5417.85</v>
      </c>
      <c r="D72" s="461">
        <v>5433.7</v>
      </c>
      <c r="E72" s="461">
        <v>5337.4</v>
      </c>
      <c r="F72" s="461">
        <v>5256.95</v>
      </c>
      <c r="G72" s="461">
        <v>5160.6499999999996</v>
      </c>
      <c r="H72" s="461">
        <v>5514.15</v>
      </c>
      <c r="I72" s="461">
        <v>5610.4500000000007</v>
      </c>
      <c r="J72" s="461">
        <v>5690.9</v>
      </c>
      <c r="K72" s="460">
        <v>5530</v>
      </c>
      <c r="L72" s="460">
        <v>5353.25</v>
      </c>
      <c r="M72" s="460">
        <v>0.30319000000000002</v>
      </c>
    </row>
    <row r="73" spans="1:13">
      <c r="A73" s="245">
        <v>63</v>
      </c>
      <c r="B73" s="463" t="s">
        <v>65</v>
      </c>
      <c r="C73" s="460">
        <v>752.75</v>
      </c>
      <c r="D73" s="461">
        <v>753.58333333333337</v>
      </c>
      <c r="E73" s="461">
        <v>734.16666666666674</v>
      </c>
      <c r="F73" s="461">
        <v>715.58333333333337</v>
      </c>
      <c r="G73" s="461">
        <v>696.16666666666674</v>
      </c>
      <c r="H73" s="461">
        <v>772.16666666666674</v>
      </c>
      <c r="I73" s="461">
        <v>791.58333333333348</v>
      </c>
      <c r="J73" s="461">
        <v>810.16666666666674</v>
      </c>
      <c r="K73" s="460">
        <v>773</v>
      </c>
      <c r="L73" s="460">
        <v>735</v>
      </c>
      <c r="M73" s="460">
        <v>41.304850000000002</v>
      </c>
    </row>
    <row r="74" spans="1:13">
      <c r="A74" s="245">
        <v>64</v>
      </c>
      <c r="B74" s="463" t="s">
        <v>312</v>
      </c>
      <c r="C74" s="460">
        <v>344.05</v>
      </c>
      <c r="D74" s="461">
        <v>345.5</v>
      </c>
      <c r="E74" s="461">
        <v>339.25</v>
      </c>
      <c r="F74" s="461">
        <v>334.45</v>
      </c>
      <c r="G74" s="461">
        <v>328.2</v>
      </c>
      <c r="H74" s="461">
        <v>350.3</v>
      </c>
      <c r="I74" s="461">
        <v>356.55</v>
      </c>
      <c r="J74" s="461">
        <v>361.35</v>
      </c>
      <c r="K74" s="460">
        <v>351.75</v>
      </c>
      <c r="L74" s="460">
        <v>340.7</v>
      </c>
      <c r="M74" s="460">
        <v>1.2746299999999999</v>
      </c>
    </row>
    <row r="75" spans="1:13">
      <c r="A75" s="245">
        <v>65</v>
      </c>
      <c r="B75" s="463" t="s">
        <v>64</v>
      </c>
      <c r="C75" s="460">
        <v>143.35</v>
      </c>
      <c r="D75" s="461">
        <v>144.86666666666665</v>
      </c>
      <c r="E75" s="461">
        <v>141.0333333333333</v>
      </c>
      <c r="F75" s="461">
        <v>138.71666666666667</v>
      </c>
      <c r="G75" s="461">
        <v>134.88333333333333</v>
      </c>
      <c r="H75" s="461">
        <v>147.18333333333328</v>
      </c>
      <c r="I75" s="461">
        <v>151.01666666666659</v>
      </c>
      <c r="J75" s="461">
        <v>153.33333333333326</v>
      </c>
      <c r="K75" s="460">
        <v>148.69999999999999</v>
      </c>
      <c r="L75" s="460">
        <v>142.55000000000001</v>
      </c>
      <c r="M75" s="460">
        <v>158.85997</v>
      </c>
    </row>
    <row r="76" spans="1:13" s="13" customFormat="1">
      <c r="A76" s="245">
        <v>66</v>
      </c>
      <c r="B76" s="463" t="s">
        <v>66</v>
      </c>
      <c r="C76" s="460">
        <v>648.25</v>
      </c>
      <c r="D76" s="461">
        <v>652.93333333333328</v>
      </c>
      <c r="E76" s="461">
        <v>637.36666666666656</v>
      </c>
      <c r="F76" s="461">
        <v>626.48333333333323</v>
      </c>
      <c r="G76" s="461">
        <v>610.91666666666652</v>
      </c>
      <c r="H76" s="461">
        <v>663.81666666666661</v>
      </c>
      <c r="I76" s="461">
        <v>679.38333333333344</v>
      </c>
      <c r="J76" s="461">
        <v>690.26666666666665</v>
      </c>
      <c r="K76" s="460">
        <v>668.5</v>
      </c>
      <c r="L76" s="460">
        <v>642.04999999999995</v>
      </c>
      <c r="M76" s="460">
        <v>16.788430000000002</v>
      </c>
    </row>
    <row r="77" spans="1:13" s="13" customFormat="1">
      <c r="A77" s="245">
        <v>67</v>
      </c>
      <c r="B77" s="463" t="s">
        <v>69</v>
      </c>
      <c r="C77" s="460">
        <v>68</v>
      </c>
      <c r="D77" s="461">
        <v>69.900000000000006</v>
      </c>
      <c r="E77" s="461">
        <v>65.500000000000014</v>
      </c>
      <c r="F77" s="461">
        <v>63.000000000000014</v>
      </c>
      <c r="G77" s="461">
        <v>58.600000000000023</v>
      </c>
      <c r="H77" s="461">
        <v>72.400000000000006</v>
      </c>
      <c r="I77" s="461">
        <v>76.799999999999983</v>
      </c>
      <c r="J77" s="461">
        <v>79.3</v>
      </c>
      <c r="K77" s="460">
        <v>74.3</v>
      </c>
      <c r="L77" s="460">
        <v>67.400000000000006</v>
      </c>
      <c r="M77" s="460">
        <v>1626.3626999999999</v>
      </c>
    </row>
    <row r="78" spans="1:13" s="13" customFormat="1">
      <c r="A78" s="245">
        <v>68</v>
      </c>
      <c r="B78" s="463" t="s">
        <v>73</v>
      </c>
      <c r="C78" s="460">
        <v>442.25</v>
      </c>
      <c r="D78" s="461">
        <v>444.95</v>
      </c>
      <c r="E78" s="461">
        <v>436.4</v>
      </c>
      <c r="F78" s="461">
        <v>430.55</v>
      </c>
      <c r="G78" s="461">
        <v>422</v>
      </c>
      <c r="H78" s="461">
        <v>450.79999999999995</v>
      </c>
      <c r="I78" s="461">
        <v>459.35</v>
      </c>
      <c r="J78" s="461">
        <v>465.19999999999993</v>
      </c>
      <c r="K78" s="460">
        <v>453.5</v>
      </c>
      <c r="L78" s="460">
        <v>439.1</v>
      </c>
      <c r="M78" s="460">
        <v>48.997149999999998</v>
      </c>
    </row>
    <row r="79" spans="1:13" s="13" customFormat="1">
      <c r="A79" s="245">
        <v>69</v>
      </c>
      <c r="B79" s="463" t="s">
        <v>739</v>
      </c>
      <c r="C79" s="460">
        <v>12799.9</v>
      </c>
      <c r="D79" s="461">
        <v>12898.266666666668</v>
      </c>
      <c r="E79" s="461">
        <v>12611.633333333337</v>
      </c>
      <c r="F79" s="461">
        <v>12423.366666666669</v>
      </c>
      <c r="G79" s="461">
        <v>12136.733333333337</v>
      </c>
      <c r="H79" s="461">
        <v>13086.533333333336</v>
      </c>
      <c r="I79" s="461">
        <v>13373.166666666668</v>
      </c>
      <c r="J79" s="461">
        <v>13561.433333333336</v>
      </c>
      <c r="K79" s="460">
        <v>13184.9</v>
      </c>
      <c r="L79" s="460">
        <v>12710</v>
      </c>
      <c r="M79" s="460">
        <v>6.2030000000000002E-2</v>
      </c>
    </row>
    <row r="80" spans="1:13" s="13" customFormat="1">
      <c r="A80" s="245">
        <v>70</v>
      </c>
      <c r="B80" s="463" t="s">
        <v>68</v>
      </c>
      <c r="C80" s="460">
        <v>560.4</v>
      </c>
      <c r="D80" s="461">
        <v>561.9666666666667</v>
      </c>
      <c r="E80" s="461">
        <v>554.58333333333337</v>
      </c>
      <c r="F80" s="461">
        <v>548.76666666666665</v>
      </c>
      <c r="G80" s="461">
        <v>541.38333333333333</v>
      </c>
      <c r="H80" s="461">
        <v>567.78333333333342</v>
      </c>
      <c r="I80" s="461">
        <v>575.16666666666663</v>
      </c>
      <c r="J80" s="461">
        <v>580.98333333333346</v>
      </c>
      <c r="K80" s="460">
        <v>569.35</v>
      </c>
      <c r="L80" s="460">
        <v>556.15</v>
      </c>
      <c r="M80" s="460">
        <v>75.558549999999997</v>
      </c>
    </row>
    <row r="81" spans="1:13" s="13" customFormat="1">
      <c r="A81" s="245">
        <v>71</v>
      </c>
      <c r="B81" s="463" t="s">
        <v>70</v>
      </c>
      <c r="C81" s="460">
        <v>388.8</v>
      </c>
      <c r="D81" s="461">
        <v>389.31666666666666</v>
      </c>
      <c r="E81" s="461">
        <v>385.73333333333335</v>
      </c>
      <c r="F81" s="461">
        <v>382.66666666666669</v>
      </c>
      <c r="G81" s="461">
        <v>379.08333333333337</v>
      </c>
      <c r="H81" s="461">
        <v>392.38333333333333</v>
      </c>
      <c r="I81" s="461">
        <v>395.9666666666667</v>
      </c>
      <c r="J81" s="461">
        <v>399.0333333333333</v>
      </c>
      <c r="K81" s="460">
        <v>392.9</v>
      </c>
      <c r="L81" s="460">
        <v>386.25</v>
      </c>
      <c r="M81" s="460">
        <v>34.231479999999998</v>
      </c>
    </row>
    <row r="82" spans="1:13" s="13" customFormat="1">
      <c r="A82" s="245">
        <v>72</v>
      </c>
      <c r="B82" s="463" t="s">
        <v>313</v>
      </c>
      <c r="C82" s="460">
        <v>1048.8</v>
      </c>
      <c r="D82" s="461">
        <v>1031.9333333333334</v>
      </c>
      <c r="E82" s="461">
        <v>1008.8666666666668</v>
      </c>
      <c r="F82" s="461">
        <v>968.93333333333339</v>
      </c>
      <c r="G82" s="461">
        <v>945.86666666666679</v>
      </c>
      <c r="H82" s="461">
        <v>1071.8666666666668</v>
      </c>
      <c r="I82" s="461">
        <v>1094.9333333333334</v>
      </c>
      <c r="J82" s="461">
        <v>1134.8666666666668</v>
      </c>
      <c r="K82" s="460">
        <v>1055</v>
      </c>
      <c r="L82" s="460">
        <v>992</v>
      </c>
      <c r="M82" s="460">
        <v>4.5888600000000004</v>
      </c>
    </row>
    <row r="83" spans="1:13" s="13" customFormat="1">
      <c r="A83" s="245">
        <v>73</v>
      </c>
      <c r="B83" s="463" t="s">
        <v>314</v>
      </c>
      <c r="C83" s="460">
        <v>256.14999999999998</v>
      </c>
      <c r="D83" s="461">
        <v>255.61666666666665</v>
      </c>
      <c r="E83" s="461">
        <v>252.73333333333329</v>
      </c>
      <c r="F83" s="461">
        <v>249.31666666666663</v>
      </c>
      <c r="G83" s="461">
        <v>246.43333333333328</v>
      </c>
      <c r="H83" s="461">
        <v>259.0333333333333</v>
      </c>
      <c r="I83" s="461">
        <v>261.91666666666669</v>
      </c>
      <c r="J83" s="461">
        <v>265.33333333333331</v>
      </c>
      <c r="K83" s="460">
        <v>258.5</v>
      </c>
      <c r="L83" s="460">
        <v>252.2</v>
      </c>
      <c r="M83" s="460">
        <v>7.4345600000000003</v>
      </c>
    </row>
    <row r="84" spans="1:13" s="13" customFormat="1">
      <c r="A84" s="245">
        <v>74</v>
      </c>
      <c r="B84" s="463" t="s">
        <v>315</v>
      </c>
      <c r="C84" s="460">
        <v>112.8</v>
      </c>
      <c r="D84" s="461">
        <v>115.21666666666665</v>
      </c>
      <c r="E84" s="461">
        <v>108.98333333333331</v>
      </c>
      <c r="F84" s="461">
        <v>105.16666666666666</v>
      </c>
      <c r="G84" s="461">
        <v>98.933333333333309</v>
      </c>
      <c r="H84" s="461">
        <v>119.0333333333333</v>
      </c>
      <c r="I84" s="461">
        <v>125.26666666666665</v>
      </c>
      <c r="J84" s="461">
        <v>129.08333333333331</v>
      </c>
      <c r="K84" s="460">
        <v>121.45</v>
      </c>
      <c r="L84" s="460">
        <v>111.4</v>
      </c>
      <c r="M84" s="460">
        <v>9.1349499999999999</v>
      </c>
    </row>
    <row r="85" spans="1:13" s="13" customFormat="1">
      <c r="A85" s="245">
        <v>75</v>
      </c>
      <c r="B85" s="463" t="s">
        <v>316</v>
      </c>
      <c r="C85" s="460">
        <v>5246.65</v>
      </c>
      <c r="D85" s="461">
        <v>5292.8833333333332</v>
      </c>
      <c r="E85" s="461">
        <v>5155.7666666666664</v>
      </c>
      <c r="F85" s="461">
        <v>5064.8833333333332</v>
      </c>
      <c r="G85" s="461">
        <v>4927.7666666666664</v>
      </c>
      <c r="H85" s="461">
        <v>5383.7666666666664</v>
      </c>
      <c r="I85" s="461">
        <v>5520.8833333333332</v>
      </c>
      <c r="J85" s="461">
        <v>5611.7666666666664</v>
      </c>
      <c r="K85" s="460">
        <v>5430</v>
      </c>
      <c r="L85" s="460">
        <v>5202</v>
      </c>
      <c r="M85" s="460">
        <v>0.46573999999999999</v>
      </c>
    </row>
    <row r="86" spans="1:13" s="13" customFormat="1">
      <c r="A86" s="245">
        <v>76</v>
      </c>
      <c r="B86" s="463" t="s">
        <v>317</v>
      </c>
      <c r="C86" s="460">
        <v>807.65</v>
      </c>
      <c r="D86" s="461">
        <v>812.55000000000007</v>
      </c>
      <c r="E86" s="461">
        <v>799.10000000000014</v>
      </c>
      <c r="F86" s="461">
        <v>790.55000000000007</v>
      </c>
      <c r="G86" s="461">
        <v>777.10000000000014</v>
      </c>
      <c r="H86" s="461">
        <v>821.10000000000014</v>
      </c>
      <c r="I86" s="461">
        <v>834.55000000000018</v>
      </c>
      <c r="J86" s="461">
        <v>843.10000000000014</v>
      </c>
      <c r="K86" s="460">
        <v>826</v>
      </c>
      <c r="L86" s="460">
        <v>804</v>
      </c>
      <c r="M86" s="460">
        <v>1.04894</v>
      </c>
    </row>
    <row r="87" spans="1:13" s="13" customFormat="1">
      <c r="A87" s="245">
        <v>77</v>
      </c>
      <c r="B87" s="463" t="s">
        <v>230</v>
      </c>
      <c r="C87" s="460">
        <v>1205.25</v>
      </c>
      <c r="D87" s="461">
        <v>1220.4166666666667</v>
      </c>
      <c r="E87" s="461">
        <v>1185.8333333333335</v>
      </c>
      <c r="F87" s="461">
        <v>1166.4166666666667</v>
      </c>
      <c r="G87" s="461">
        <v>1131.8333333333335</v>
      </c>
      <c r="H87" s="461">
        <v>1239.8333333333335</v>
      </c>
      <c r="I87" s="461">
        <v>1274.416666666667</v>
      </c>
      <c r="J87" s="461">
        <v>1293.8333333333335</v>
      </c>
      <c r="K87" s="460">
        <v>1255</v>
      </c>
      <c r="L87" s="460">
        <v>1201</v>
      </c>
      <c r="M87" s="460">
        <v>1.7951999999999999</v>
      </c>
    </row>
    <row r="88" spans="1:13" s="13" customFormat="1">
      <c r="A88" s="245">
        <v>78</v>
      </c>
      <c r="B88" s="463" t="s">
        <v>318</v>
      </c>
      <c r="C88" s="460">
        <v>76.150000000000006</v>
      </c>
      <c r="D88" s="461">
        <v>76.983333333333334</v>
      </c>
      <c r="E88" s="461">
        <v>74.466666666666669</v>
      </c>
      <c r="F88" s="461">
        <v>72.783333333333331</v>
      </c>
      <c r="G88" s="461">
        <v>70.266666666666666</v>
      </c>
      <c r="H88" s="461">
        <v>78.666666666666671</v>
      </c>
      <c r="I88" s="461">
        <v>81.183333333333351</v>
      </c>
      <c r="J88" s="461">
        <v>82.866666666666674</v>
      </c>
      <c r="K88" s="460">
        <v>79.5</v>
      </c>
      <c r="L88" s="460">
        <v>75.3</v>
      </c>
      <c r="M88" s="460">
        <v>54.05491</v>
      </c>
    </row>
    <row r="89" spans="1:13" s="13" customFormat="1">
      <c r="A89" s="245">
        <v>79</v>
      </c>
      <c r="B89" s="463" t="s">
        <v>71</v>
      </c>
      <c r="C89" s="460">
        <v>13772.05</v>
      </c>
      <c r="D89" s="461">
        <v>13943.216666666667</v>
      </c>
      <c r="E89" s="461">
        <v>13518.833333333334</v>
      </c>
      <c r="F89" s="461">
        <v>13265.616666666667</v>
      </c>
      <c r="G89" s="461">
        <v>12841.233333333334</v>
      </c>
      <c r="H89" s="461">
        <v>14196.433333333334</v>
      </c>
      <c r="I89" s="461">
        <v>14620.816666666666</v>
      </c>
      <c r="J89" s="461">
        <v>14874.033333333335</v>
      </c>
      <c r="K89" s="460">
        <v>14367.6</v>
      </c>
      <c r="L89" s="460">
        <v>13690</v>
      </c>
      <c r="M89" s="460">
        <v>0.31658999999999998</v>
      </c>
    </row>
    <row r="90" spans="1:13" s="13" customFormat="1">
      <c r="A90" s="245">
        <v>80</v>
      </c>
      <c r="B90" s="463" t="s">
        <v>319</v>
      </c>
      <c r="C90" s="460">
        <v>243.9</v>
      </c>
      <c r="D90" s="461">
        <v>246</v>
      </c>
      <c r="E90" s="461">
        <v>238</v>
      </c>
      <c r="F90" s="461">
        <v>232.1</v>
      </c>
      <c r="G90" s="461">
        <v>224.1</v>
      </c>
      <c r="H90" s="461">
        <v>251.9</v>
      </c>
      <c r="I90" s="461">
        <v>259.89999999999998</v>
      </c>
      <c r="J90" s="461">
        <v>265.8</v>
      </c>
      <c r="K90" s="460">
        <v>254</v>
      </c>
      <c r="L90" s="460">
        <v>240.1</v>
      </c>
      <c r="M90" s="460">
        <v>1.67475</v>
      </c>
    </row>
    <row r="91" spans="1:13" s="13" customFormat="1">
      <c r="A91" s="245">
        <v>81</v>
      </c>
      <c r="B91" s="463" t="s">
        <v>74</v>
      </c>
      <c r="C91" s="460">
        <v>3501.45</v>
      </c>
      <c r="D91" s="461">
        <v>3488.0499999999997</v>
      </c>
      <c r="E91" s="461">
        <v>3451.5999999999995</v>
      </c>
      <c r="F91" s="461">
        <v>3401.7499999999995</v>
      </c>
      <c r="G91" s="461">
        <v>3365.2999999999993</v>
      </c>
      <c r="H91" s="461">
        <v>3537.8999999999996</v>
      </c>
      <c r="I91" s="461">
        <v>3574.3499999999995</v>
      </c>
      <c r="J91" s="461">
        <v>3624.2</v>
      </c>
      <c r="K91" s="460">
        <v>3524.5</v>
      </c>
      <c r="L91" s="460">
        <v>3438.2</v>
      </c>
      <c r="M91" s="460">
        <v>6.7749800000000002</v>
      </c>
    </row>
    <row r="92" spans="1:13" s="13" customFormat="1">
      <c r="A92" s="245">
        <v>82</v>
      </c>
      <c r="B92" s="463" t="s">
        <v>320</v>
      </c>
      <c r="C92" s="460">
        <v>519.45000000000005</v>
      </c>
      <c r="D92" s="461">
        <v>521.16666666666663</v>
      </c>
      <c r="E92" s="461">
        <v>513.93333333333328</v>
      </c>
      <c r="F92" s="461">
        <v>508.41666666666663</v>
      </c>
      <c r="G92" s="461">
        <v>501.18333333333328</v>
      </c>
      <c r="H92" s="461">
        <v>526.68333333333328</v>
      </c>
      <c r="I92" s="461">
        <v>533.91666666666663</v>
      </c>
      <c r="J92" s="461">
        <v>539.43333333333328</v>
      </c>
      <c r="K92" s="460">
        <v>528.4</v>
      </c>
      <c r="L92" s="460">
        <v>515.65</v>
      </c>
      <c r="M92" s="460">
        <v>1.33836</v>
      </c>
    </row>
    <row r="93" spans="1:13" s="13" customFormat="1">
      <c r="A93" s="245">
        <v>83</v>
      </c>
      <c r="B93" s="463" t="s">
        <v>321</v>
      </c>
      <c r="C93" s="460">
        <v>306.60000000000002</v>
      </c>
      <c r="D93" s="461">
        <v>302.76666666666665</v>
      </c>
      <c r="E93" s="461">
        <v>295.08333333333331</v>
      </c>
      <c r="F93" s="461">
        <v>283.56666666666666</v>
      </c>
      <c r="G93" s="461">
        <v>275.88333333333333</v>
      </c>
      <c r="H93" s="461">
        <v>314.2833333333333</v>
      </c>
      <c r="I93" s="461">
        <v>321.9666666666667</v>
      </c>
      <c r="J93" s="461">
        <v>333.48333333333329</v>
      </c>
      <c r="K93" s="460">
        <v>310.45</v>
      </c>
      <c r="L93" s="460">
        <v>291.25</v>
      </c>
      <c r="M93" s="460">
        <v>6.9234900000000001</v>
      </c>
    </row>
    <row r="94" spans="1:13" s="13" customFormat="1">
      <c r="A94" s="245">
        <v>84</v>
      </c>
      <c r="B94" s="463" t="s">
        <v>80</v>
      </c>
      <c r="C94" s="460">
        <v>674.35</v>
      </c>
      <c r="D94" s="461">
        <v>670.16666666666663</v>
      </c>
      <c r="E94" s="461">
        <v>660.83333333333326</v>
      </c>
      <c r="F94" s="461">
        <v>647.31666666666661</v>
      </c>
      <c r="G94" s="461">
        <v>637.98333333333323</v>
      </c>
      <c r="H94" s="461">
        <v>683.68333333333328</v>
      </c>
      <c r="I94" s="461">
        <v>693.01666666666654</v>
      </c>
      <c r="J94" s="461">
        <v>706.5333333333333</v>
      </c>
      <c r="K94" s="460">
        <v>679.5</v>
      </c>
      <c r="L94" s="460">
        <v>656.65</v>
      </c>
      <c r="M94" s="460">
        <v>5.54922</v>
      </c>
    </row>
    <row r="95" spans="1:13" s="13" customFormat="1">
      <c r="A95" s="245">
        <v>85</v>
      </c>
      <c r="B95" s="463" t="s">
        <v>322</v>
      </c>
      <c r="C95" s="460">
        <v>1900.6</v>
      </c>
      <c r="D95" s="461">
        <v>1912.45</v>
      </c>
      <c r="E95" s="461">
        <v>1869.9</v>
      </c>
      <c r="F95" s="461">
        <v>1839.2</v>
      </c>
      <c r="G95" s="461">
        <v>1796.65</v>
      </c>
      <c r="H95" s="461">
        <v>1943.15</v>
      </c>
      <c r="I95" s="461">
        <v>1985.6999999999998</v>
      </c>
      <c r="J95" s="461">
        <v>2016.4</v>
      </c>
      <c r="K95" s="460">
        <v>1955</v>
      </c>
      <c r="L95" s="460">
        <v>1881.75</v>
      </c>
      <c r="M95" s="460">
        <v>0.21459</v>
      </c>
    </row>
    <row r="96" spans="1:13" s="13" customFormat="1">
      <c r="A96" s="245">
        <v>86</v>
      </c>
      <c r="B96" s="463" t="s">
        <v>783</v>
      </c>
      <c r="C96" s="460">
        <v>268.14999999999998</v>
      </c>
      <c r="D96" s="461">
        <v>272.05</v>
      </c>
      <c r="E96" s="461">
        <v>262.20000000000005</v>
      </c>
      <c r="F96" s="461">
        <v>256.25000000000006</v>
      </c>
      <c r="G96" s="461">
        <v>246.40000000000009</v>
      </c>
      <c r="H96" s="461">
        <v>278</v>
      </c>
      <c r="I96" s="461">
        <v>287.85000000000002</v>
      </c>
      <c r="J96" s="461">
        <v>293.79999999999995</v>
      </c>
      <c r="K96" s="460">
        <v>281.89999999999998</v>
      </c>
      <c r="L96" s="460">
        <v>266.10000000000002</v>
      </c>
      <c r="M96" s="460">
        <v>3.0468000000000002</v>
      </c>
    </row>
    <row r="97" spans="1:13" s="13" customFormat="1">
      <c r="A97" s="245">
        <v>87</v>
      </c>
      <c r="B97" s="463" t="s">
        <v>75</v>
      </c>
      <c r="C97" s="460">
        <v>617.15</v>
      </c>
      <c r="D97" s="461">
        <v>631.6</v>
      </c>
      <c r="E97" s="461">
        <v>600.55000000000007</v>
      </c>
      <c r="F97" s="461">
        <v>583.95000000000005</v>
      </c>
      <c r="G97" s="461">
        <v>552.90000000000009</v>
      </c>
      <c r="H97" s="461">
        <v>648.20000000000005</v>
      </c>
      <c r="I97" s="461">
        <v>679.25</v>
      </c>
      <c r="J97" s="461">
        <v>695.85</v>
      </c>
      <c r="K97" s="460">
        <v>662.65</v>
      </c>
      <c r="L97" s="460">
        <v>615</v>
      </c>
      <c r="M97" s="460">
        <v>159.33829</v>
      </c>
    </row>
    <row r="98" spans="1:13" s="13" customFormat="1">
      <c r="A98" s="245">
        <v>88</v>
      </c>
      <c r="B98" s="463" t="s">
        <v>323</v>
      </c>
      <c r="C98" s="460">
        <v>509.3</v>
      </c>
      <c r="D98" s="461">
        <v>512.7166666666667</v>
      </c>
      <c r="E98" s="461">
        <v>499.03333333333342</v>
      </c>
      <c r="F98" s="461">
        <v>488.76666666666671</v>
      </c>
      <c r="G98" s="461">
        <v>475.08333333333343</v>
      </c>
      <c r="H98" s="461">
        <v>522.98333333333335</v>
      </c>
      <c r="I98" s="461">
        <v>536.66666666666674</v>
      </c>
      <c r="J98" s="461">
        <v>546.93333333333339</v>
      </c>
      <c r="K98" s="460">
        <v>526.4</v>
      </c>
      <c r="L98" s="460">
        <v>502.45</v>
      </c>
      <c r="M98" s="460">
        <v>4.5541799999999997</v>
      </c>
    </row>
    <row r="99" spans="1:13" s="13" customFormat="1">
      <c r="A99" s="245">
        <v>89</v>
      </c>
      <c r="B99" s="463" t="s">
        <v>76</v>
      </c>
      <c r="C99" s="460">
        <v>147.55000000000001</v>
      </c>
      <c r="D99" s="461">
        <v>149.98333333333335</v>
      </c>
      <c r="E99" s="461">
        <v>143.4666666666667</v>
      </c>
      <c r="F99" s="461">
        <v>139.38333333333335</v>
      </c>
      <c r="G99" s="461">
        <v>132.8666666666667</v>
      </c>
      <c r="H99" s="461">
        <v>154.06666666666669</v>
      </c>
      <c r="I99" s="461">
        <v>160.58333333333334</v>
      </c>
      <c r="J99" s="461">
        <v>164.66666666666669</v>
      </c>
      <c r="K99" s="460">
        <v>156.5</v>
      </c>
      <c r="L99" s="460">
        <v>145.9</v>
      </c>
      <c r="M99" s="460">
        <v>256.44720000000001</v>
      </c>
    </row>
    <row r="100" spans="1:13" s="13" customFormat="1">
      <c r="A100" s="245">
        <v>90</v>
      </c>
      <c r="B100" s="463" t="s">
        <v>324</v>
      </c>
      <c r="C100" s="460">
        <v>590.15</v>
      </c>
      <c r="D100" s="461">
        <v>583.05000000000007</v>
      </c>
      <c r="E100" s="461">
        <v>569.10000000000014</v>
      </c>
      <c r="F100" s="461">
        <v>548.05000000000007</v>
      </c>
      <c r="G100" s="461">
        <v>534.10000000000014</v>
      </c>
      <c r="H100" s="461">
        <v>604.10000000000014</v>
      </c>
      <c r="I100" s="461">
        <v>618.05000000000018</v>
      </c>
      <c r="J100" s="461">
        <v>639.10000000000014</v>
      </c>
      <c r="K100" s="460">
        <v>597</v>
      </c>
      <c r="L100" s="460">
        <v>562</v>
      </c>
      <c r="M100" s="460">
        <v>9.5322700000000005</v>
      </c>
    </row>
    <row r="101" spans="1:13">
      <c r="A101" s="245">
        <v>91</v>
      </c>
      <c r="B101" s="463" t="s">
        <v>325</v>
      </c>
      <c r="C101" s="460">
        <v>459.85</v>
      </c>
      <c r="D101" s="461">
        <v>463</v>
      </c>
      <c r="E101" s="461">
        <v>455</v>
      </c>
      <c r="F101" s="461">
        <v>450.15</v>
      </c>
      <c r="G101" s="461">
        <v>442.15</v>
      </c>
      <c r="H101" s="461">
        <v>467.85</v>
      </c>
      <c r="I101" s="461">
        <v>475.85</v>
      </c>
      <c r="J101" s="461">
        <v>480.70000000000005</v>
      </c>
      <c r="K101" s="460">
        <v>471</v>
      </c>
      <c r="L101" s="460">
        <v>458.15</v>
      </c>
      <c r="M101" s="460">
        <v>1.41605</v>
      </c>
    </row>
    <row r="102" spans="1:13">
      <c r="A102" s="245">
        <v>92</v>
      </c>
      <c r="B102" s="463" t="s">
        <v>326</v>
      </c>
      <c r="C102" s="460">
        <v>567.70000000000005</v>
      </c>
      <c r="D102" s="461">
        <v>573.5333333333333</v>
      </c>
      <c r="E102" s="461">
        <v>558.06666666666661</v>
      </c>
      <c r="F102" s="461">
        <v>548.43333333333328</v>
      </c>
      <c r="G102" s="461">
        <v>532.96666666666658</v>
      </c>
      <c r="H102" s="461">
        <v>583.16666666666663</v>
      </c>
      <c r="I102" s="461">
        <v>598.63333333333333</v>
      </c>
      <c r="J102" s="461">
        <v>608.26666666666665</v>
      </c>
      <c r="K102" s="460">
        <v>589</v>
      </c>
      <c r="L102" s="460">
        <v>563.9</v>
      </c>
      <c r="M102" s="460">
        <v>2.9406599999999998</v>
      </c>
    </row>
    <row r="103" spans="1:13">
      <c r="A103" s="245">
        <v>93</v>
      </c>
      <c r="B103" s="463" t="s">
        <v>77</v>
      </c>
      <c r="C103" s="460">
        <v>130.4</v>
      </c>
      <c r="D103" s="461">
        <v>130.4</v>
      </c>
      <c r="E103" s="461">
        <v>127.10000000000002</v>
      </c>
      <c r="F103" s="461">
        <v>123.80000000000001</v>
      </c>
      <c r="G103" s="461">
        <v>120.50000000000003</v>
      </c>
      <c r="H103" s="461">
        <v>133.70000000000002</v>
      </c>
      <c r="I103" s="461">
        <v>137.00000000000003</v>
      </c>
      <c r="J103" s="461">
        <v>140.30000000000001</v>
      </c>
      <c r="K103" s="460">
        <v>133.69999999999999</v>
      </c>
      <c r="L103" s="460">
        <v>127.1</v>
      </c>
      <c r="M103" s="460">
        <v>22.370180000000001</v>
      </c>
    </row>
    <row r="104" spans="1:13">
      <c r="A104" s="245">
        <v>94</v>
      </c>
      <c r="B104" s="463" t="s">
        <v>327</v>
      </c>
      <c r="C104" s="460">
        <v>1287.5999999999999</v>
      </c>
      <c r="D104" s="461">
        <v>1296.8666666666666</v>
      </c>
      <c r="E104" s="461">
        <v>1274.7333333333331</v>
      </c>
      <c r="F104" s="461">
        <v>1261.8666666666666</v>
      </c>
      <c r="G104" s="461">
        <v>1239.7333333333331</v>
      </c>
      <c r="H104" s="461">
        <v>1309.7333333333331</v>
      </c>
      <c r="I104" s="461">
        <v>1331.8666666666668</v>
      </c>
      <c r="J104" s="461">
        <v>1344.7333333333331</v>
      </c>
      <c r="K104" s="460">
        <v>1319</v>
      </c>
      <c r="L104" s="460">
        <v>1284</v>
      </c>
      <c r="M104" s="460">
        <v>1.9060699999999999</v>
      </c>
    </row>
    <row r="105" spans="1:13">
      <c r="A105" s="245">
        <v>95</v>
      </c>
      <c r="B105" s="463" t="s">
        <v>328</v>
      </c>
      <c r="C105" s="460">
        <v>17.7</v>
      </c>
      <c r="D105" s="461">
        <v>18.066666666666666</v>
      </c>
      <c r="E105" s="461">
        <v>17.083333333333332</v>
      </c>
      <c r="F105" s="461">
        <v>16.466666666666665</v>
      </c>
      <c r="G105" s="461">
        <v>15.483333333333331</v>
      </c>
      <c r="H105" s="461">
        <v>18.683333333333334</v>
      </c>
      <c r="I105" s="461">
        <v>19.666666666666668</v>
      </c>
      <c r="J105" s="461">
        <v>20.283333333333335</v>
      </c>
      <c r="K105" s="460">
        <v>19.05</v>
      </c>
      <c r="L105" s="460">
        <v>17.45</v>
      </c>
      <c r="M105" s="460">
        <v>172.75531000000001</v>
      </c>
    </row>
    <row r="106" spans="1:13">
      <c r="A106" s="245">
        <v>96</v>
      </c>
      <c r="B106" s="463" t="s">
        <v>329</v>
      </c>
      <c r="C106" s="460">
        <v>829.85</v>
      </c>
      <c r="D106" s="461">
        <v>821.04999999999984</v>
      </c>
      <c r="E106" s="461">
        <v>808.09999999999968</v>
      </c>
      <c r="F106" s="461">
        <v>786.3499999999998</v>
      </c>
      <c r="G106" s="461">
        <v>773.39999999999964</v>
      </c>
      <c r="H106" s="461">
        <v>842.79999999999973</v>
      </c>
      <c r="I106" s="461">
        <v>855.74999999999977</v>
      </c>
      <c r="J106" s="461">
        <v>877.49999999999977</v>
      </c>
      <c r="K106" s="460">
        <v>834</v>
      </c>
      <c r="L106" s="460">
        <v>799.3</v>
      </c>
      <c r="M106" s="460">
        <v>21.766770000000001</v>
      </c>
    </row>
    <row r="107" spans="1:13">
      <c r="A107" s="245">
        <v>97</v>
      </c>
      <c r="B107" s="463" t="s">
        <v>330</v>
      </c>
      <c r="C107" s="460">
        <v>342.3</v>
      </c>
      <c r="D107" s="461">
        <v>340.21666666666664</v>
      </c>
      <c r="E107" s="461">
        <v>333.43333333333328</v>
      </c>
      <c r="F107" s="461">
        <v>324.56666666666666</v>
      </c>
      <c r="G107" s="461">
        <v>317.7833333333333</v>
      </c>
      <c r="H107" s="461">
        <v>349.08333333333326</v>
      </c>
      <c r="I107" s="461">
        <v>355.86666666666667</v>
      </c>
      <c r="J107" s="461">
        <v>364.73333333333323</v>
      </c>
      <c r="K107" s="460">
        <v>347</v>
      </c>
      <c r="L107" s="460">
        <v>331.35</v>
      </c>
      <c r="M107" s="460">
        <v>6.34945</v>
      </c>
    </row>
    <row r="108" spans="1:13">
      <c r="A108" s="245">
        <v>98</v>
      </c>
      <c r="B108" s="463" t="s">
        <v>79</v>
      </c>
      <c r="C108" s="460">
        <v>479.85</v>
      </c>
      <c r="D108" s="461">
        <v>482.61666666666662</v>
      </c>
      <c r="E108" s="461">
        <v>472.23333333333323</v>
      </c>
      <c r="F108" s="461">
        <v>464.61666666666662</v>
      </c>
      <c r="G108" s="461">
        <v>454.23333333333323</v>
      </c>
      <c r="H108" s="461">
        <v>490.23333333333323</v>
      </c>
      <c r="I108" s="461">
        <v>500.61666666666656</v>
      </c>
      <c r="J108" s="461">
        <v>508.23333333333323</v>
      </c>
      <c r="K108" s="460">
        <v>493</v>
      </c>
      <c r="L108" s="460">
        <v>475</v>
      </c>
      <c r="M108" s="460">
        <v>6.3110299999999997</v>
      </c>
    </row>
    <row r="109" spans="1:13">
      <c r="A109" s="245">
        <v>99</v>
      </c>
      <c r="B109" s="463" t="s">
        <v>331</v>
      </c>
      <c r="C109" s="460">
        <v>3897.6</v>
      </c>
      <c r="D109" s="461">
        <v>3858.35</v>
      </c>
      <c r="E109" s="461">
        <v>3806.7</v>
      </c>
      <c r="F109" s="461">
        <v>3715.7999999999997</v>
      </c>
      <c r="G109" s="461">
        <v>3664.1499999999996</v>
      </c>
      <c r="H109" s="461">
        <v>3949.25</v>
      </c>
      <c r="I109" s="461">
        <v>4000.9000000000005</v>
      </c>
      <c r="J109" s="461">
        <v>4091.8</v>
      </c>
      <c r="K109" s="460">
        <v>3910</v>
      </c>
      <c r="L109" s="460">
        <v>3767.45</v>
      </c>
      <c r="M109" s="460">
        <v>0.1376</v>
      </c>
    </row>
    <row r="110" spans="1:13">
      <c r="A110" s="245">
        <v>100</v>
      </c>
      <c r="B110" s="463" t="s">
        <v>332</v>
      </c>
      <c r="C110" s="460">
        <v>147.5</v>
      </c>
      <c r="D110" s="461">
        <v>147.6</v>
      </c>
      <c r="E110" s="461">
        <v>145.69999999999999</v>
      </c>
      <c r="F110" s="461">
        <v>143.9</v>
      </c>
      <c r="G110" s="461">
        <v>142</v>
      </c>
      <c r="H110" s="461">
        <v>149.39999999999998</v>
      </c>
      <c r="I110" s="461">
        <v>151.30000000000001</v>
      </c>
      <c r="J110" s="461">
        <v>153.09999999999997</v>
      </c>
      <c r="K110" s="460">
        <v>149.5</v>
      </c>
      <c r="L110" s="460">
        <v>145.80000000000001</v>
      </c>
      <c r="M110" s="460">
        <v>0.65097000000000005</v>
      </c>
    </row>
    <row r="111" spans="1:13">
      <c r="A111" s="245">
        <v>101</v>
      </c>
      <c r="B111" s="463" t="s">
        <v>333</v>
      </c>
      <c r="C111" s="460">
        <v>270.45</v>
      </c>
      <c r="D111" s="461">
        <v>270.51666666666665</v>
      </c>
      <c r="E111" s="461">
        <v>259.93333333333328</v>
      </c>
      <c r="F111" s="461">
        <v>249.41666666666663</v>
      </c>
      <c r="G111" s="461">
        <v>238.83333333333326</v>
      </c>
      <c r="H111" s="461">
        <v>281.0333333333333</v>
      </c>
      <c r="I111" s="461">
        <v>291.61666666666667</v>
      </c>
      <c r="J111" s="461">
        <v>302.13333333333333</v>
      </c>
      <c r="K111" s="460">
        <v>281.10000000000002</v>
      </c>
      <c r="L111" s="460">
        <v>260</v>
      </c>
      <c r="M111" s="460">
        <v>94.619460000000004</v>
      </c>
    </row>
    <row r="112" spans="1:13">
      <c r="A112" s="245">
        <v>102</v>
      </c>
      <c r="B112" s="463" t="s">
        <v>334</v>
      </c>
      <c r="C112" s="460">
        <v>115.65</v>
      </c>
      <c r="D112" s="461">
        <v>115.95</v>
      </c>
      <c r="E112" s="461">
        <v>113.05000000000001</v>
      </c>
      <c r="F112" s="461">
        <v>110.45</v>
      </c>
      <c r="G112" s="461">
        <v>107.55000000000001</v>
      </c>
      <c r="H112" s="461">
        <v>118.55000000000001</v>
      </c>
      <c r="I112" s="461">
        <v>121.45000000000002</v>
      </c>
      <c r="J112" s="461">
        <v>124.05000000000001</v>
      </c>
      <c r="K112" s="460">
        <v>118.85</v>
      </c>
      <c r="L112" s="460">
        <v>113.35</v>
      </c>
      <c r="M112" s="460">
        <v>6.6966799999999997</v>
      </c>
    </row>
    <row r="113" spans="1:13">
      <c r="A113" s="245">
        <v>103</v>
      </c>
      <c r="B113" s="463" t="s">
        <v>335</v>
      </c>
      <c r="C113" s="460">
        <v>565.15</v>
      </c>
      <c r="D113" s="461">
        <v>565.6</v>
      </c>
      <c r="E113" s="461">
        <v>561.5</v>
      </c>
      <c r="F113" s="461">
        <v>557.85</v>
      </c>
      <c r="G113" s="461">
        <v>553.75</v>
      </c>
      <c r="H113" s="461">
        <v>569.25</v>
      </c>
      <c r="I113" s="461">
        <v>573.35000000000014</v>
      </c>
      <c r="J113" s="461">
        <v>577</v>
      </c>
      <c r="K113" s="460">
        <v>569.70000000000005</v>
      </c>
      <c r="L113" s="460">
        <v>561.95000000000005</v>
      </c>
      <c r="M113" s="460">
        <v>0.43967000000000001</v>
      </c>
    </row>
    <row r="114" spans="1:13">
      <c r="A114" s="245">
        <v>104</v>
      </c>
      <c r="B114" s="463" t="s">
        <v>81</v>
      </c>
      <c r="C114" s="460">
        <v>526.75</v>
      </c>
      <c r="D114" s="461">
        <v>524.1</v>
      </c>
      <c r="E114" s="461">
        <v>515.65000000000009</v>
      </c>
      <c r="F114" s="461">
        <v>504.55000000000007</v>
      </c>
      <c r="G114" s="461">
        <v>496.10000000000014</v>
      </c>
      <c r="H114" s="461">
        <v>535.20000000000005</v>
      </c>
      <c r="I114" s="461">
        <v>543.65000000000009</v>
      </c>
      <c r="J114" s="461">
        <v>554.75</v>
      </c>
      <c r="K114" s="460">
        <v>532.54999999999995</v>
      </c>
      <c r="L114" s="460">
        <v>513</v>
      </c>
      <c r="M114" s="460">
        <v>60.376899999999999</v>
      </c>
    </row>
    <row r="115" spans="1:13">
      <c r="A115" s="245">
        <v>105</v>
      </c>
      <c r="B115" s="463" t="s">
        <v>82</v>
      </c>
      <c r="C115" s="460">
        <v>904.05</v>
      </c>
      <c r="D115" s="461">
        <v>908.61666666666667</v>
      </c>
      <c r="E115" s="461">
        <v>896.23333333333335</v>
      </c>
      <c r="F115" s="461">
        <v>888.41666666666663</v>
      </c>
      <c r="G115" s="461">
        <v>876.0333333333333</v>
      </c>
      <c r="H115" s="461">
        <v>916.43333333333339</v>
      </c>
      <c r="I115" s="461">
        <v>928.81666666666683</v>
      </c>
      <c r="J115" s="461">
        <v>936.63333333333344</v>
      </c>
      <c r="K115" s="460">
        <v>921</v>
      </c>
      <c r="L115" s="460">
        <v>900.8</v>
      </c>
      <c r="M115" s="460">
        <v>150.48471000000001</v>
      </c>
    </row>
    <row r="116" spans="1:13">
      <c r="A116" s="245">
        <v>106</v>
      </c>
      <c r="B116" s="463" t="s">
        <v>231</v>
      </c>
      <c r="C116" s="460">
        <v>163.1</v>
      </c>
      <c r="D116" s="461">
        <v>164.26666666666665</v>
      </c>
      <c r="E116" s="461">
        <v>161.08333333333331</v>
      </c>
      <c r="F116" s="461">
        <v>159.06666666666666</v>
      </c>
      <c r="G116" s="461">
        <v>155.88333333333333</v>
      </c>
      <c r="H116" s="461">
        <v>166.2833333333333</v>
      </c>
      <c r="I116" s="461">
        <v>169.46666666666664</v>
      </c>
      <c r="J116" s="461">
        <v>171.48333333333329</v>
      </c>
      <c r="K116" s="460">
        <v>167.45</v>
      </c>
      <c r="L116" s="460">
        <v>162.25</v>
      </c>
      <c r="M116" s="460">
        <v>22.593430000000001</v>
      </c>
    </row>
    <row r="117" spans="1:13">
      <c r="A117" s="245">
        <v>107</v>
      </c>
      <c r="B117" s="463" t="s">
        <v>83</v>
      </c>
      <c r="C117" s="460">
        <v>146.80000000000001</v>
      </c>
      <c r="D117" s="461">
        <v>149.61666666666667</v>
      </c>
      <c r="E117" s="461">
        <v>143.28333333333336</v>
      </c>
      <c r="F117" s="461">
        <v>139.76666666666668</v>
      </c>
      <c r="G117" s="461">
        <v>133.43333333333337</v>
      </c>
      <c r="H117" s="461">
        <v>153.13333333333335</v>
      </c>
      <c r="I117" s="461">
        <v>159.46666666666667</v>
      </c>
      <c r="J117" s="461">
        <v>162.98333333333335</v>
      </c>
      <c r="K117" s="460">
        <v>155.94999999999999</v>
      </c>
      <c r="L117" s="460">
        <v>146.1</v>
      </c>
      <c r="M117" s="460">
        <v>231.40308999999999</v>
      </c>
    </row>
    <row r="118" spans="1:13">
      <c r="A118" s="245">
        <v>108</v>
      </c>
      <c r="B118" s="463" t="s">
        <v>336</v>
      </c>
      <c r="C118" s="460">
        <v>383.35</v>
      </c>
      <c r="D118" s="461">
        <v>382.76666666666665</v>
      </c>
      <c r="E118" s="461">
        <v>378.58333333333331</v>
      </c>
      <c r="F118" s="461">
        <v>373.81666666666666</v>
      </c>
      <c r="G118" s="461">
        <v>369.63333333333333</v>
      </c>
      <c r="H118" s="461">
        <v>387.5333333333333</v>
      </c>
      <c r="I118" s="461">
        <v>391.7166666666667</v>
      </c>
      <c r="J118" s="461">
        <v>396.48333333333329</v>
      </c>
      <c r="K118" s="460">
        <v>386.95</v>
      </c>
      <c r="L118" s="460">
        <v>378</v>
      </c>
      <c r="M118" s="460">
        <v>5.8962599999999998</v>
      </c>
    </row>
    <row r="119" spans="1:13">
      <c r="A119" s="245">
        <v>109</v>
      </c>
      <c r="B119" s="463" t="s">
        <v>821</v>
      </c>
      <c r="C119" s="460">
        <v>3349.55</v>
      </c>
      <c r="D119" s="461">
        <v>3338.9</v>
      </c>
      <c r="E119" s="461">
        <v>3286.8</v>
      </c>
      <c r="F119" s="461">
        <v>3224.05</v>
      </c>
      <c r="G119" s="461">
        <v>3171.9500000000003</v>
      </c>
      <c r="H119" s="461">
        <v>3401.65</v>
      </c>
      <c r="I119" s="461">
        <v>3453.7499999999995</v>
      </c>
      <c r="J119" s="461">
        <v>3516.5</v>
      </c>
      <c r="K119" s="460">
        <v>3391</v>
      </c>
      <c r="L119" s="460">
        <v>3276.15</v>
      </c>
      <c r="M119" s="460">
        <v>3.9449800000000002</v>
      </c>
    </row>
    <row r="120" spans="1:13">
      <c r="A120" s="245">
        <v>110</v>
      </c>
      <c r="B120" s="463" t="s">
        <v>84</v>
      </c>
      <c r="C120" s="460">
        <v>1566.95</v>
      </c>
      <c r="D120" s="461">
        <v>1563</v>
      </c>
      <c r="E120" s="461">
        <v>1536</v>
      </c>
      <c r="F120" s="461">
        <v>1505.05</v>
      </c>
      <c r="G120" s="461">
        <v>1478.05</v>
      </c>
      <c r="H120" s="461">
        <v>1593.95</v>
      </c>
      <c r="I120" s="461">
        <v>1620.95</v>
      </c>
      <c r="J120" s="461">
        <v>1651.9</v>
      </c>
      <c r="K120" s="460">
        <v>1590</v>
      </c>
      <c r="L120" s="460">
        <v>1532.05</v>
      </c>
      <c r="M120" s="460">
        <v>12.51953</v>
      </c>
    </row>
    <row r="121" spans="1:13">
      <c r="A121" s="245">
        <v>111</v>
      </c>
      <c r="B121" s="463" t="s">
        <v>85</v>
      </c>
      <c r="C121" s="460">
        <v>572.75</v>
      </c>
      <c r="D121" s="461">
        <v>579.13333333333333</v>
      </c>
      <c r="E121" s="461">
        <v>559.26666666666665</v>
      </c>
      <c r="F121" s="461">
        <v>545.7833333333333</v>
      </c>
      <c r="G121" s="461">
        <v>525.91666666666663</v>
      </c>
      <c r="H121" s="461">
        <v>592.61666666666667</v>
      </c>
      <c r="I121" s="461">
        <v>612.48333333333323</v>
      </c>
      <c r="J121" s="461">
        <v>625.9666666666667</v>
      </c>
      <c r="K121" s="460">
        <v>599</v>
      </c>
      <c r="L121" s="460">
        <v>565.65</v>
      </c>
      <c r="M121" s="460">
        <v>21.203749999999999</v>
      </c>
    </row>
    <row r="122" spans="1:13">
      <c r="A122" s="245">
        <v>112</v>
      </c>
      <c r="B122" s="463" t="s">
        <v>232</v>
      </c>
      <c r="C122" s="460">
        <v>769.75</v>
      </c>
      <c r="D122" s="461">
        <v>773.94999999999993</v>
      </c>
      <c r="E122" s="461">
        <v>755.94999999999982</v>
      </c>
      <c r="F122" s="461">
        <v>742.14999999999986</v>
      </c>
      <c r="G122" s="461">
        <v>724.14999999999975</v>
      </c>
      <c r="H122" s="461">
        <v>787.74999999999989</v>
      </c>
      <c r="I122" s="461">
        <v>805.75000000000011</v>
      </c>
      <c r="J122" s="461">
        <v>819.55</v>
      </c>
      <c r="K122" s="460">
        <v>791.95</v>
      </c>
      <c r="L122" s="460">
        <v>760.15</v>
      </c>
      <c r="M122" s="460">
        <v>4.4557200000000003</v>
      </c>
    </row>
    <row r="123" spans="1:13">
      <c r="A123" s="245">
        <v>113</v>
      </c>
      <c r="B123" s="463" t="s">
        <v>337</v>
      </c>
      <c r="C123" s="460">
        <v>584.1</v>
      </c>
      <c r="D123" s="461">
        <v>583.36666666666667</v>
      </c>
      <c r="E123" s="461">
        <v>577.73333333333335</v>
      </c>
      <c r="F123" s="461">
        <v>571.36666666666667</v>
      </c>
      <c r="G123" s="461">
        <v>565.73333333333335</v>
      </c>
      <c r="H123" s="461">
        <v>589.73333333333335</v>
      </c>
      <c r="I123" s="461">
        <v>595.36666666666679</v>
      </c>
      <c r="J123" s="461">
        <v>601.73333333333335</v>
      </c>
      <c r="K123" s="460">
        <v>589</v>
      </c>
      <c r="L123" s="460">
        <v>577</v>
      </c>
      <c r="M123" s="460">
        <v>1.98645</v>
      </c>
    </row>
    <row r="124" spans="1:13">
      <c r="A124" s="245">
        <v>114</v>
      </c>
      <c r="B124" s="463" t="s">
        <v>233</v>
      </c>
      <c r="C124" s="460">
        <v>364</v>
      </c>
      <c r="D124" s="461">
        <v>365.60000000000008</v>
      </c>
      <c r="E124" s="461">
        <v>359.75000000000017</v>
      </c>
      <c r="F124" s="461">
        <v>355.50000000000011</v>
      </c>
      <c r="G124" s="461">
        <v>349.6500000000002</v>
      </c>
      <c r="H124" s="461">
        <v>369.85000000000014</v>
      </c>
      <c r="I124" s="461">
        <v>375.70000000000005</v>
      </c>
      <c r="J124" s="461">
        <v>379.9500000000001</v>
      </c>
      <c r="K124" s="460">
        <v>371.45</v>
      </c>
      <c r="L124" s="460">
        <v>361.35</v>
      </c>
      <c r="M124" s="460">
        <v>17.193010000000001</v>
      </c>
    </row>
    <row r="125" spans="1:13">
      <c r="A125" s="245">
        <v>115</v>
      </c>
      <c r="B125" s="463" t="s">
        <v>86</v>
      </c>
      <c r="C125" s="460">
        <v>816.45</v>
      </c>
      <c r="D125" s="461">
        <v>823.5333333333333</v>
      </c>
      <c r="E125" s="461">
        <v>803.91666666666663</v>
      </c>
      <c r="F125" s="461">
        <v>791.38333333333333</v>
      </c>
      <c r="G125" s="461">
        <v>771.76666666666665</v>
      </c>
      <c r="H125" s="461">
        <v>836.06666666666661</v>
      </c>
      <c r="I125" s="461">
        <v>855.68333333333339</v>
      </c>
      <c r="J125" s="461">
        <v>868.21666666666658</v>
      </c>
      <c r="K125" s="460">
        <v>843.15</v>
      </c>
      <c r="L125" s="460">
        <v>811</v>
      </c>
      <c r="M125" s="460">
        <v>5.6228800000000003</v>
      </c>
    </row>
    <row r="126" spans="1:13">
      <c r="A126" s="245">
        <v>116</v>
      </c>
      <c r="B126" s="463" t="s">
        <v>338</v>
      </c>
      <c r="C126" s="460">
        <v>774.55</v>
      </c>
      <c r="D126" s="461">
        <v>771.70000000000016</v>
      </c>
      <c r="E126" s="461">
        <v>765.5500000000003</v>
      </c>
      <c r="F126" s="461">
        <v>756.55000000000018</v>
      </c>
      <c r="G126" s="461">
        <v>750.40000000000032</v>
      </c>
      <c r="H126" s="461">
        <v>780.70000000000027</v>
      </c>
      <c r="I126" s="461">
        <v>786.85000000000014</v>
      </c>
      <c r="J126" s="461">
        <v>795.85000000000025</v>
      </c>
      <c r="K126" s="460">
        <v>777.85</v>
      </c>
      <c r="L126" s="460">
        <v>762.7</v>
      </c>
      <c r="M126" s="460">
        <v>2.2875000000000001</v>
      </c>
    </row>
    <row r="127" spans="1:13">
      <c r="A127" s="245">
        <v>117</v>
      </c>
      <c r="B127" s="463" t="s">
        <v>339</v>
      </c>
      <c r="C127" s="460">
        <v>84.4</v>
      </c>
      <c r="D127" s="461">
        <v>86.033333333333346</v>
      </c>
      <c r="E127" s="461">
        <v>82.366666666666688</v>
      </c>
      <c r="F127" s="461">
        <v>80.333333333333343</v>
      </c>
      <c r="G127" s="461">
        <v>76.666666666666686</v>
      </c>
      <c r="H127" s="461">
        <v>88.066666666666691</v>
      </c>
      <c r="I127" s="461">
        <v>91.733333333333348</v>
      </c>
      <c r="J127" s="461">
        <v>93.766666666666694</v>
      </c>
      <c r="K127" s="460">
        <v>89.7</v>
      </c>
      <c r="L127" s="460">
        <v>84</v>
      </c>
      <c r="M127" s="460">
        <v>3.78206</v>
      </c>
    </row>
    <row r="128" spans="1:13">
      <c r="A128" s="245">
        <v>118</v>
      </c>
      <c r="B128" s="463" t="s">
        <v>340</v>
      </c>
      <c r="C128" s="460">
        <v>96.3</v>
      </c>
      <c r="D128" s="461">
        <v>97.850000000000009</v>
      </c>
      <c r="E128" s="461">
        <v>93.700000000000017</v>
      </c>
      <c r="F128" s="461">
        <v>91.100000000000009</v>
      </c>
      <c r="G128" s="461">
        <v>86.950000000000017</v>
      </c>
      <c r="H128" s="461">
        <v>100.45000000000002</v>
      </c>
      <c r="I128" s="461">
        <v>104.60000000000002</v>
      </c>
      <c r="J128" s="461">
        <v>107.20000000000002</v>
      </c>
      <c r="K128" s="460">
        <v>102</v>
      </c>
      <c r="L128" s="460">
        <v>95.25</v>
      </c>
      <c r="M128" s="460">
        <v>22.167090000000002</v>
      </c>
    </row>
    <row r="129" spans="1:13">
      <c r="A129" s="245">
        <v>119</v>
      </c>
      <c r="B129" s="463" t="s">
        <v>341</v>
      </c>
      <c r="C129" s="460">
        <v>678.2</v>
      </c>
      <c r="D129" s="461">
        <v>679.19999999999993</v>
      </c>
      <c r="E129" s="461">
        <v>659.49999999999989</v>
      </c>
      <c r="F129" s="461">
        <v>640.79999999999995</v>
      </c>
      <c r="G129" s="461">
        <v>621.09999999999991</v>
      </c>
      <c r="H129" s="461">
        <v>697.89999999999986</v>
      </c>
      <c r="I129" s="461">
        <v>717.59999999999991</v>
      </c>
      <c r="J129" s="461">
        <v>736.29999999999984</v>
      </c>
      <c r="K129" s="460">
        <v>698.9</v>
      </c>
      <c r="L129" s="460">
        <v>660.5</v>
      </c>
      <c r="M129" s="460">
        <v>4.1435599999999999</v>
      </c>
    </row>
    <row r="130" spans="1:13">
      <c r="A130" s="245">
        <v>120</v>
      </c>
      <c r="B130" s="463" t="s">
        <v>92</v>
      </c>
      <c r="C130" s="460">
        <v>250.55</v>
      </c>
      <c r="D130" s="461">
        <v>256.55</v>
      </c>
      <c r="E130" s="461">
        <v>244</v>
      </c>
      <c r="F130" s="461">
        <v>237.45</v>
      </c>
      <c r="G130" s="461">
        <v>224.89999999999998</v>
      </c>
      <c r="H130" s="461">
        <v>263.10000000000002</v>
      </c>
      <c r="I130" s="461">
        <v>275.65000000000009</v>
      </c>
      <c r="J130" s="461">
        <v>282.20000000000005</v>
      </c>
      <c r="K130" s="460">
        <v>269.10000000000002</v>
      </c>
      <c r="L130" s="460">
        <v>250</v>
      </c>
      <c r="M130" s="460">
        <v>91.888800000000003</v>
      </c>
    </row>
    <row r="131" spans="1:13">
      <c r="A131" s="245">
        <v>121</v>
      </c>
      <c r="B131" s="463" t="s">
        <v>87</v>
      </c>
      <c r="C131" s="460">
        <v>535</v>
      </c>
      <c r="D131" s="461">
        <v>534.36666666666667</v>
      </c>
      <c r="E131" s="461">
        <v>530.2833333333333</v>
      </c>
      <c r="F131" s="461">
        <v>525.56666666666661</v>
      </c>
      <c r="G131" s="461">
        <v>521.48333333333323</v>
      </c>
      <c r="H131" s="461">
        <v>539.08333333333337</v>
      </c>
      <c r="I131" s="461">
        <v>543.16666666666663</v>
      </c>
      <c r="J131" s="461">
        <v>547.88333333333344</v>
      </c>
      <c r="K131" s="460">
        <v>538.45000000000005</v>
      </c>
      <c r="L131" s="460">
        <v>529.65</v>
      </c>
      <c r="M131" s="460">
        <v>32.740589999999997</v>
      </c>
    </row>
    <row r="132" spans="1:13">
      <c r="A132" s="245">
        <v>122</v>
      </c>
      <c r="B132" s="463" t="s">
        <v>234</v>
      </c>
      <c r="C132" s="460">
        <v>1727.5</v>
      </c>
      <c r="D132" s="461">
        <v>1710.8333333333333</v>
      </c>
      <c r="E132" s="461">
        <v>1681.6666666666665</v>
      </c>
      <c r="F132" s="461">
        <v>1635.8333333333333</v>
      </c>
      <c r="G132" s="461">
        <v>1606.6666666666665</v>
      </c>
      <c r="H132" s="461">
        <v>1756.6666666666665</v>
      </c>
      <c r="I132" s="461">
        <v>1785.833333333333</v>
      </c>
      <c r="J132" s="461">
        <v>1831.6666666666665</v>
      </c>
      <c r="K132" s="460">
        <v>1740</v>
      </c>
      <c r="L132" s="460">
        <v>1665</v>
      </c>
      <c r="M132" s="460">
        <v>1.1297299999999999</v>
      </c>
    </row>
    <row r="133" spans="1:13">
      <c r="A133" s="245">
        <v>123</v>
      </c>
      <c r="B133" s="463" t="s">
        <v>342</v>
      </c>
      <c r="C133" s="460">
        <v>1728.1</v>
      </c>
      <c r="D133" s="461">
        <v>1749.8166666666666</v>
      </c>
      <c r="E133" s="461">
        <v>1690.2833333333333</v>
      </c>
      <c r="F133" s="461">
        <v>1652.4666666666667</v>
      </c>
      <c r="G133" s="461">
        <v>1592.9333333333334</v>
      </c>
      <c r="H133" s="461">
        <v>1787.6333333333332</v>
      </c>
      <c r="I133" s="461">
        <v>1847.1666666666665</v>
      </c>
      <c r="J133" s="461">
        <v>1884.9833333333331</v>
      </c>
      <c r="K133" s="460">
        <v>1809.35</v>
      </c>
      <c r="L133" s="460">
        <v>1712</v>
      </c>
      <c r="M133" s="460">
        <v>10.47386</v>
      </c>
    </row>
    <row r="134" spans="1:13">
      <c r="A134" s="245">
        <v>124</v>
      </c>
      <c r="B134" s="463" t="s">
        <v>343</v>
      </c>
      <c r="C134" s="460">
        <v>148.55000000000001</v>
      </c>
      <c r="D134" s="461">
        <v>149.5</v>
      </c>
      <c r="E134" s="461">
        <v>147.05000000000001</v>
      </c>
      <c r="F134" s="461">
        <v>145.55000000000001</v>
      </c>
      <c r="G134" s="461">
        <v>143.10000000000002</v>
      </c>
      <c r="H134" s="461">
        <v>151</v>
      </c>
      <c r="I134" s="461">
        <v>153.44999999999999</v>
      </c>
      <c r="J134" s="461">
        <v>154.94999999999999</v>
      </c>
      <c r="K134" s="460">
        <v>151.94999999999999</v>
      </c>
      <c r="L134" s="460">
        <v>148</v>
      </c>
      <c r="M134" s="460">
        <v>11.820410000000001</v>
      </c>
    </row>
    <row r="135" spans="1:13">
      <c r="A135" s="245">
        <v>125</v>
      </c>
      <c r="B135" s="463" t="s">
        <v>830</v>
      </c>
      <c r="C135" s="460">
        <v>178.45</v>
      </c>
      <c r="D135" s="461">
        <v>177.23333333333335</v>
      </c>
      <c r="E135" s="461">
        <v>174.66666666666669</v>
      </c>
      <c r="F135" s="461">
        <v>170.88333333333333</v>
      </c>
      <c r="G135" s="461">
        <v>168.31666666666666</v>
      </c>
      <c r="H135" s="461">
        <v>181.01666666666671</v>
      </c>
      <c r="I135" s="461">
        <v>183.58333333333337</v>
      </c>
      <c r="J135" s="461">
        <v>187.36666666666673</v>
      </c>
      <c r="K135" s="460">
        <v>179.8</v>
      </c>
      <c r="L135" s="460">
        <v>173.45</v>
      </c>
      <c r="M135" s="460">
        <v>4.8606299999999996</v>
      </c>
    </row>
    <row r="136" spans="1:13">
      <c r="A136" s="245">
        <v>126</v>
      </c>
      <c r="B136" s="463" t="s">
        <v>740</v>
      </c>
      <c r="C136" s="460">
        <v>886.85</v>
      </c>
      <c r="D136" s="461">
        <v>897.75</v>
      </c>
      <c r="E136" s="461">
        <v>866.1</v>
      </c>
      <c r="F136" s="461">
        <v>845.35</v>
      </c>
      <c r="G136" s="461">
        <v>813.7</v>
      </c>
      <c r="H136" s="461">
        <v>918.5</v>
      </c>
      <c r="I136" s="461">
        <v>950.15000000000009</v>
      </c>
      <c r="J136" s="461">
        <v>970.9</v>
      </c>
      <c r="K136" s="460">
        <v>929.4</v>
      </c>
      <c r="L136" s="460">
        <v>877</v>
      </c>
      <c r="M136" s="460">
        <v>9.5229800000000004</v>
      </c>
    </row>
    <row r="137" spans="1:13">
      <c r="A137" s="245">
        <v>127</v>
      </c>
      <c r="B137" s="463" t="s">
        <v>345</v>
      </c>
      <c r="C137" s="460">
        <v>526.85</v>
      </c>
      <c r="D137" s="461">
        <v>534.2833333333333</v>
      </c>
      <c r="E137" s="461">
        <v>517.56666666666661</v>
      </c>
      <c r="F137" s="461">
        <v>508.2833333333333</v>
      </c>
      <c r="G137" s="461">
        <v>491.56666666666661</v>
      </c>
      <c r="H137" s="461">
        <v>543.56666666666661</v>
      </c>
      <c r="I137" s="461">
        <v>560.2833333333333</v>
      </c>
      <c r="J137" s="461">
        <v>569.56666666666661</v>
      </c>
      <c r="K137" s="460">
        <v>551</v>
      </c>
      <c r="L137" s="460">
        <v>525</v>
      </c>
      <c r="M137" s="460">
        <v>5.18607</v>
      </c>
    </row>
    <row r="138" spans="1:13">
      <c r="A138" s="245">
        <v>128</v>
      </c>
      <c r="B138" s="463" t="s">
        <v>89</v>
      </c>
      <c r="C138" s="460">
        <v>12.3</v>
      </c>
      <c r="D138" s="461">
        <v>12.566666666666668</v>
      </c>
      <c r="E138" s="461">
        <v>11.633333333333336</v>
      </c>
      <c r="F138" s="461">
        <v>10.966666666666669</v>
      </c>
      <c r="G138" s="461">
        <v>10.033333333333337</v>
      </c>
      <c r="H138" s="461">
        <v>13.233333333333336</v>
      </c>
      <c r="I138" s="461">
        <v>14.16666666666667</v>
      </c>
      <c r="J138" s="461">
        <v>14.833333333333336</v>
      </c>
      <c r="K138" s="460">
        <v>13.5</v>
      </c>
      <c r="L138" s="460">
        <v>11.9</v>
      </c>
      <c r="M138" s="460">
        <v>137.79882000000001</v>
      </c>
    </row>
    <row r="139" spans="1:13">
      <c r="A139" s="245">
        <v>129</v>
      </c>
      <c r="B139" s="463" t="s">
        <v>346</v>
      </c>
      <c r="C139" s="460">
        <v>167.35</v>
      </c>
      <c r="D139" s="461">
        <v>168.8</v>
      </c>
      <c r="E139" s="461">
        <v>163.60000000000002</v>
      </c>
      <c r="F139" s="461">
        <v>159.85000000000002</v>
      </c>
      <c r="G139" s="461">
        <v>154.65000000000003</v>
      </c>
      <c r="H139" s="461">
        <v>172.55</v>
      </c>
      <c r="I139" s="461">
        <v>177.75</v>
      </c>
      <c r="J139" s="461">
        <v>181.5</v>
      </c>
      <c r="K139" s="460">
        <v>174</v>
      </c>
      <c r="L139" s="460">
        <v>165.05</v>
      </c>
      <c r="M139" s="460">
        <v>28.546779999999998</v>
      </c>
    </row>
    <row r="140" spans="1:13">
      <c r="A140" s="245">
        <v>130</v>
      </c>
      <c r="B140" s="463" t="s">
        <v>90</v>
      </c>
      <c r="C140" s="460">
        <v>4020.55</v>
      </c>
      <c r="D140" s="461">
        <v>4045.0166666666664</v>
      </c>
      <c r="E140" s="461">
        <v>3982.0333333333328</v>
      </c>
      <c r="F140" s="461">
        <v>3943.5166666666664</v>
      </c>
      <c r="G140" s="461">
        <v>3880.5333333333328</v>
      </c>
      <c r="H140" s="461">
        <v>4083.5333333333328</v>
      </c>
      <c r="I140" s="461">
        <v>4146.5166666666664</v>
      </c>
      <c r="J140" s="461">
        <v>4185.0333333333328</v>
      </c>
      <c r="K140" s="460">
        <v>4108</v>
      </c>
      <c r="L140" s="460">
        <v>4006.5</v>
      </c>
      <c r="M140" s="460">
        <v>4.8135000000000003</v>
      </c>
    </row>
    <row r="141" spans="1:13">
      <c r="A141" s="245">
        <v>131</v>
      </c>
      <c r="B141" s="463" t="s">
        <v>347</v>
      </c>
      <c r="C141" s="460">
        <v>3954</v>
      </c>
      <c r="D141" s="461">
        <v>3950.2000000000003</v>
      </c>
      <c r="E141" s="461">
        <v>3903.8000000000006</v>
      </c>
      <c r="F141" s="461">
        <v>3853.6000000000004</v>
      </c>
      <c r="G141" s="461">
        <v>3807.2000000000007</v>
      </c>
      <c r="H141" s="461">
        <v>4000.4000000000005</v>
      </c>
      <c r="I141" s="461">
        <v>4046.8</v>
      </c>
      <c r="J141" s="461">
        <v>4097</v>
      </c>
      <c r="K141" s="460">
        <v>3996.6</v>
      </c>
      <c r="L141" s="460">
        <v>3900</v>
      </c>
      <c r="M141" s="460">
        <v>1.08287</v>
      </c>
    </row>
    <row r="142" spans="1:13">
      <c r="A142" s="245">
        <v>132</v>
      </c>
      <c r="B142" s="463" t="s">
        <v>348</v>
      </c>
      <c r="C142" s="460">
        <v>2719.45</v>
      </c>
      <c r="D142" s="461">
        <v>2739.6166666666663</v>
      </c>
      <c r="E142" s="461">
        <v>2689.2833333333328</v>
      </c>
      <c r="F142" s="461">
        <v>2659.1166666666663</v>
      </c>
      <c r="G142" s="461">
        <v>2608.7833333333328</v>
      </c>
      <c r="H142" s="461">
        <v>2769.7833333333328</v>
      </c>
      <c r="I142" s="461">
        <v>2820.1166666666659</v>
      </c>
      <c r="J142" s="461">
        <v>2850.2833333333328</v>
      </c>
      <c r="K142" s="460">
        <v>2789.95</v>
      </c>
      <c r="L142" s="460">
        <v>2709.45</v>
      </c>
      <c r="M142" s="460">
        <v>2.46373</v>
      </c>
    </row>
    <row r="143" spans="1:13">
      <c r="A143" s="245">
        <v>133</v>
      </c>
      <c r="B143" s="463" t="s">
        <v>93</v>
      </c>
      <c r="C143" s="460">
        <v>5196.8500000000004</v>
      </c>
      <c r="D143" s="461">
        <v>5251.75</v>
      </c>
      <c r="E143" s="461">
        <v>5105.1000000000004</v>
      </c>
      <c r="F143" s="461">
        <v>5013.3500000000004</v>
      </c>
      <c r="G143" s="461">
        <v>4866.7000000000007</v>
      </c>
      <c r="H143" s="461">
        <v>5343.5</v>
      </c>
      <c r="I143" s="461">
        <v>5490.15</v>
      </c>
      <c r="J143" s="461">
        <v>5581.9</v>
      </c>
      <c r="K143" s="460">
        <v>5398.4</v>
      </c>
      <c r="L143" s="460">
        <v>5160</v>
      </c>
      <c r="M143" s="460">
        <v>29.770109999999999</v>
      </c>
    </row>
    <row r="144" spans="1:13">
      <c r="A144" s="245">
        <v>134</v>
      </c>
      <c r="B144" s="463" t="s">
        <v>349</v>
      </c>
      <c r="C144" s="460">
        <v>409.25</v>
      </c>
      <c r="D144" s="461">
        <v>411.09999999999997</v>
      </c>
      <c r="E144" s="461">
        <v>398.69999999999993</v>
      </c>
      <c r="F144" s="461">
        <v>388.15</v>
      </c>
      <c r="G144" s="461">
        <v>375.74999999999994</v>
      </c>
      <c r="H144" s="461">
        <v>421.64999999999992</v>
      </c>
      <c r="I144" s="461">
        <v>434.0499999999999</v>
      </c>
      <c r="J144" s="461">
        <v>444.59999999999991</v>
      </c>
      <c r="K144" s="460">
        <v>423.5</v>
      </c>
      <c r="L144" s="460">
        <v>400.55</v>
      </c>
      <c r="M144" s="460">
        <v>3.24614</v>
      </c>
    </row>
    <row r="145" spans="1:13">
      <c r="A145" s="245">
        <v>135</v>
      </c>
      <c r="B145" s="463" t="s">
        <v>350</v>
      </c>
      <c r="C145" s="460">
        <v>92.15</v>
      </c>
      <c r="D145" s="461">
        <v>92.733333333333334</v>
      </c>
      <c r="E145" s="461">
        <v>91.466666666666669</v>
      </c>
      <c r="F145" s="461">
        <v>90.783333333333331</v>
      </c>
      <c r="G145" s="461">
        <v>89.516666666666666</v>
      </c>
      <c r="H145" s="461">
        <v>93.416666666666671</v>
      </c>
      <c r="I145" s="461">
        <v>94.683333333333351</v>
      </c>
      <c r="J145" s="461">
        <v>95.366666666666674</v>
      </c>
      <c r="K145" s="460">
        <v>94</v>
      </c>
      <c r="L145" s="460">
        <v>92.05</v>
      </c>
      <c r="M145" s="460">
        <v>4.1474000000000002</v>
      </c>
    </row>
    <row r="146" spans="1:13">
      <c r="A146" s="245">
        <v>136</v>
      </c>
      <c r="B146" s="463" t="s">
        <v>831</v>
      </c>
      <c r="C146" s="460">
        <v>232.3</v>
      </c>
      <c r="D146" s="461">
        <v>234.96666666666667</v>
      </c>
      <c r="E146" s="461">
        <v>225.43333333333334</v>
      </c>
      <c r="F146" s="461">
        <v>218.56666666666666</v>
      </c>
      <c r="G146" s="461">
        <v>209.03333333333333</v>
      </c>
      <c r="H146" s="461">
        <v>241.83333333333334</v>
      </c>
      <c r="I146" s="461">
        <v>251.3666666666667</v>
      </c>
      <c r="J146" s="461">
        <v>258.23333333333335</v>
      </c>
      <c r="K146" s="460">
        <v>244.5</v>
      </c>
      <c r="L146" s="460">
        <v>228.1</v>
      </c>
      <c r="M146" s="460">
        <v>3.09301</v>
      </c>
    </row>
    <row r="147" spans="1:13">
      <c r="A147" s="245">
        <v>137</v>
      </c>
      <c r="B147" s="463" t="s">
        <v>742</v>
      </c>
      <c r="C147" s="460">
        <v>1789.25</v>
      </c>
      <c r="D147" s="461">
        <v>1797.6833333333334</v>
      </c>
      <c r="E147" s="461">
        <v>1776.5166666666669</v>
      </c>
      <c r="F147" s="461">
        <v>1763.7833333333335</v>
      </c>
      <c r="G147" s="461">
        <v>1742.616666666667</v>
      </c>
      <c r="H147" s="461">
        <v>1810.4166666666667</v>
      </c>
      <c r="I147" s="461">
        <v>1831.5833333333333</v>
      </c>
      <c r="J147" s="461">
        <v>1844.3166666666666</v>
      </c>
      <c r="K147" s="460">
        <v>1818.85</v>
      </c>
      <c r="L147" s="460">
        <v>1784.95</v>
      </c>
      <c r="M147" s="460">
        <v>4.1110000000000001E-2</v>
      </c>
    </row>
    <row r="148" spans="1:13">
      <c r="A148" s="245">
        <v>138</v>
      </c>
      <c r="B148" s="463" t="s">
        <v>235</v>
      </c>
      <c r="C148" s="460">
        <v>60.75</v>
      </c>
      <c r="D148" s="461">
        <v>61.083333333333336</v>
      </c>
      <c r="E148" s="461">
        <v>59.766666666666673</v>
      </c>
      <c r="F148" s="461">
        <v>58.783333333333339</v>
      </c>
      <c r="G148" s="461">
        <v>57.466666666666676</v>
      </c>
      <c r="H148" s="461">
        <v>62.06666666666667</v>
      </c>
      <c r="I148" s="461">
        <v>63.383333333333333</v>
      </c>
      <c r="J148" s="461">
        <v>64.366666666666674</v>
      </c>
      <c r="K148" s="460">
        <v>62.4</v>
      </c>
      <c r="L148" s="460">
        <v>60.1</v>
      </c>
      <c r="M148" s="460">
        <v>12.144780000000001</v>
      </c>
    </row>
    <row r="149" spans="1:13">
      <c r="A149" s="245">
        <v>139</v>
      </c>
      <c r="B149" s="463" t="s">
        <v>94</v>
      </c>
      <c r="C149" s="460">
        <v>2415.1999999999998</v>
      </c>
      <c r="D149" s="461">
        <v>2424.2666666666664</v>
      </c>
      <c r="E149" s="461">
        <v>2390.9333333333329</v>
      </c>
      <c r="F149" s="461">
        <v>2366.6666666666665</v>
      </c>
      <c r="G149" s="461">
        <v>2333.333333333333</v>
      </c>
      <c r="H149" s="461">
        <v>2448.5333333333328</v>
      </c>
      <c r="I149" s="461">
        <v>2481.8666666666668</v>
      </c>
      <c r="J149" s="461">
        <v>2506.1333333333328</v>
      </c>
      <c r="K149" s="460">
        <v>2457.6</v>
      </c>
      <c r="L149" s="460">
        <v>2400</v>
      </c>
      <c r="M149" s="460">
        <v>4.2916999999999996</v>
      </c>
    </row>
    <row r="150" spans="1:13">
      <c r="A150" s="245">
        <v>140</v>
      </c>
      <c r="B150" s="463" t="s">
        <v>351</v>
      </c>
      <c r="C150" s="460">
        <v>204.7</v>
      </c>
      <c r="D150" s="461">
        <v>207.81666666666669</v>
      </c>
      <c r="E150" s="461">
        <v>198.73333333333338</v>
      </c>
      <c r="F150" s="461">
        <v>192.76666666666668</v>
      </c>
      <c r="G150" s="461">
        <v>183.68333333333337</v>
      </c>
      <c r="H150" s="461">
        <v>213.78333333333339</v>
      </c>
      <c r="I150" s="461">
        <v>222.8666666666667</v>
      </c>
      <c r="J150" s="461">
        <v>228.8333333333334</v>
      </c>
      <c r="K150" s="460">
        <v>216.9</v>
      </c>
      <c r="L150" s="460">
        <v>201.85</v>
      </c>
      <c r="M150" s="460">
        <v>1.0677700000000001</v>
      </c>
    </row>
    <row r="151" spans="1:13">
      <c r="A151" s="245">
        <v>141</v>
      </c>
      <c r="B151" s="463" t="s">
        <v>236</v>
      </c>
      <c r="C151" s="460">
        <v>499.75</v>
      </c>
      <c r="D151" s="461">
        <v>496.55</v>
      </c>
      <c r="E151" s="461">
        <v>487.40000000000003</v>
      </c>
      <c r="F151" s="461">
        <v>475.05</v>
      </c>
      <c r="G151" s="461">
        <v>465.90000000000003</v>
      </c>
      <c r="H151" s="461">
        <v>508.90000000000003</v>
      </c>
      <c r="I151" s="461">
        <v>518.04999999999995</v>
      </c>
      <c r="J151" s="461">
        <v>530.40000000000009</v>
      </c>
      <c r="K151" s="460">
        <v>505.7</v>
      </c>
      <c r="L151" s="460">
        <v>484.2</v>
      </c>
      <c r="M151" s="460">
        <v>7.1332399999999998</v>
      </c>
    </row>
    <row r="152" spans="1:13">
      <c r="A152" s="245">
        <v>142</v>
      </c>
      <c r="B152" s="463" t="s">
        <v>237</v>
      </c>
      <c r="C152" s="460">
        <v>1299.75</v>
      </c>
      <c r="D152" s="461">
        <v>1303.25</v>
      </c>
      <c r="E152" s="461">
        <v>1276.5</v>
      </c>
      <c r="F152" s="461">
        <v>1253.25</v>
      </c>
      <c r="G152" s="461">
        <v>1226.5</v>
      </c>
      <c r="H152" s="461">
        <v>1326.5</v>
      </c>
      <c r="I152" s="461">
        <v>1353.25</v>
      </c>
      <c r="J152" s="461">
        <v>1376.5</v>
      </c>
      <c r="K152" s="460">
        <v>1330</v>
      </c>
      <c r="L152" s="460">
        <v>1280</v>
      </c>
      <c r="M152" s="460">
        <v>1.6877800000000001</v>
      </c>
    </row>
    <row r="153" spans="1:13">
      <c r="A153" s="245">
        <v>143</v>
      </c>
      <c r="B153" s="463" t="s">
        <v>238</v>
      </c>
      <c r="C153" s="460">
        <v>78.55</v>
      </c>
      <c r="D153" s="461">
        <v>79.266666666666666</v>
      </c>
      <c r="E153" s="461">
        <v>77.283333333333331</v>
      </c>
      <c r="F153" s="461">
        <v>76.016666666666666</v>
      </c>
      <c r="G153" s="461">
        <v>74.033333333333331</v>
      </c>
      <c r="H153" s="461">
        <v>80.533333333333331</v>
      </c>
      <c r="I153" s="461">
        <v>82.516666666666652</v>
      </c>
      <c r="J153" s="461">
        <v>83.783333333333331</v>
      </c>
      <c r="K153" s="460">
        <v>81.25</v>
      </c>
      <c r="L153" s="460">
        <v>78</v>
      </c>
      <c r="M153" s="460">
        <v>37.772069999999999</v>
      </c>
    </row>
    <row r="154" spans="1:13">
      <c r="A154" s="245">
        <v>144</v>
      </c>
      <c r="B154" s="463" t="s">
        <v>95</v>
      </c>
      <c r="C154" s="460">
        <v>87.15</v>
      </c>
      <c r="D154" s="461">
        <v>86.983333333333348</v>
      </c>
      <c r="E154" s="461">
        <v>84.316666666666691</v>
      </c>
      <c r="F154" s="461">
        <v>81.483333333333348</v>
      </c>
      <c r="G154" s="461">
        <v>78.816666666666691</v>
      </c>
      <c r="H154" s="461">
        <v>89.816666666666691</v>
      </c>
      <c r="I154" s="461">
        <v>92.483333333333348</v>
      </c>
      <c r="J154" s="461">
        <v>95.316666666666691</v>
      </c>
      <c r="K154" s="460">
        <v>89.65</v>
      </c>
      <c r="L154" s="460">
        <v>84.15</v>
      </c>
      <c r="M154" s="460">
        <v>55.411070000000002</v>
      </c>
    </row>
    <row r="155" spans="1:13">
      <c r="A155" s="245">
        <v>145</v>
      </c>
      <c r="B155" s="463" t="s">
        <v>352</v>
      </c>
      <c r="C155" s="460">
        <v>670.35</v>
      </c>
      <c r="D155" s="461">
        <v>663.85</v>
      </c>
      <c r="E155" s="461">
        <v>652.75</v>
      </c>
      <c r="F155" s="461">
        <v>635.15</v>
      </c>
      <c r="G155" s="461">
        <v>624.04999999999995</v>
      </c>
      <c r="H155" s="461">
        <v>681.45</v>
      </c>
      <c r="I155" s="461">
        <v>692.55000000000018</v>
      </c>
      <c r="J155" s="461">
        <v>710.15000000000009</v>
      </c>
      <c r="K155" s="460">
        <v>674.95</v>
      </c>
      <c r="L155" s="460">
        <v>646.25</v>
      </c>
      <c r="M155" s="460">
        <v>4.4552100000000001</v>
      </c>
    </row>
    <row r="156" spans="1:13">
      <c r="A156" s="245">
        <v>146</v>
      </c>
      <c r="B156" s="463" t="s">
        <v>96</v>
      </c>
      <c r="C156" s="460">
        <v>1163.55</v>
      </c>
      <c r="D156" s="461">
        <v>1161.75</v>
      </c>
      <c r="E156" s="461">
        <v>1139.5</v>
      </c>
      <c r="F156" s="461">
        <v>1115.45</v>
      </c>
      <c r="G156" s="461">
        <v>1093.2</v>
      </c>
      <c r="H156" s="461">
        <v>1185.8</v>
      </c>
      <c r="I156" s="461">
        <v>1208.05</v>
      </c>
      <c r="J156" s="461">
        <v>1232.0999999999999</v>
      </c>
      <c r="K156" s="460">
        <v>1184</v>
      </c>
      <c r="L156" s="460">
        <v>1137.7</v>
      </c>
      <c r="M156" s="460">
        <v>21.026900000000001</v>
      </c>
    </row>
    <row r="157" spans="1:13">
      <c r="A157" s="245">
        <v>147</v>
      </c>
      <c r="B157" s="463" t="s">
        <v>97</v>
      </c>
      <c r="C157" s="460">
        <v>181.35</v>
      </c>
      <c r="D157" s="461">
        <v>183.45000000000002</v>
      </c>
      <c r="E157" s="461">
        <v>178.90000000000003</v>
      </c>
      <c r="F157" s="461">
        <v>176.45000000000002</v>
      </c>
      <c r="G157" s="461">
        <v>171.90000000000003</v>
      </c>
      <c r="H157" s="461">
        <v>185.90000000000003</v>
      </c>
      <c r="I157" s="461">
        <v>190.45000000000005</v>
      </c>
      <c r="J157" s="461">
        <v>192.90000000000003</v>
      </c>
      <c r="K157" s="460">
        <v>188</v>
      </c>
      <c r="L157" s="460">
        <v>181</v>
      </c>
      <c r="M157" s="460">
        <v>40.406039999999997</v>
      </c>
    </row>
    <row r="158" spans="1:13">
      <c r="A158" s="245">
        <v>148</v>
      </c>
      <c r="B158" s="463" t="s">
        <v>354</v>
      </c>
      <c r="C158" s="460">
        <v>334.6</v>
      </c>
      <c r="D158" s="461">
        <v>337.05</v>
      </c>
      <c r="E158" s="461">
        <v>330.1</v>
      </c>
      <c r="F158" s="461">
        <v>325.60000000000002</v>
      </c>
      <c r="G158" s="461">
        <v>318.65000000000003</v>
      </c>
      <c r="H158" s="461">
        <v>341.55</v>
      </c>
      <c r="I158" s="461">
        <v>348.49999999999994</v>
      </c>
      <c r="J158" s="461">
        <v>353</v>
      </c>
      <c r="K158" s="460">
        <v>344</v>
      </c>
      <c r="L158" s="460">
        <v>332.55</v>
      </c>
      <c r="M158" s="460">
        <v>3.77637</v>
      </c>
    </row>
    <row r="159" spans="1:13">
      <c r="A159" s="245">
        <v>149</v>
      </c>
      <c r="B159" s="463" t="s">
        <v>98</v>
      </c>
      <c r="C159" s="460">
        <v>79.650000000000006</v>
      </c>
      <c r="D159" s="461">
        <v>80.516666666666666</v>
      </c>
      <c r="E159" s="461">
        <v>78.183333333333337</v>
      </c>
      <c r="F159" s="461">
        <v>76.716666666666669</v>
      </c>
      <c r="G159" s="461">
        <v>74.38333333333334</v>
      </c>
      <c r="H159" s="461">
        <v>81.983333333333334</v>
      </c>
      <c r="I159" s="461">
        <v>84.316666666666677</v>
      </c>
      <c r="J159" s="461">
        <v>85.783333333333331</v>
      </c>
      <c r="K159" s="460">
        <v>82.85</v>
      </c>
      <c r="L159" s="460">
        <v>79.05</v>
      </c>
      <c r="M159" s="460">
        <v>209.51303999999999</v>
      </c>
    </row>
    <row r="160" spans="1:13">
      <c r="A160" s="245">
        <v>150</v>
      </c>
      <c r="B160" s="463" t="s">
        <v>355</v>
      </c>
      <c r="C160" s="460">
        <v>3160.4</v>
      </c>
      <c r="D160" s="461">
        <v>3167.2999999999997</v>
      </c>
      <c r="E160" s="461">
        <v>3093.0999999999995</v>
      </c>
      <c r="F160" s="461">
        <v>3025.7999999999997</v>
      </c>
      <c r="G160" s="461">
        <v>2951.5999999999995</v>
      </c>
      <c r="H160" s="461">
        <v>3234.5999999999995</v>
      </c>
      <c r="I160" s="461">
        <v>3308.7999999999993</v>
      </c>
      <c r="J160" s="461">
        <v>3376.0999999999995</v>
      </c>
      <c r="K160" s="460">
        <v>3241.5</v>
      </c>
      <c r="L160" s="460">
        <v>3100</v>
      </c>
      <c r="M160" s="460">
        <v>0.51473000000000002</v>
      </c>
    </row>
    <row r="161" spans="1:13">
      <c r="A161" s="245">
        <v>151</v>
      </c>
      <c r="B161" s="463" t="s">
        <v>356</v>
      </c>
      <c r="C161" s="460">
        <v>370.2</v>
      </c>
      <c r="D161" s="461">
        <v>373.95</v>
      </c>
      <c r="E161" s="461">
        <v>364.54999999999995</v>
      </c>
      <c r="F161" s="461">
        <v>358.9</v>
      </c>
      <c r="G161" s="461">
        <v>349.49999999999994</v>
      </c>
      <c r="H161" s="461">
        <v>379.59999999999997</v>
      </c>
      <c r="I161" s="461">
        <v>388.99999999999994</v>
      </c>
      <c r="J161" s="461">
        <v>394.65</v>
      </c>
      <c r="K161" s="460">
        <v>383.35</v>
      </c>
      <c r="L161" s="460">
        <v>368.3</v>
      </c>
      <c r="M161" s="460">
        <v>1.59074</v>
      </c>
    </row>
    <row r="162" spans="1:13">
      <c r="A162" s="245">
        <v>152</v>
      </c>
      <c r="B162" s="463" t="s">
        <v>357</v>
      </c>
      <c r="C162" s="460">
        <v>152.4</v>
      </c>
      <c r="D162" s="461">
        <v>154.1</v>
      </c>
      <c r="E162" s="461">
        <v>150.25</v>
      </c>
      <c r="F162" s="461">
        <v>148.1</v>
      </c>
      <c r="G162" s="461">
        <v>144.25</v>
      </c>
      <c r="H162" s="461">
        <v>156.25</v>
      </c>
      <c r="I162" s="461">
        <v>160.09999999999997</v>
      </c>
      <c r="J162" s="461">
        <v>162.25</v>
      </c>
      <c r="K162" s="460">
        <v>157.94999999999999</v>
      </c>
      <c r="L162" s="460">
        <v>151.94999999999999</v>
      </c>
      <c r="M162" s="460">
        <v>4.6292400000000002</v>
      </c>
    </row>
    <row r="163" spans="1:13">
      <c r="A163" s="245">
        <v>153</v>
      </c>
      <c r="B163" s="463" t="s">
        <v>358</v>
      </c>
      <c r="C163" s="460">
        <v>125.15</v>
      </c>
      <c r="D163" s="461">
        <v>126.05</v>
      </c>
      <c r="E163" s="461">
        <v>122.19999999999999</v>
      </c>
      <c r="F163" s="461">
        <v>119.24999999999999</v>
      </c>
      <c r="G163" s="461">
        <v>115.39999999999998</v>
      </c>
      <c r="H163" s="461">
        <v>129</v>
      </c>
      <c r="I163" s="461">
        <v>132.85</v>
      </c>
      <c r="J163" s="461">
        <v>135.80000000000001</v>
      </c>
      <c r="K163" s="460">
        <v>129.9</v>
      </c>
      <c r="L163" s="460">
        <v>123.1</v>
      </c>
      <c r="M163" s="460">
        <v>38.281010000000002</v>
      </c>
    </row>
    <row r="164" spans="1:13">
      <c r="A164" s="245">
        <v>154</v>
      </c>
      <c r="B164" s="463" t="s">
        <v>359</v>
      </c>
      <c r="C164" s="460">
        <v>221.85</v>
      </c>
      <c r="D164" s="461">
        <v>225.1</v>
      </c>
      <c r="E164" s="461">
        <v>217.25</v>
      </c>
      <c r="F164" s="461">
        <v>212.65</v>
      </c>
      <c r="G164" s="461">
        <v>204.8</v>
      </c>
      <c r="H164" s="461">
        <v>229.7</v>
      </c>
      <c r="I164" s="461">
        <v>237.54999999999995</v>
      </c>
      <c r="J164" s="461">
        <v>242.14999999999998</v>
      </c>
      <c r="K164" s="460">
        <v>232.95</v>
      </c>
      <c r="L164" s="460">
        <v>220.5</v>
      </c>
      <c r="M164" s="460">
        <v>50.788069999999998</v>
      </c>
    </row>
    <row r="165" spans="1:13">
      <c r="A165" s="245">
        <v>155</v>
      </c>
      <c r="B165" s="463" t="s">
        <v>239</v>
      </c>
      <c r="C165" s="460">
        <v>6.8</v>
      </c>
      <c r="D165" s="461">
        <v>6.8166666666666664</v>
      </c>
      <c r="E165" s="461">
        <v>6.7333333333333325</v>
      </c>
      <c r="F165" s="461">
        <v>6.6666666666666661</v>
      </c>
      <c r="G165" s="461">
        <v>6.5833333333333321</v>
      </c>
      <c r="H165" s="461">
        <v>6.8833333333333329</v>
      </c>
      <c r="I165" s="461">
        <v>6.9666666666666668</v>
      </c>
      <c r="J165" s="461">
        <v>7.0333333333333332</v>
      </c>
      <c r="K165" s="460">
        <v>6.9</v>
      </c>
      <c r="L165" s="460">
        <v>6.75</v>
      </c>
      <c r="M165" s="460">
        <v>28.376750000000001</v>
      </c>
    </row>
    <row r="166" spans="1:13">
      <c r="A166" s="245">
        <v>156</v>
      </c>
      <c r="B166" s="463" t="s">
        <v>240</v>
      </c>
      <c r="C166" s="460">
        <v>45.45</v>
      </c>
      <c r="D166" s="461">
        <v>45.566666666666663</v>
      </c>
      <c r="E166" s="461">
        <v>44.933333333333323</v>
      </c>
      <c r="F166" s="461">
        <v>44.416666666666657</v>
      </c>
      <c r="G166" s="461">
        <v>43.783333333333317</v>
      </c>
      <c r="H166" s="461">
        <v>46.083333333333329</v>
      </c>
      <c r="I166" s="461">
        <v>46.716666666666669</v>
      </c>
      <c r="J166" s="461">
        <v>47.233333333333334</v>
      </c>
      <c r="K166" s="460">
        <v>46.2</v>
      </c>
      <c r="L166" s="460">
        <v>45.05</v>
      </c>
      <c r="M166" s="460">
        <v>22.95551</v>
      </c>
    </row>
    <row r="167" spans="1:13">
      <c r="A167" s="245">
        <v>157</v>
      </c>
      <c r="B167" s="463" t="s">
        <v>99</v>
      </c>
      <c r="C167" s="460">
        <v>152.69999999999999</v>
      </c>
      <c r="D167" s="461">
        <v>155.53333333333333</v>
      </c>
      <c r="E167" s="461">
        <v>149.31666666666666</v>
      </c>
      <c r="F167" s="461">
        <v>145.93333333333334</v>
      </c>
      <c r="G167" s="461">
        <v>139.71666666666667</v>
      </c>
      <c r="H167" s="461">
        <v>158.91666666666666</v>
      </c>
      <c r="I167" s="461">
        <v>165.1333333333333</v>
      </c>
      <c r="J167" s="461">
        <v>168.51666666666665</v>
      </c>
      <c r="K167" s="460">
        <v>161.75</v>
      </c>
      <c r="L167" s="460">
        <v>152.15</v>
      </c>
      <c r="M167" s="460">
        <v>208.51805999999999</v>
      </c>
    </row>
    <row r="168" spans="1:13">
      <c r="A168" s="245">
        <v>158</v>
      </c>
      <c r="B168" s="463" t="s">
        <v>360</v>
      </c>
      <c r="C168" s="460">
        <v>257.2</v>
      </c>
      <c r="D168" s="461">
        <v>258.58333333333331</v>
      </c>
      <c r="E168" s="461">
        <v>254.81666666666661</v>
      </c>
      <c r="F168" s="461">
        <v>252.43333333333328</v>
      </c>
      <c r="G168" s="461">
        <v>248.66666666666657</v>
      </c>
      <c r="H168" s="461">
        <v>260.96666666666664</v>
      </c>
      <c r="I168" s="461">
        <v>264.73333333333341</v>
      </c>
      <c r="J168" s="461">
        <v>267.11666666666667</v>
      </c>
      <c r="K168" s="460">
        <v>262.35000000000002</v>
      </c>
      <c r="L168" s="460">
        <v>256.2</v>
      </c>
      <c r="M168" s="460">
        <v>0.73314000000000001</v>
      </c>
    </row>
    <row r="169" spans="1:13">
      <c r="A169" s="245">
        <v>159</v>
      </c>
      <c r="B169" s="463" t="s">
        <v>361</v>
      </c>
      <c r="C169" s="460">
        <v>248.95</v>
      </c>
      <c r="D169" s="461">
        <v>253.86666666666667</v>
      </c>
      <c r="E169" s="461">
        <v>242.18333333333334</v>
      </c>
      <c r="F169" s="461">
        <v>235.41666666666666</v>
      </c>
      <c r="G169" s="461">
        <v>223.73333333333332</v>
      </c>
      <c r="H169" s="461">
        <v>260.63333333333333</v>
      </c>
      <c r="I169" s="461">
        <v>272.31666666666672</v>
      </c>
      <c r="J169" s="461">
        <v>279.08333333333337</v>
      </c>
      <c r="K169" s="460">
        <v>265.55</v>
      </c>
      <c r="L169" s="460">
        <v>247.1</v>
      </c>
      <c r="M169" s="460">
        <v>3.49729</v>
      </c>
    </row>
    <row r="170" spans="1:13">
      <c r="A170" s="245">
        <v>160</v>
      </c>
      <c r="B170" s="463" t="s">
        <v>744</v>
      </c>
      <c r="C170" s="460">
        <v>4438.3</v>
      </c>
      <c r="D170" s="461">
        <v>4474.7666666666664</v>
      </c>
      <c r="E170" s="461">
        <v>4364.5333333333328</v>
      </c>
      <c r="F170" s="461">
        <v>4290.7666666666664</v>
      </c>
      <c r="G170" s="461">
        <v>4180.5333333333328</v>
      </c>
      <c r="H170" s="461">
        <v>4548.5333333333328</v>
      </c>
      <c r="I170" s="461">
        <v>4658.7666666666664</v>
      </c>
      <c r="J170" s="461">
        <v>4732.5333333333328</v>
      </c>
      <c r="K170" s="460">
        <v>4585</v>
      </c>
      <c r="L170" s="460">
        <v>4401</v>
      </c>
      <c r="M170" s="460">
        <v>0.68662999999999996</v>
      </c>
    </row>
    <row r="171" spans="1:13">
      <c r="A171" s="245">
        <v>161</v>
      </c>
      <c r="B171" s="463" t="s">
        <v>102</v>
      </c>
      <c r="C171" s="460">
        <v>25.15</v>
      </c>
      <c r="D171" s="461">
        <v>25.166666666666668</v>
      </c>
      <c r="E171" s="461">
        <v>24.733333333333334</v>
      </c>
      <c r="F171" s="461">
        <v>24.316666666666666</v>
      </c>
      <c r="G171" s="461">
        <v>23.883333333333333</v>
      </c>
      <c r="H171" s="461">
        <v>25.583333333333336</v>
      </c>
      <c r="I171" s="461">
        <v>26.016666666666666</v>
      </c>
      <c r="J171" s="461">
        <v>26.433333333333337</v>
      </c>
      <c r="K171" s="460">
        <v>25.6</v>
      </c>
      <c r="L171" s="460">
        <v>24.75</v>
      </c>
      <c r="M171" s="460">
        <v>120.78825999999999</v>
      </c>
    </row>
    <row r="172" spans="1:13">
      <c r="A172" s="245">
        <v>162</v>
      </c>
      <c r="B172" s="463" t="s">
        <v>362</v>
      </c>
      <c r="C172" s="460">
        <v>2902.05</v>
      </c>
      <c r="D172" s="461">
        <v>2895.1166666666668</v>
      </c>
      <c r="E172" s="461">
        <v>2865.2333333333336</v>
      </c>
      <c r="F172" s="461">
        <v>2828.416666666667</v>
      </c>
      <c r="G172" s="461">
        <v>2798.5333333333338</v>
      </c>
      <c r="H172" s="461">
        <v>2931.9333333333334</v>
      </c>
      <c r="I172" s="461">
        <v>2961.8166666666666</v>
      </c>
      <c r="J172" s="461">
        <v>2998.6333333333332</v>
      </c>
      <c r="K172" s="460">
        <v>2925</v>
      </c>
      <c r="L172" s="460">
        <v>2858.3</v>
      </c>
      <c r="M172" s="460">
        <v>0.42938999999999999</v>
      </c>
    </row>
    <row r="173" spans="1:13">
      <c r="A173" s="245">
        <v>163</v>
      </c>
      <c r="B173" s="463" t="s">
        <v>745</v>
      </c>
      <c r="C173" s="460">
        <v>177.9</v>
      </c>
      <c r="D173" s="461">
        <v>181.01666666666665</v>
      </c>
      <c r="E173" s="461">
        <v>174.2833333333333</v>
      </c>
      <c r="F173" s="461">
        <v>170.66666666666666</v>
      </c>
      <c r="G173" s="461">
        <v>163.93333333333331</v>
      </c>
      <c r="H173" s="461">
        <v>184.6333333333333</v>
      </c>
      <c r="I173" s="461">
        <v>191.36666666666665</v>
      </c>
      <c r="J173" s="461">
        <v>194.98333333333329</v>
      </c>
      <c r="K173" s="460">
        <v>187.75</v>
      </c>
      <c r="L173" s="460">
        <v>177.4</v>
      </c>
      <c r="M173" s="460">
        <v>2.8064200000000001</v>
      </c>
    </row>
    <row r="174" spans="1:13">
      <c r="A174" s="245">
        <v>164</v>
      </c>
      <c r="B174" s="463" t="s">
        <v>363</v>
      </c>
      <c r="C174" s="460">
        <v>2617.3000000000002</v>
      </c>
      <c r="D174" s="461">
        <v>2642.0833333333335</v>
      </c>
      <c r="E174" s="461">
        <v>2576.166666666667</v>
      </c>
      <c r="F174" s="461">
        <v>2535.0333333333333</v>
      </c>
      <c r="G174" s="461">
        <v>2469.1166666666668</v>
      </c>
      <c r="H174" s="461">
        <v>2683.2166666666672</v>
      </c>
      <c r="I174" s="461">
        <v>2749.1333333333341</v>
      </c>
      <c r="J174" s="461">
        <v>2790.2666666666673</v>
      </c>
      <c r="K174" s="460">
        <v>2708</v>
      </c>
      <c r="L174" s="460">
        <v>2600.9499999999998</v>
      </c>
      <c r="M174" s="460">
        <v>0.14030000000000001</v>
      </c>
    </row>
    <row r="175" spans="1:13">
      <c r="A175" s="245">
        <v>165</v>
      </c>
      <c r="B175" s="463" t="s">
        <v>241</v>
      </c>
      <c r="C175" s="460">
        <v>199.95</v>
      </c>
      <c r="D175" s="461">
        <v>200.43333333333331</v>
      </c>
      <c r="E175" s="461">
        <v>198.01666666666662</v>
      </c>
      <c r="F175" s="461">
        <v>196.08333333333331</v>
      </c>
      <c r="G175" s="461">
        <v>193.66666666666663</v>
      </c>
      <c r="H175" s="461">
        <v>202.36666666666662</v>
      </c>
      <c r="I175" s="461">
        <v>204.7833333333333</v>
      </c>
      <c r="J175" s="461">
        <v>206.71666666666661</v>
      </c>
      <c r="K175" s="460">
        <v>202.85</v>
      </c>
      <c r="L175" s="460">
        <v>198.5</v>
      </c>
      <c r="M175" s="460">
        <v>1.96014</v>
      </c>
    </row>
    <row r="176" spans="1:13">
      <c r="A176" s="245">
        <v>166</v>
      </c>
      <c r="B176" s="463" t="s">
        <v>364</v>
      </c>
      <c r="C176" s="460">
        <v>5501.85</v>
      </c>
      <c r="D176" s="461">
        <v>5519.95</v>
      </c>
      <c r="E176" s="461">
        <v>5466.9</v>
      </c>
      <c r="F176" s="461">
        <v>5431.95</v>
      </c>
      <c r="G176" s="461">
        <v>5378.9</v>
      </c>
      <c r="H176" s="461">
        <v>5554.9</v>
      </c>
      <c r="I176" s="461">
        <v>5607.9500000000007</v>
      </c>
      <c r="J176" s="461">
        <v>5642.9</v>
      </c>
      <c r="K176" s="460">
        <v>5573</v>
      </c>
      <c r="L176" s="460">
        <v>5485</v>
      </c>
      <c r="M176" s="460">
        <v>8.2830000000000001E-2</v>
      </c>
    </row>
    <row r="177" spans="1:13">
      <c r="A177" s="245">
        <v>167</v>
      </c>
      <c r="B177" s="463" t="s">
        <v>365</v>
      </c>
      <c r="C177" s="460">
        <v>1504.1</v>
      </c>
      <c r="D177" s="461">
        <v>1507.9833333333333</v>
      </c>
      <c r="E177" s="461">
        <v>1471.9666666666667</v>
      </c>
      <c r="F177" s="461">
        <v>1439.8333333333333</v>
      </c>
      <c r="G177" s="461">
        <v>1403.8166666666666</v>
      </c>
      <c r="H177" s="461">
        <v>1540.1166666666668</v>
      </c>
      <c r="I177" s="461">
        <v>1576.1333333333337</v>
      </c>
      <c r="J177" s="461">
        <v>1608.2666666666669</v>
      </c>
      <c r="K177" s="460">
        <v>1544</v>
      </c>
      <c r="L177" s="460">
        <v>1475.85</v>
      </c>
      <c r="M177" s="460">
        <v>2.8993699999999998</v>
      </c>
    </row>
    <row r="178" spans="1:13">
      <c r="A178" s="245">
        <v>168</v>
      </c>
      <c r="B178" s="463" t="s">
        <v>100</v>
      </c>
      <c r="C178" s="460">
        <v>608.29999999999995</v>
      </c>
      <c r="D178" s="461">
        <v>613.7166666666667</v>
      </c>
      <c r="E178" s="461">
        <v>596.18333333333339</v>
      </c>
      <c r="F178" s="461">
        <v>584.06666666666672</v>
      </c>
      <c r="G178" s="461">
        <v>566.53333333333342</v>
      </c>
      <c r="H178" s="461">
        <v>625.83333333333337</v>
      </c>
      <c r="I178" s="461">
        <v>643.36666666666667</v>
      </c>
      <c r="J178" s="461">
        <v>655.48333333333335</v>
      </c>
      <c r="K178" s="460">
        <v>631.25</v>
      </c>
      <c r="L178" s="460">
        <v>601.6</v>
      </c>
      <c r="M178" s="460">
        <v>31.76782</v>
      </c>
    </row>
    <row r="179" spans="1:13">
      <c r="A179" s="245">
        <v>169</v>
      </c>
      <c r="B179" s="463" t="s">
        <v>366</v>
      </c>
      <c r="C179" s="460">
        <v>869.95</v>
      </c>
      <c r="D179" s="461">
        <v>872.65</v>
      </c>
      <c r="E179" s="461">
        <v>856.9</v>
      </c>
      <c r="F179" s="461">
        <v>843.85</v>
      </c>
      <c r="G179" s="461">
        <v>828.1</v>
      </c>
      <c r="H179" s="461">
        <v>885.69999999999993</v>
      </c>
      <c r="I179" s="461">
        <v>901.44999999999993</v>
      </c>
      <c r="J179" s="461">
        <v>914.49999999999989</v>
      </c>
      <c r="K179" s="460">
        <v>888.4</v>
      </c>
      <c r="L179" s="460">
        <v>859.6</v>
      </c>
      <c r="M179" s="460">
        <v>1.1358699999999999</v>
      </c>
    </row>
    <row r="180" spans="1:13">
      <c r="A180" s="245">
        <v>170</v>
      </c>
      <c r="B180" s="463" t="s">
        <v>242</v>
      </c>
      <c r="C180" s="460">
        <v>528.79999999999995</v>
      </c>
      <c r="D180" s="461">
        <v>534.26666666666677</v>
      </c>
      <c r="E180" s="461">
        <v>519.93333333333351</v>
      </c>
      <c r="F180" s="461">
        <v>511.06666666666672</v>
      </c>
      <c r="G180" s="461">
        <v>496.73333333333346</v>
      </c>
      <c r="H180" s="461">
        <v>543.13333333333355</v>
      </c>
      <c r="I180" s="461">
        <v>557.46666666666681</v>
      </c>
      <c r="J180" s="461">
        <v>566.3333333333336</v>
      </c>
      <c r="K180" s="460">
        <v>548.6</v>
      </c>
      <c r="L180" s="460">
        <v>525.4</v>
      </c>
      <c r="M180" s="460">
        <v>6.2099000000000002</v>
      </c>
    </row>
    <row r="181" spans="1:13">
      <c r="A181" s="245">
        <v>171</v>
      </c>
      <c r="B181" s="463" t="s">
        <v>103</v>
      </c>
      <c r="C181" s="460">
        <v>851.8</v>
      </c>
      <c r="D181" s="461">
        <v>860.4666666666667</v>
      </c>
      <c r="E181" s="461">
        <v>837.93333333333339</v>
      </c>
      <c r="F181" s="461">
        <v>824.06666666666672</v>
      </c>
      <c r="G181" s="461">
        <v>801.53333333333342</v>
      </c>
      <c r="H181" s="461">
        <v>874.33333333333337</v>
      </c>
      <c r="I181" s="461">
        <v>896.86666666666667</v>
      </c>
      <c r="J181" s="461">
        <v>910.73333333333335</v>
      </c>
      <c r="K181" s="460">
        <v>883</v>
      </c>
      <c r="L181" s="460">
        <v>846.6</v>
      </c>
      <c r="M181" s="460">
        <v>71.81532</v>
      </c>
    </row>
    <row r="182" spans="1:13">
      <c r="A182" s="245">
        <v>172</v>
      </c>
      <c r="B182" s="463" t="s">
        <v>243</v>
      </c>
      <c r="C182" s="460">
        <v>523.70000000000005</v>
      </c>
      <c r="D182" s="461">
        <v>534.5333333333333</v>
      </c>
      <c r="E182" s="461">
        <v>505.16666666666663</v>
      </c>
      <c r="F182" s="461">
        <v>486.63333333333333</v>
      </c>
      <c r="G182" s="461">
        <v>457.26666666666665</v>
      </c>
      <c r="H182" s="461">
        <v>553.06666666666661</v>
      </c>
      <c r="I182" s="461">
        <v>582.43333333333339</v>
      </c>
      <c r="J182" s="461">
        <v>600.96666666666658</v>
      </c>
      <c r="K182" s="460">
        <v>563.9</v>
      </c>
      <c r="L182" s="460">
        <v>516</v>
      </c>
      <c r="M182" s="460">
        <v>7.69726</v>
      </c>
    </row>
    <row r="183" spans="1:13">
      <c r="A183" s="245">
        <v>173</v>
      </c>
      <c r="B183" s="463" t="s">
        <v>244</v>
      </c>
      <c r="C183" s="460">
        <v>1221.2</v>
      </c>
      <c r="D183" s="461">
        <v>1231.95</v>
      </c>
      <c r="E183" s="461">
        <v>1204.4000000000001</v>
      </c>
      <c r="F183" s="461">
        <v>1187.6000000000001</v>
      </c>
      <c r="G183" s="461">
        <v>1160.0500000000002</v>
      </c>
      <c r="H183" s="461">
        <v>1248.75</v>
      </c>
      <c r="I183" s="461">
        <v>1276.2999999999997</v>
      </c>
      <c r="J183" s="461">
        <v>1293.0999999999999</v>
      </c>
      <c r="K183" s="460">
        <v>1259.5</v>
      </c>
      <c r="L183" s="460">
        <v>1215.1500000000001</v>
      </c>
      <c r="M183" s="460">
        <v>5.27041</v>
      </c>
    </row>
    <row r="184" spans="1:13">
      <c r="A184" s="245">
        <v>174</v>
      </c>
      <c r="B184" s="463" t="s">
        <v>367</v>
      </c>
      <c r="C184" s="460">
        <v>321.85000000000002</v>
      </c>
      <c r="D184" s="461">
        <v>328.23333333333335</v>
      </c>
      <c r="E184" s="461">
        <v>313.9666666666667</v>
      </c>
      <c r="F184" s="461">
        <v>306.08333333333337</v>
      </c>
      <c r="G184" s="461">
        <v>291.81666666666672</v>
      </c>
      <c r="H184" s="461">
        <v>336.11666666666667</v>
      </c>
      <c r="I184" s="461">
        <v>350.38333333333333</v>
      </c>
      <c r="J184" s="461">
        <v>358.26666666666665</v>
      </c>
      <c r="K184" s="460">
        <v>342.5</v>
      </c>
      <c r="L184" s="460">
        <v>320.35000000000002</v>
      </c>
      <c r="M184" s="460">
        <v>66.071489999999997</v>
      </c>
    </row>
    <row r="185" spans="1:13">
      <c r="A185" s="245">
        <v>175</v>
      </c>
      <c r="B185" s="463" t="s">
        <v>245</v>
      </c>
      <c r="C185" s="460">
        <v>712.8</v>
      </c>
      <c r="D185" s="461">
        <v>724.2166666666667</v>
      </c>
      <c r="E185" s="461">
        <v>686.68333333333339</v>
      </c>
      <c r="F185" s="461">
        <v>660.56666666666672</v>
      </c>
      <c r="G185" s="461">
        <v>623.03333333333342</v>
      </c>
      <c r="H185" s="461">
        <v>750.33333333333337</v>
      </c>
      <c r="I185" s="461">
        <v>787.86666666666667</v>
      </c>
      <c r="J185" s="461">
        <v>813.98333333333335</v>
      </c>
      <c r="K185" s="460">
        <v>761.75</v>
      </c>
      <c r="L185" s="460">
        <v>698.1</v>
      </c>
      <c r="M185" s="460">
        <v>20.146350000000002</v>
      </c>
    </row>
    <row r="186" spans="1:13">
      <c r="A186" s="245">
        <v>176</v>
      </c>
      <c r="B186" s="463" t="s">
        <v>104</v>
      </c>
      <c r="C186" s="460">
        <v>1367</v>
      </c>
      <c r="D186" s="461">
        <v>1381.2666666666664</v>
      </c>
      <c r="E186" s="461">
        <v>1340.5833333333328</v>
      </c>
      <c r="F186" s="461">
        <v>1314.1666666666663</v>
      </c>
      <c r="G186" s="461">
        <v>1273.4833333333327</v>
      </c>
      <c r="H186" s="461">
        <v>1407.6833333333329</v>
      </c>
      <c r="I186" s="461">
        <v>1448.3666666666663</v>
      </c>
      <c r="J186" s="461">
        <v>1474.7833333333331</v>
      </c>
      <c r="K186" s="460">
        <v>1421.95</v>
      </c>
      <c r="L186" s="460">
        <v>1354.85</v>
      </c>
      <c r="M186" s="460">
        <v>12.402520000000001</v>
      </c>
    </row>
    <row r="187" spans="1:13">
      <c r="A187" s="245">
        <v>177</v>
      </c>
      <c r="B187" s="463" t="s">
        <v>368</v>
      </c>
      <c r="C187" s="460">
        <v>397.85</v>
      </c>
      <c r="D187" s="461">
        <v>389.7166666666667</v>
      </c>
      <c r="E187" s="461">
        <v>374.88333333333338</v>
      </c>
      <c r="F187" s="461">
        <v>351.91666666666669</v>
      </c>
      <c r="G187" s="461">
        <v>337.08333333333337</v>
      </c>
      <c r="H187" s="461">
        <v>412.68333333333339</v>
      </c>
      <c r="I187" s="461">
        <v>427.51666666666665</v>
      </c>
      <c r="J187" s="461">
        <v>450.48333333333341</v>
      </c>
      <c r="K187" s="460">
        <v>404.55</v>
      </c>
      <c r="L187" s="460">
        <v>366.75</v>
      </c>
      <c r="M187" s="460">
        <v>5.63096</v>
      </c>
    </row>
    <row r="188" spans="1:13">
      <c r="A188" s="245">
        <v>178</v>
      </c>
      <c r="B188" s="463" t="s">
        <v>369</v>
      </c>
      <c r="C188" s="460">
        <v>130.6</v>
      </c>
      <c r="D188" s="461">
        <v>131.63333333333333</v>
      </c>
      <c r="E188" s="461">
        <v>127.96666666666664</v>
      </c>
      <c r="F188" s="461">
        <v>125.33333333333331</v>
      </c>
      <c r="G188" s="461">
        <v>121.66666666666663</v>
      </c>
      <c r="H188" s="461">
        <v>134.26666666666665</v>
      </c>
      <c r="I188" s="461">
        <v>137.93333333333334</v>
      </c>
      <c r="J188" s="461">
        <v>140.56666666666666</v>
      </c>
      <c r="K188" s="460">
        <v>135.30000000000001</v>
      </c>
      <c r="L188" s="460">
        <v>129</v>
      </c>
      <c r="M188" s="460">
        <v>6.5537200000000002</v>
      </c>
    </row>
    <row r="189" spans="1:13">
      <c r="A189" s="245">
        <v>179</v>
      </c>
      <c r="B189" s="463" t="s">
        <v>370</v>
      </c>
      <c r="C189" s="460">
        <v>1208</v>
      </c>
      <c r="D189" s="461">
        <v>1225.5166666666667</v>
      </c>
      <c r="E189" s="461">
        <v>1166.0333333333333</v>
      </c>
      <c r="F189" s="461">
        <v>1124.0666666666666</v>
      </c>
      <c r="G189" s="461">
        <v>1064.5833333333333</v>
      </c>
      <c r="H189" s="461">
        <v>1267.4833333333333</v>
      </c>
      <c r="I189" s="461">
        <v>1326.9666666666665</v>
      </c>
      <c r="J189" s="461">
        <v>1368.9333333333334</v>
      </c>
      <c r="K189" s="460">
        <v>1285</v>
      </c>
      <c r="L189" s="460">
        <v>1183.55</v>
      </c>
      <c r="M189" s="460">
        <v>3.5616699999999999</v>
      </c>
    </row>
    <row r="190" spans="1:13">
      <c r="A190" s="245">
        <v>180</v>
      </c>
      <c r="B190" s="463" t="s">
        <v>371</v>
      </c>
      <c r="C190" s="460">
        <v>418.85</v>
      </c>
      <c r="D190" s="461">
        <v>426.2</v>
      </c>
      <c r="E190" s="461">
        <v>408.5</v>
      </c>
      <c r="F190" s="461">
        <v>398.15000000000003</v>
      </c>
      <c r="G190" s="461">
        <v>380.45000000000005</v>
      </c>
      <c r="H190" s="461">
        <v>436.54999999999995</v>
      </c>
      <c r="I190" s="461">
        <v>454.24999999999989</v>
      </c>
      <c r="J190" s="461">
        <v>464.59999999999991</v>
      </c>
      <c r="K190" s="460">
        <v>443.9</v>
      </c>
      <c r="L190" s="460">
        <v>415.85</v>
      </c>
      <c r="M190" s="460">
        <v>4.5902099999999999</v>
      </c>
    </row>
    <row r="191" spans="1:13">
      <c r="A191" s="245">
        <v>181</v>
      </c>
      <c r="B191" s="463" t="s">
        <v>743</v>
      </c>
      <c r="C191" s="460">
        <v>168</v>
      </c>
      <c r="D191" s="461">
        <v>169.66666666666666</v>
      </c>
      <c r="E191" s="461">
        <v>163.33333333333331</v>
      </c>
      <c r="F191" s="461">
        <v>158.66666666666666</v>
      </c>
      <c r="G191" s="461">
        <v>152.33333333333331</v>
      </c>
      <c r="H191" s="461">
        <v>174.33333333333331</v>
      </c>
      <c r="I191" s="461">
        <v>180.66666666666663</v>
      </c>
      <c r="J191" s="461">
        <v>185.33333333333331</v>
      </c>
      <c r="K191" s="460">
        <v>176</v>
      </c>
      <c r="L191" s="460">
        <v>165</v>
      </c>
      <c r="M191" s="460">
        <v>7.0216000000000003</v>
      </c>
    </row>
    <row r="192" spans="1:13">
      <c r="A192" s="245">
        <v>182</v>
      </c>
      <c r="B192" s="463" t="s">
        <v>773</v>
      </c>
      <c r="C192" s="460">
        <v>828.05</v>
      </c>
      <c r="D192" s="461">
        <v>829.06666666666661</v>
      </c>
      <c r="E192" s="461">
        <v>811.23333333333323</v>
      </c>
      <c r="F192" s="461">
        <v>794.41666666666663</v>
      </c>
      <c r="G192" s="461">
        <v>776.58333333333326</v>
      </c>
      <c r="H192" s="461">
        <v>845.88333333333321</v>
      </c>
      <c r="I192" s="461">
        <v>863.7166666666667</v>
      </c>
      <c r="J192" s="461">
        <v>880.53333333333319</v>
      </c>
      <c r="K192" s="460">
        <v>846.9</v>
      </c>
      <c r="L192" s="460">
        <v>812.25</v>
      </c>
      <c r="M192" s="460">
        <v>1.2032099999999999</v>
      </c>
    </row>
    <row r="193" spans="1:13">
      <c r="A193" s="245">
        <v>183</v>
      </c>
      <c r="B193" s="463" t="s">
        <v>372</v>
      </c>
      <c r="C193" s="460">
        <v>515.4</v>
      </c>
      <c r="D193" s="461">
        <v>511.23333333333329</v>
      </c>
      <c r="E193" s="461">
        <v>501.16666666666663</v>
      </c>
      <c r="F193" s="461">
        <v>486.93333333333334</v>
      </c>
      <c r="G193" s="461">
        <v>476.86666666666667</v>
      </c>
      <c r="H193" s="461">
        <v>525.46666666666658</v>
      </c>
      <c r="I193" s="461">
        <v>535.5333333333333</v>
      </c>
      <c r="J193" s="461">
        <v>549.76666666666654</v>
      </c>
      <c r="K193" s="460">
        <v>521.29999999999995</v>
      </c>
      <c r="L193" s="460">
        <v>497</v>
      </c>
      <c r="M193" s="460">
        <v>12.27491</v>
      </c>
    </row>
    <row r="194" spans="1:13">
      <c r="A194" s="245">
        <v>184</v>
      </c>
      <c r="B194" s="463" t="s">
        <v>373</v>
      </c>
      <c r="C194" s="460">
        <v>72.5</v>
      </c>
      <c r="D194" s="461">
        <v>74.283333333333331</v>
      </c>
      <c r="E194" s="461">
        <v>69.716666666666669</v>
      </c>
      <c r="F194" s="461">
        <v>66.933333333333337</v>
      </c>
      <c r="G194" s="461">
        <v>62.366666666666674</v>
      </c>
      <c r="H194" s="461">
        <v>77.066666666666663</v>
      </c>
      <c r="I194" s="461">
        <v>81.633333333333326</v>
      </c>
      <c r="J194" s="461">
        <v>84.416666666666657</v>
      </c>
      <c r="K194" s="460">
        <v>78.849999999999994</v>
      </c>
      <c r="L194" s="460">
        <v>71.5</v>
      </c>
      <c r="M194" s="460">
        <v>50.270130000000002</v>
      </c>
    </row>
    <row r="195" spans="1:13">
      <c r="A195" s="245">
        <v>185</v>
      </c>
      <c r="B195" s="463" t="s">
        <v>374</v>
      </c>
      <c r="C195" s="460">
        <v>388.95</v>
      </c>
      <c r="D195" s="461">
        <v>393.63333333333338</v>
      </c>
      <c r="E195" s="461">
        <v>380.06666666666678</v>
      </c>
      <c r="F195" s="461">
        <v>371.18333333333339</v>
      </c>
      <c r="G195" s="461">
        <v>357.61666666666679</v>
      </c>
      <c r="H195" s="461">
        <v>402.51666666666677</v>
      </c>
      <c r="I195" s="461">
        <v>416.08333333333337</v>
      </c>
      <c r="J195" s="461">
        <v>424.96666666666675</v>
      </c>
      <c r="K195" s="460">
        <v>407.2</v>
      </c>
      <c r="L195" s="460">
        <v>384.75</v>
      </c>
      <c r="M195" s="460">
        <v>19.462980000000002</v>
      </c>
    </row>
    <row r="196" spans="1:13">
      <c r="A196" s="245">
        <v>186</v>
      </c>
      <c r="B196" s="463" t="s">
        <v>375</v>
      </c>
      <c r="C196" s="460">
        <v>95.1</v>
      </c>
      <c r="D196" s="461">
        <v>94.833333333333329</v>
      </c>
      <c r="E196" s="461">
        <v>94.066666666666663</v>
      </c>
      <c r="F196" s="461">
        <v>93.033333333333331</v>
      </c>
      <c r="G196" s="461">
        <v>92.266666666666666</v>
      </c>
      <c r="H196" s="461">
        <v>95.86666666666666</v>
      </c>
      <c r="I196" s="461">
        <v>96.63333333333334</v>
      </c>
      <c r="J196" s="461">
        <v>97.666666666666657</v>
      </c>
      <c r="K196" s="460">
        <v>95.6</v>
      </c>
      <c r="L196" s="460">
        <v>93.8</v>
      </c>
      <c r="M196" s="460">
        <v>10.73232</v>
      </c>
    </row>
    <row r="197" spans="1:13">
      <c r="A197" s="245">
        <v>187</v>
      </c>
      <c r="B197" s="463" t="s">
        <v>376</v>
      </c>
      <c r="C197" s="460">
        <v>115.7</v>
      </c>
      <c r="D197" s="461">
        <v>116.98333333333333</v>
      </c>
      <c r="E197" s="461">
        <v>112.71666666666667</v>
      </c>
      <c r="F197" s="461">
        <v>109.73333333333333</v>
      </c>
      <c r="G197" s="461">
        <v>105.46666666666667</v>
      </c>
      <c r="H197" s="461">
        <v>119.96666666666667</v>
      </c>
      <c r="I197" s="461">
        <v>124.23333333333335</v>
      </c>
      <c r="J197" s="461">
        <v>127.21666666666667</v>
      </c>
      <c r="K197" s="460">
        <v>121.25</v>
      </c>
      <c r="L197" s="460">
        <v>114</v>
      </c>
      <c r="M197" s="460">
        <v>103.42551</v>
      </c>
    </row>
    <row r="198" spans="1:13">
      <c r="A198" s="245">
        <v>188</v>
      </c>
      <c r="B198" s="463" t="s">
        <v>246</v>
      </c>
      <c r="C198" s="460">
        <v>267.7</v>
      </c>
      <c r="D198" s="461">
        <v>271.65000000000003</v>
      </c>
      <c r="E198" s="461">
        <v>262.25000000000006</v>
      </c>
      <c r="F198" s="461">
        <v>256.8</v>
      </c>
      <c r="G198" s="461">
        <v>247.40000000000003</v>
      </c>
      <c r="H198" s="461">
        <v>277.10000000000008</v>
      </c>
      <c r="I198" s="461">
        <v>286.50000000000006</v>
      </c>
      <c r="J198" s="461">
        <v>291.9500000000001</v>
      </c>
      <c r="K198" s="460">
        <v>281.05</v>
      </c>
      <c r="L198" s="460">
        <v>266.2</v>
      </c>
      <c r="M198" s="460">
        <v>5.0309699999999999</v>
      </c>
    </row>
    <row r="199" spans="1:13">
      <c r="A199" s="245">
        <v>189</v>
      </c>
      <c r="B199" s="463" t="s">
        <v>377</v>
      </c>
      <c r="C199" s="460">
        <v>714.7</v>
      </c>
      <c r="D199" s="461">
        <v>717.16666666666663</v>
      </c>
      <c r="E199" s="461">
        <v>707.33333333333326</v>
      </c>
      <c r="F199" s="461">
        <v>699.96666666666658</v>
      </c>
      <c r="G199" s="461">
        <v>690.13333333333321</v>
      </c>
      <c r="H199" s="461">
        <v>724.5333333333333</v>
      </c>
      <c r="I199" s="461">
        <v>734.36666666666656</v>
      </c>
      <c r="J199" s="461">
        <v>741.73333333333335</v>
      </c>
      <c r="K199" s="460">
        <v>727</v>
      </c>
      <c r="L199" s="460">
        <v>709.8</v>
      </c>
      <c r="M199" s="460">
        <v>0.77215</v>
      </c>
    </row>
    <row r="200" spans="1:13">
      <c r="A200" s="245">
        <v>190</v>
      </c>
      <c r="B200" s="463" t="s">
        <v>247</v>
      </c>
      <c r="C200" s="460">
        <v>2110.3000000000002</v>
      </c>
      <c r="D200" s="461">
        <v>2131.85</v>
      </c>
      <c r="E200" s="461">
        <v>2058.6999999999998</v>
      </c>
      <c r="F200" s="461">
        <v>2007.1</v>
      </c>
      <c r="G200" s="461">
        <v>1933.9499999999998</v>
      </c>
      <c r="H200" s="461">
        <v>2183.4499999999998</v>
      </c>
      <c r="I200" s="461">
        <v>2256.6000000000004</v>
      </c>
      <c r="J200" s="461">
        <v>2308.1999999999998</v>
      </c>
      <c r="K200" s="460">
        <v>2205</v>
      </c>
      <c r="L200" s="460">
        <v>2080.25</v>
      </c>
      <c r="M200" s="460">
        <v>2.60141</v>
      </c>
    </row>
    <row r="201" spans="1:13">
      <c r="A201" s="245">
        <v>191</v>
      </c>
      <c r="B201" s="463" t="s">
        <v>107</v>
      </c>
      <c r="C201" s="460">
        <v>910.35</v>
      </c>
      <c r="D201" s="461">
        <v>906.2833333333333</v>
      </c>
      <c r="E201" s="461">
        <v>900.56666666666661</v>
      </c>
      <c r="F201" s="461">
        <v>890.7833333333333</v>
      </c>
      <c r="G201" s="461">
        <v>885.06666666666661</v>
      </c>
      <c r="H201" s="461">
        <v>916.06666666666661</v>
      </c>
      <c r="I201" s="461">
        <v>921.7833333333333</v>
      </c>
      <c r="J201" s="461">
        <v>931.56666666666661</v>
      </c>
      <c r="K201" s="460">
        <v>912</v>
      </c>
      <c r="L201" s="460">
        <v>896.5</v>
      </c>
      <c r="M201" s="460">
        <v>51.845689999999998</v>
      </c>
    </row>
    <row r="202" spans="1:13">
      <c r="A202" s="245">
        <v>192</v>
      </c>
      <c r="B202" s="463" t="s">
        <v>248</v>
      </c>
      <c r="C202" s="460">
        <v>2799.45</v>
      </c>
      <c r="D202" s="461">
        <v>2808.75</v>
      </c>
      <c r="E202" s="461">
        <v>2776.7</v>
      </c>
      <c r="F202" s="461">
        <v>2753.95</v>
      </c>
      <c r="G202" s="461">
        <v>2721.8999999999996</v>
      </c>
      <c r="H202" s="461">
        <v>2831.5</v>
      </c>
      <c r="I202" s="461">
        <v>2863.55</v>
      </c>
      <c r="J202" s="461">
        <v>2886.3</v>
      </c>
      <c r="K202" s="460">
        <v>2840.8</v>
      </c>
      <c r="L202" s="460">
        <v>2786</v>
      </c>
      <c r="M202" s="460">
        <v>1.7115800000000001</v>
      </c>
    </row>
    <row r="203" spans="1:13">
      <c r="A203" s="245">
        <v>193</v>
      </c>
      <c r="B203" s="463" t="s">
        <v>109</v>
      </c>
      <c r="C203" s="460">
        <v>1386.85</v>
      </c>
      <c r="D203" s="461">
        <v>1389.3666666666668</v>
      </c>
      <c r="E203" s="461">
        <v>1379.8333333333335</v>
      </c>
      <c r="F203" s="461">
        <v>1372.8166666666666</v>
      </c>
      <c r="G203" s="461">
        <v>1363.2833333333333</v>
      </c>
      <c r="H203" s="461">
        <v>1396.3833333333337</v>
      </c>
      <c r="I203" s="461">
        <v>1405.916666666667</v>
      </c>
      <c r="J203" s="461">
        <v>1412.9333333333338</v>
      </c>
      <c r="K203" s="460">
        <v>1398.9</v>
      </c>
      <c r="L203" s="460">
        <v>1382.35</v>
      </c>
      <c r="M203" s="460">
        <v>53.020710000000001</v>
      </c>
    </row>
    <row r="204" spans="1:13">
      <c r="A204" s="245">
        <v>194</v>
      </c>
      <c r="B204" s="463" t="s">
        <v>249</v>
      </c>
      <c r="C204" s="460">
        <v>670.6</v>
      </c>
      <c r="D204" s="461">
        <v>672.30000000000007</v>
      </c>
      <c r="E204" s="461">
        <v>664.70000000000016</v>
      </c>
      <c r="F204" s="461">
        <v>658.80000000000007</v>
      </c>
      <c r="G204" s="461">
        <v>651.20000000000016</v>
      </c>
      <c r="H204" s="461">
        <v>678.20000000000016</v>
      </c>
      <c r="I204" s="461">
        <v>685.80000000000007</v>
      </c>
      <c r="J204" s="461">
        <v>691.70000000000016</v>
      </c>
      <c r="K204" s="460">
        <v>679.9</v>
      </c>
      <c r="L204" s="460">
        <v>666.4</v>
      </c>
      <c r="M204" s="460">
        <v>15.80599</v>
      </c>
    </row>
    <row r="205" spans="1:13">
      <c r="A205" s="245">
        <v>195</v>
      </c>
      <c r="B205" s="463" t="s">
        <v>382</v>
      </c>
      <c r="C205" s="460">
        <v>37.200000000000003</v>
      </c>
      <c r="D205" s="461">
        <v>36.983333333333334</v>
      </c>
      <c r="E205" s="461">
        <v>36.016666666666666</v>
      </c>
      <c r="F205" s="461">
        <v>34.833333333333329</v>
      </c>
      <c r="G205" s="461">
        <v>33.86666666666666</v>
      </c>
      <c r="H205" s="461">
        <v>38.166666666666671</v>
      </c>
      <c r="I205" s="461">
        <v>39.13333333333334</v>
      </c>
      <c r="J205" s="461">
        <v>40.316666666666677</v>
      </c>
      <c r="K205" s="460">
        <v>37.950000000000003</v>
      </c>
      <c r="L205" s="460">
        <v>35.799999999999997</v>
      </c>
      <c r="M205" s="460">
        <v>290.49135999999999</v>
      </c>
    </row>
    <row r="206" spans="1:13">
      <c r="A206" s="245">
        <v>196</v>
      </c>
      <c r="B206" s="463" t="s">
        <v>378</v>
      </c>
      <c r="C206" s="460">
        <v>22.65</v>
      </c>
      <c r="D206" s="461">
        <v>22.866666666666664</v>
      </c>
      <c r="E206" s="461">
        <v>22.233333333333327</v>
      </c>
      <c r="F206" s="461">
        <v>21.816666666666663</v>
      </c>
      <c r="G206" s="461">
        <v>21.183333333333326</v>
      </c>
      <c r="H206" s="461">
        <v>23.283333333333328</v>
      </c>
      <c r="I206" s="461">
        <v>23.916666666666661</v>
      </c>
      <c r="J206" s="461">
        <v>24.333333333333329</v>
      </c>
      <c r="K206" s="460">
        <v>23.5</v>
      </c>
      <c r="L206" s="460">
        <v>22.45</v>
      </c>
      <c r="M206" s="460">
        <v>39.069740000000003</v>
      </c>
    </row>
    <row r="207" spans="1:13">
      <c r="A207" s="245">
        <v>197</v>
      </c>
      <c r="B207" s="463" t="s">
        <v>379</v>
      </c>
      <c r="C207" s="460">
        <v>825.55</v>
      </c>
      <c r="D207" s="461">
        <v>831.51666666666677</v>
      </c>
      <c r="E207" s="461">
        <v>815.03333333333353</v>
      </c>
      <c r="F207" s="461">
        <v>804.51666666666677</v>
      </c>
      <c r="G207" s="461">
        <v>788.03333333333353</v>
      </c>
      <c r="H207" s="461">
        <v>842.03333333333353</v>
      </c>
      <c r="I207" s="461">
        <v>858.51666666666688</v>
      </c>
      <c r="J207" s="461">
        <v>869.03333333333353</v>
      </c>
      <c r="K207" s="460">
        <v>848</v>
      </c>
      <c r="L207" s="460">
        <v>821</v>
      </c>
      <c r="M207" s="460">
        <v>0.28981000000000001</v>
      </c>
    </row>
    <row r="208" spans="1:13">
      <c r="A208" s="245">
        <v>198</v>
      </c>
      <c r="B208" s="463" t="s">
        <v>105</v>
      </c>
      <c r="C208" s="460">
        <v>997.55</v>
      </c>
      <c r="D208" s="461">
        <v>1001.6166666666667</v>
      </c>
      <c r="E208" s="461">
        <v>979.43333333333339</v>
      </c>
      <c r="F208" s="461">
        <v>961.31666666666672</v>
      </c>
      <c r="G208" s="461">
        <v>939.13333333333344</v>
      </c>
      <c r="H208" s="461">
        <v>1019.7333333333333</v>
      </c>
      <c r="I208" s="461">
        <v>1041.9166666666665</v>
      </c>
      <c r="J208" s="461">
        <v>1060.0333333333333</v>
      </c>
      <c r="K208" s="460">
        <v>1023.8</v>
      </c>
      <c r="L208" s="460">
        <v>983.5</v>
      </c>
      <c r="M208" s="460">
        <v>9.0762599999999996</v>
      </c>
    </row>
    <row r="209" spans="1:13">
      <c r="A209" s="245">
        <v>199</v>
      </c>
      <c r="B209" s="463" t="s">
        <v>380</v>
      </c>
      <c r="C209" s="460">
        <v>235.45</v>
      </c>
      <c r="D209" s="461">
        <v>239.76666666666665</v>
      </c>
      <c r="E209" s="461">
        <v>229.83333333333331</v>
      </c>
      <c r="F209" s="461">
        <v>224.21666666666667</v>
      </c>
      <c r="G209" s="461">
        <v>214.28333333333333</v>
      </c>
      <c r="H209" s="461">
        <v>245.3833333333333</v>
      </c>
      <c r="I209" s="461">
        <v>255.31666666666663</v>
      </c>
      <c r="J209" s="461">
        <v>260.93333333333328</v>
      </c>
      <c r="K209" s="460">
        <v>249.7</v>
      </c>
      <c r="L209" s="460">
        <v>234.15</v>
      </c>
      <c r="M209" s="460">
        <v>2.0337399999999999</v>
      </c>
    </row>
    <row r="210" spans="1:13">
      <c r="A210" s="245">
        <v>200</v>
      </c>
      <c r="B210" s="463" t="s">
        <v>381</v>
      </c>
      <c r="C210" s="460">
        <v>349.3</v>
      </c>
      <c r="D210" s="461">
        <v>351.26666666666671</v>
      </c>
      <c r="E210" s="461">
        <v>340.88333333333344</v>
      </c>
      <c r="F210" s="461">
        <v>332.46666666666675</v>
      </c>
      <c r="G210" s="461">
        <v>322.08333333333348</v>
      </c>
      <c r="H210" s="461">
        <v>359.68333333333339</v>
      </c>
      <c r="I210" s="461">
        <v>370.06666666666672</v>
      </c>
      <c r="J210" s="461">
        <v>378.48333333333335</v>
      </c>
      <c r="K210" s="460">
        <v>361.65</v>
      </c>
      <c r="L210" s="460">
        <v>342.85</v>
      </c>
      <c r="M210" s="460">
        <v>2.8933</v>
      </c>
    </row>
    <row r="211" spans="1:13">
      <c r="A211" s="245">
        <v>201</v>
      </c>
      <c r="B211" s="463" t="s">
        <v>110</v>
      </c>
      <c r="C211" s="460">
        <v>2812.35</v>
      </c>
      <c r="D211" s="461">
        <v>2822.3333333333335</v>
      </c>
      <c r="E211" s="461">
        <v>2792.7666666666669</v>
      </c>
      <c r="F211" s="461">
        <v>2773.1833333333334</v>
      </c>
      <c r="G211" s="461">
        <v>2743.6166666666668</v>
      </c>
      <c r="H211" s="461">
        <v>2841.916666666667</v>
      </c>
      <c r="I211" s="461">
        <v>2871.4833333333336</v>
      </c>
      <c r="J211" s="461">
        <v>2891.0666666666671</v>
      </c>
      <c r="K211" s="460">
        <v>2851.9</v>
      </c>
      <c r="L211" s="460">
        <v>2802.75</v>
      </c>
      <c r="M211" s="460">
        <v>5.1814299999999998</v>
      </c>
    </row>
    <row r="212" spans="1:13">
      <c r="A212" s="245">
        <v>202</v>
      </c>
      <c r="B212" s="463" t="s">
        <v>383</v>
      </c>
      <c r="C212" s="460">
        <v>50.05</v>
      </c>
      <c r="D212" s="461">
        <v>50.383333333333326</v>
      </c>
      <c r="E212" s="461">
        <v>48.866666666666653</v>
      </c>
      <c r="F212" s="461">
        <v>47.68333333333333</v>
      </c>
      <c r="G212" s="461">
        <v>46.166666666666657</v>
      </c>
      <c r="H212" s="461">
        <v>51.566666666666649</v>
      </c>
      <c r="I212" s="461">
        <v>53.083333333333329</v>
      </c>
      <c r="J212" s="461">
        <v>54.266666666666644</v>
      </c>
      <c r="K212" s="460">
        <v>51.9</v>
      </c>
      <c r="L212" s="460">
        <v>49.2</v>
      </c>
      <c r="M212" s="460">
        <v>141.88005999999999</v>
      </c>
    </row>
    <row r="213" spans="1:13">
      <c r="A213" s="245">
        <v>203</v>
      </c>
      <c r="B213" s="463" t="s">
        <v>112</v>
      </c>
      <c r="C213" s="460">
        <v>382.8</v>
      </c>
      <c r="D213" s="461">
        <v>384.86666666666662</v>
      </c>
      <c r="E213" s="461">
        <v>366.08333333333326</v>
      </c>
      <c r="F213" s="461">
        <v>349.36666666666662</v>
      </c>
      <c r="G213" s="461">
        <v>330.58333333333326</v>
      </c>
      <c r="H213" s="461">
        <v>401.58333333333326</v>
      </c>
      <c r="I213" s="461">
        <v>420.36666666666667</v>
      </c>
      <c r="J213" s="461">
        <v>437.08333333333326</v>
      </c>
      <c r="K213" s="460">
        <v>403.65</v>
      </c>
      <c r="L213" s="460">
        <v>368.15</v>
      </c>
      <c r="M213" s="460">
        <v>413.84078</v>
      </c>
    </row>
    <row r="214" spans="1:13">
      <c r="A214" s="245">
        <v>204</v>
      </c>
      <c r="B214" s="463" t="s">
        <v>384</v>
      </c>
      <c r="C214" s="460">
        <v>983.25</v>
      </c>
      <c r="D214" s="461">
        <v>992.69999999999993</v>
      </c>
      <c r="E214" s="461">
        <v>969.64999999999986</v>
      </c>
      <c r="F214" s="461">
        <v>956.05</v>
      </c>
      <c r="G214" s="461">
        <v>932.99999999999989</v>
      </c>
      <c r="H214" s="461">
        <v>1006.2999999999998</v>
      </c>
      <c r="I214" s="461">
        <v>1029.3499999999999</v>
      </c>
      <c r="J214" s="461">
        <v>1042.9499999999998</v>
      </c>
      <c r="K214" s="460">
        <v>1015.75</v>
      </c>
      <c r="L214" s="460">
        <v>979.1</v>
      </c>
      <c r="M214" s="460">
        <v>1.75841</v>
      </c>
    </row>
    <row r="215" spans="1:13">
      <c r="A215" s="245">
        <v>205</v>
      </c>
      <c r="B215" s="463" t="s">
        <v>385</v>
      </c>
      <c r="C215" s="460">
        <v>171</v>
      </c>
      <c r="D215" s="461">
        <v>171.9</v>
      </c>
      <c r="E215" s="461">
        <v>164.10000000000002</v>
      </c>
      <c r="F215" s="461">
        <v>157.20000000000002</v>
      </c>
      <c r="G215" s="461">
        <v>149.40000000000003</v>
      </c>
      <c r="H215" s="461">
        <v>178.8</v>
      </c>
      <c r="I215" s="461">
        <v>186.60000000000002</v>
      </c>
      <c r="J215" s="461">
        <v>193.5</v>
      </c>
      <c r="K215" s="460">
        <v>179.7</v>
      </c>
      <c r="L215" s="460">
        <v>165</v>
      </c>
      <c r="M215" s="460">
        <v>105.04764</v>
      </c>
    </row>
    <row r="216" spans="1:13">
      <c r="A216" s="245">
        <v>206</v>
      </c>
      <c r="B216" s="463" t="s">
        <v>113</v>
      </c>
      <c r="C216" s="460">
        <v>254.4</v>
      </c>
      <c r="D216" s="461">
        <v>257.48333333333335</v>
      </c>
      <c r="E216" s="461">
        <v>250.66666666666669</v>
      </c>
      <c r="F216" s="461">
        <v>246.93333333333334</v>
      </c>
      <c r="G216" s="461">
        <v>240.11666666666667</v>
      </c>
      <c r="H216" s="461">
        <v>261.2166666666667</v>
      </c>
      <c r="I216" s="461">
        <v>268.0333333333333</v>
      </c>
      <c r="J216" s="461">
        <v>271.76666666666671</v>
      </c>
      <c r="K216" s="460">
        <v>264.3</v>
      </c>
      <c r="L216" s="460">
        <v>253.75</v>
      </c>
      <c r="M216" s="460">
        <v>33.409770000000002</v>
      </c>
    </row>
    <row r="217" spans="1:13">
      <c r="A217" s="245">
        <v>207</v>
      </c>
      <c r="B217" s="463" t="s">
        <v>114</v>
      </c>
      <c r="C217" s="460">
        <v>2376.85</v>
      </c>
      <c r="D217" s="461">
        <v>2361.75</v>
      </c>
      <c r="E217" s="461">
        <v>2341.1</v>
      </c>
      <c r="F217" s="461">
        <v>2305.35</v>
      </c>
      <c r="G217" s="461">
        <v>2284.6999999999998</v>
      </c>
      <c r="H217" s="461">
        <v>2397.5</v>
      </c>
      <c r="I217" s="461">
        <v>2418.1499999999996</v>
      </c>
      <c r="J217" s="461">
        <v>2453.9</v>
      </c>
      <c r="K217" s="460">
        <v>2382.4</v>
      </c>
      <c r="L217" s="460">
        <v>2326</v>
      </c>
      <c r="M217" s="460">
        <v>13.889699999999999</v>
      </c>
    </row>
    <row r="218" spans="1:13">
      <c r="A218" s="245">
        <v>208</v>
      </c>
      <c r="B218" s="463" t="s">
        <v>250</v>
      </c>
      <c r="C218" s="460">
        <v>311.8</v>
      </c>
      <c r="D218" s="461">
        <v>314.76666666666671</v>
      </c>
      <c r="E218" s="461">
        <v>305.68333333333339</v>
      </c>
      <c r="F218" s="461">
        <v>299.56666666666666</v>
      </c>
      <c r="G218" s="461">
        <v>290.48333333333335</v>
      </c>
      <c r="H218" s="461">
        <v>320.88333333333344</v>
      </c>
      <c r="I218" s="461">
        <v>329.96666666666681</v>
      </c>
      <c r="J218" s="461">
        <v>336.08333333333348</v>
      </c>
      <c r="K218" s="460">
        <v>323.85000000000002</v>
      </c>
      <c r="L218" s="460">
        <v>308.64999999999998</v>
      </c>
      <c r="M218" s="460">
        <v>39.989910000000002</v>
      </c>
    </row>
    <row r="219" spans="1:13">
      <c r="A219" s="245">
        <v>209</v>
      </c>
      <c r="B219" s="463" t="s">
        <v>386</v>
      </c>
      <c r="C219" s="460">
        <v>42054</v>
      </c>
      <c r="D219" s="461">
        <v>43069.333333333336</v>
      </c>
      <c r="E219" s="461">
        <v>40838.666666666672</v>
      </c>
      <c r="F219" s="461">
        <v>39623.333333333336</v>
      </c>
      <c r="G219" s="461">
        <v>37392.666666666672</v>
      </c>
      <c r="H219" s="461">
        <v>44284.666666666672</v>
      </c>
      <c r="I219" s="461">
        <v>46515.333333333343</v>
      </c>
      <c r="J219" s="461">
        <v>47730.666666666672</v>
      </c>
      <c r="K219" s="460">
        <v>45300</v>
      </c>
      <c r="L219" s="460">
        <v>41854</v>
      </c>
      <c r="M219" s="460">
        <v>0.10947</v>
      </c>
    </row>
    <row r="220" spans="1:13">
      <c r="A220" s="245">
        <v>210</v>
      </c>
      <c r="B220" s="463" t="s">
        <v>251</v>
      </c>
      <c r="C220" s="460">
        <v>45.25</v>
      </c>
      <c r="D220" s="461">
        <v>45.716666666666661</v>
      </c>
      <c r="E220" s="461">
        <v>44.583333333333321</v>
      </c>
      <c r="F220" s="461">
        <v>43.916666666666657</v>
      </c>
      <c r="G220" s="461">
        <v>42.783333333333317</v>
      </c>
      <c r="H220" s="461">
        <v>46.383333333333326</v>
      </c>
      <c r="I220" s="461">
        <v>47.516666666666666</v>
      </c>
      <c r="J220" s="461">
        <v>48.18333333333333</v>
      </c>
      <c r="K220" s="460">
        <v>46.85</v>
      </c>
      <c r="L220" s="460">
        <v>45.05</v>
      </c>
      <c r="M220" s="460">
        <v>19.086510000000001</v>
      </c>
    </row>
    <row r="221" spans="1:13">
      <c r="A221" s="245">
        <v>211</v>
      </c>
      <c r="B221" s="463" t="s">
        <v>108</v>
      </c>
      <c r="C221" s="460">
        <v>2422</v>
      </c>
      <c r="D221" s="461">
        <v>2422.6833333333329</v>
      </c>
      <c r="E221" s="461">
        <v>2401.4166666666661</v>
      </c>
      <c r="F221" s="461">
        <v>2380.833333333333</v>
      </c>
      <c r="G221" s="461">
        <v>2359.5666666666662</v>
      </c>
      <c r="H221" s="461">
        <v>2443.266666666666</v>
      </c>
      <c r="I221" s="461">
        <v>2464.5333333333333</v>
      </c>
      <c r="J221" s="461">
        <v>2485.1166666666659</v>
      </c>
      <c r="K221" s="460">
        <v>2443.9499999999998</v>
      </c>
      <c r="L221" s="460">
        <v>2402.1</v>
      </c>
      <c r="M221" s="460">
        <v>22.547260000000001</v>
      </c>
    </row>
    <row r="222" spans="1:13">
      <c r="A222" s="245">
        <v>212</v>
      </c>
      <c r="B222" s="463" t="s">
        <v>832</v>
      </c>
      <c r="C222" s="460">
        <v>270.05</v>
      </c>
      <c r="D222" s="461">
        <v>274.68333333333334</v>
      </c>
      <c r="E222" s="461">
        <v>264.36666666666667</v>
      </c>
      <c r="F222" s="461">
        <v>258.68333333333334</v>
      </c>
      <c r="G222" s="461">
        <v>248.36666666666667</v>
      </c>
      <c r="H222" s="461">
        <v>280.36666666666667</v>
      </c>
      <c r="I222" s="461">
        <v>290.68333333333339</v>
      </c>
      <c r="J222" s="461">
        <v>296.36666666666667</v>
      </c>
      <c r="K222" s="460">
        <v>285</v>
      </c>
      <c r="L222" s="460">
        <v>269</v>
      </c>
      <c r="M222" s="460">
        <v>1.0504199999999999</v>
      </c>
    </row>
    <row r="223" spans="1:13">
      <c r="A223" s="245">
        <v>213</v>
      </c>
      <c r="B223" s="463" t="s">
        <v>116</v>
      </c>
      <c r="C223" s="460">
        <v>597.29999999999995</v>
      </c>
      <c r="D223" s="461">
        <v>596.7833333333333</v>
      </c>
      <c r="E223" s="461">
        <v>591.61666666666656</v>
      </c>
      <c r="F223" s="461">
        <v>585.93333333333328</v>
      </c>
      <c r="G223" s="461">
        <v>580.76666666666654</v>
      </c>
      <c r="H223" s="461">
        <v>602.46666666666658</v>
      </c>
      <c r="I223" s="461">
        <v>607.63333333333333</v>
      </c>
      <c r="J223" s="461">
        <v>613.31666666666661</v>
      </c>
      <c r="K223" s="460">
        <v>601.95000000000005</v>
      </c>
      <c r="L223" s="460">
        <v>591.1</v>
      </c>
      <c r="M223" s="460">
        <v>126.75754000000001</v>
      </c>
    </row>
    <row r="224" spans="1:13">
      <c r="A224" s="245">
        <v>214</v>
      </c>
      <c r="B224" s="463" t="s">
        <v>252</v>
      </c>
      <c r="C224" s="460">
        <v>1473.1</v>
      </c>
      <c r="D224" s="461">
        <v>1483.9666666666665</v>
      </c>
      <c r="E224" s="461">
        <v>1449.9333333333329</v>
      </c>
      <c r="F224" s="461">
        <v>1426.7666666666664</v>
      </c>
      <c r="G224" s="461">
        <v>1392.7333333333329</v>
      </c>
      <c r="H224" s="461">
        <v>1507.133333333333</v>
      </c>
      <c r="I224" s="461">
        <v>1541.1666666666663</v>
      </c>
      <c r="J224" s="461">
        <v>1564.333333333333</v>
      </c>
      <c r="K224" s="460">
        <v>1518</v>
      </c>
      <c r="L224" s="460">
        <v>1460.8</v>
      </c>
      <c r="M224" s="460">
        <v>4.90693</v>
      </c>
    </row>
    <row r="225" spans="1:13">
      <c r="A225" s="245">
        <v>215</v>
      </c>
      <c r="B225" s="463" t="s">
        <v>117</v>
      </c>
      <c r="C225" s="460">
        <v>560.15</v>
      </c>
      <c r="D225" s="461">
        <v>557.78333333333342</v>
      </c>
      <c r="E225" s="461">
        <v>552.56666666666683</v>
      </c>
      <c r="F225" s="461">
        <v>544.98333333333346</v>
      </c>
      <c r="G225" s="461">
        <v>539.76666666666688</v>
      </c>
      <c r="H225" s="461">
        <v>565.36666666666679</v>
      </c>
      <c r="I225" s="461">
        <v>570.58333333333326</v>
      </c>
      <c r="J225" s="461">
        <v>578.16666666666674</v>
      </c>
      <c r="K225" s="460">
        <v>563</v>
      </c>
      <c r="L225" s="460">
        <v>550.20000000000005</v>
      </c>
      <c r="M225" s="460">
        <v>23.2469</v>
      </c>
    </row>
    <row r="226" spans="1:13">
      <c r="A226" s="245">
        <v>216</v>
      </c>
      <c r="B226" s="463" t="s">
        <v>387</v>
      </c>
      <c r="C226" s="460">
        <v>496.2</v>
      </c>
      <c r="D226" s="461">
        <v>499.26666666666671</v>
      </c>
      <c r="E226" s="461">
        <v>488.53333333333342</v>
      </c>
      <c r="F226" s="461">
        <v>480.86666666666673</v>
      </c>
      <c r="G226" s="461">
        <v>470.13333333333344</v>
      </c>
      <c r="H226" s="461">
        <v>506.93333333333339</v>
      </c>
      <c r="I226" s="461">
        <v>517.66666666666663</v>
      </c>
      <c r="J226" s="461">
        <v>525.33333333333337</v>
      </c>
      <c r="K226" s="460">
        <v>510</v>
      </c>
      <c r="L226" s="460">
        <v>491.6</v>
      </c>
      <c r="M226" s="460">
        <v>7.3265200000000004</v>
      </c>
    </row>
    <row r="227" spans="1:13">
      <c r="A227" s="245">
        <v>217</v>
      </c>
      <c r="B227" s="463" t="s">
        <v>388</v>
      </c>
      <c r="C227" s="460">
        <v>3178.4</v>
      </c>
      <c r="D227" s="461">
        <v>3214.4833333333336</v>
      </c>
      <c r="E227" s="461">
        <v>3133.916666666667</v>
      </c>
      <c r="F227" s="461">
        <v>3089.4333333333334</v>
      </c>
      <c r="G227" s="461">
        <v>3008.8666666666668</v>
      </c>
      <c r="H227" s="461">
        <v>3258.9666666666672</v>
      </c>
      <c r="I227" s="461">
        <v>3339.5333333333338</v>
      </c>
      <c r="J227" s="461">
        <v>3384.0166666666673</v>
      </c>
      <c r="K227" s="460">
        <v>3295.05</v>
      </c>
      <c r="L227" s="460">
        <v>3170</v>
      </c>
      <c r="M227" s="460">
        <v>4.0689999999999997E-2</v>
      </c>
    </row>
    <row r="228" spans="1:13">
      <c r="A228" s="245">
        <v>218</v>
      </c>
      <c r="B228" s="463" t="s">
        <v>253</v>
      </c>
      <c r="C228" s="460">
        <v>38.200000000000003</v>
      </c>
      <c r="D228" s="461">
        <v>38.533333333333339</v>
      </c>
      <c r="E228" s="461">
        <v>37.716666666666676</v>
      </c>
      <c r="F228" s="461">
        <v>37.233333333333334</v>
      </c>
      <c r="G228" s="461">
        <v>36.416666666666671</v>
      </c>
      <c r="H228" s="461">
        <v>39.01666666666668</v>
      </c>
      <c r="I228" s="461">
        <v>39.833333333333343</v>
      </c>
      <c r="J228" s="461">
        <v>40.316666666666684</v>
      </c>
      <c r="K228" s="460">
        <v>39.35</v>
      </c>
      <c r="L228" s="460">
        <v>38.049999999999997</v>
      </c>
      <c r="M228" s="460">
        <v>117.15937</v>
      </c>
    </row>
    <row r="229" spans="1:13">
      <c r="A229" s="245">
        <v>219</v>
      </c>
      <c r="B229" s="463" t="s">
        <v>119</v>
      </c>
      <c r="C229" s="460">
        <v>54.2</v>
      </c>
      <c r="D229" s="461">
        <v>54.633333333333333</v>
      </c>
      <c r="E229" s="461">
        <v>53.466666666666669</v>
      </c>
      <c r="F229" s="461">
        <v>52.733333333333334</v>
      </c>
      <c r="G229" s="461">
        <v>51.56666666666667</v>
      </c>
      <c r="H229" s="461">
        <v>55.366666666666667</v>
      </c>
      <c r="I229" s="461">
        <v>56.533333333333339</v>
      </c>
      <c r="J229" s="461">
        <v>57.266666666666666</v>
      </c>
      <c r="K229" s="460">
        <v>55.8</v>
      </c>
      <c r="L229" s="460">
        <v>53.9</v>
      </c>
      <c r="M229" s="460">
        <v>238.47157999999999</v>
      </c>
    </row>
    <row r="230" spans="1:13">
      <c r="A230" s="245">
        <v>220</v>
      </c>
      <c r="B230" s="463" t="s">
        <v>389</v>
      </c>
      <c r="C230" s="460">
        <v>54.35</v>
      </c>
      <c r="D230" s="461">
        <v>54.866666666666674</v>
      </c>
      <c r="E230" s="461">
        <v>53.283333333333346</v>
      </c>
      <c r="F230" s="461">
        <v>52.216666666666669</v>
      </c>
      <c r="G230" s="461">
        <v>50.63333333333334</v>
      </c>
      <c r="H230" s="461">
        <v>55.933333333333351</v>
      </c>
      <c r="I230" s="461">
        <v>57.51666666666668</v>
      </c>
      <c r="J230" s="461">
        <v>58.583333333333357</v>
      </c>
      <c r="K230" s="460">
        <v>56.45</v>
      </c>
      <c r="L230" s="460">
        <v>53.8</v>
      </c>
      <c r="M230" s="460">
        <v>57.672510000000003</v>
      </c>
    </row>
    <row r="231" spans="1:13">
      <c r="A231" s="245">
        <v>221</v>
      </c>
      <c r="B231" s="463" t="s">
        <v>390</v>
      </c>
      <c r="C231" s="460">
        <v>908.35</v>
      </c>
      <c r="D231" s="461">
        <v>916.5</v>
      </c>
      <c r="E231" s="461">
        <v>895</v>
      </c>
      <c r="F231" s="461">
        <v>881.65</v>
      </c>
      <c r="G231" s="461">
        <v>860.15</v>
      </c>
      <c r="H231" s="461">
        <v>929.85</v>
      </c>
      <c r="I231" s="461">
        <v>951.35</v>
      </c>
      <c r="J231" s="461">
        <v>964.7</v>
      </c>
      <c r="K231" s="460">
        <v>938</v>
      </c>
      <c r="L231" s="460">
        <v>903.15</v>
      </c>
      <c r="M231" s="460">
        <v>0.36525000000000002</v>
      </c>
    </row>
    <row r="232" spans="1:13">
      <c r="A232" s="245">
        <v>222</v>
      </c>
      <c r="B232" s="463" t="s">
        <v>391</v>
      </c>
      <c r="C232" s="460">
        <v>269.75</v>
      </c>
      <c r="D232" s="461">
        <v>268.75</v>
      </c>
      <c r="E232" s="461">
        <v>264</v>
      </c>
      <c r="F232" s="461">
        <v>258.25</v>
      </c>
      <c r="G232" s="461">
        <v>253.5</v>
      </c>
      <c r="H232" s="461">
        <v>274.5</v>
      </c>
      <c r="I232" s="461">
        <v>279.25</v>
      </c>
      <c r="J232" s="461">
        <v>285</v>
      </c>
      <c r="K232" s="460">
        <v>273.5</v>
      </c>
      <c r="L232" s="460">
        <v>263</v>
      </c>
      <c r="M232" s="460">
        <v>1.1178600000000001</v>
      </c>
    </row>
    <row r="233" spans="1:13">
      <c r="A233" s="245">
        <v>223</v>
      </c>
      <c r="B233" s="463" t="s">
        <v>746</v>
      </c>
      <c r="C233" s="460">
        <v>1189.4000000000001</v>
      </c>
      <c r="D233" s="461">
        <v>1188.0333333333335</v>
      </c>
      <c r="E233" s="461">
        <v>1166.0666666666671</v>
      </c>
      <c r="F233" s="461">
        <v>1142.7333333333336</v>
      </c>
      <c r="G233" s="461">
        <v>1120.7666666666671</v>
      </c>
      <c r="H233" s="461">
        <v>1211.366666666667</v>
      </c>
      <c r="I233" s="461">
        <v>1233.3333333333337</v>
      </c>
      <c r="J233" s="461">
        <v>1256.666666666667</v>
      </c>
      <c r="K233" s="460">
        <v>1210</v>
      </c>
      <c r="L233" s="460">
        <v>1164.7</v>
      </c>
      <c r="M233" s="460">
        <v>0.20374</v>
      </c>
    </row>
    <row r="234" spans="1:13">
      <c r="A234" s="245">
        <v>224</v>
      </c>
      <c r="B234" s="463" t="s">
        <v>750</v>
      </c>
      <c r="C234" s="460">
        <v>636</v>
      </c>
      <c r="D234" s="461">
        <v>643.94999999999993</v>
      </c>
      <c r="E234" s="461">
        <v>625.09999999999991</v>
      </c>
      <c r="F234" s="461">
        <v>614.19999999999993</v>
      </c>
      <c r="G234" s="461">
        <v>595.34999999999991</v>
      </c>
      <c r="H234" s="461">
        <v>654.84999999999991</v>
      </c>
      <c r="I234" s="461">
        <v>673.7</v>
      </c>
      <c r="J234" s="461">
        <v>684.59999999999991</v>
      </c>
      <c r="K234" s="460">
        <v>662.8</v>
      </c>
      <c r="L234" s="460">
        <v>633.04999999999995</v>
      </c>
      <c r="M234" s="460">
        <v>4.9553000000000003</v>
      </c>
    </row>
    <row r="235" spans="1:13">
      <c r="A235" s="245">
        <v>225</v>
      </c>
      <c r="B235" s="463" t="s">
        <v>392</v>
      </c>
      <c r="C235" s="460">
        <v>106.25</v>
      </c>
      <c r="D235" s="461">
        <v>106.85000000000001</v>
      </c>
      <c r="E235" s="461">
        <v>104.80000000000001</v>
      </c>
      <c r="F235" s="461">
        <v>103.35000000000001</v>
      </c>
      <c r="G235" s="461">
        <v>101.30000000000001</v>
      </c>
      <c r="H235" s="461">
        <v>108.30000000000001</v>
      </c>
      <c r="I235" s="461">
        <v>110.35</v>
      </c>
      <c r="J235" s="461">
        <v>111.80000000000001</v>
      </c>
      <c r="K235" s="460">
        <v>108.9</v>
      </c>
      <c r="L235" s="460">
        <v>105.4</v>
      </c>
      <c r="M235" s="460">
        <v>7.24993</v>
      </c>
    </row>
    <row r="236" spans="1:13">
      <c r="A236" s="245">
        <v>226</v>
      </c>
      <c r="B236" s="463" t="s">
        <v>393</v>
      </c>
      <c r="C236" s="460">
        <v>97.9</v>
      </c>
      <c r="D236" s="461">
        <v>98.283333333333346</v>
      </c>
      <c r="E236" s="461">
        <v>96.666666666666686</v>
      </c>
      <c r="F236" s="461">
        <v>95.433333333333337</v>
      </c>
      <c r="G236" s="461">
        <v>93.816666666666677</v>
      </c>
      <c r="H236" s="461">
        <v>99.516666666666694</v>
      </c>
      <c r="I236" s="461">
        <v>101.13333333333334</v>
      </c>
      <c r="J236" s="461">
        <v>102.3666666666667</v>
      </c>
      <c r="K236" s="460">
        <v>99.9</v>
      </c>
      <c r="L236" s="460">
        <v>97.05</v>
      </c>
      <c r="M236" s="460">
        <v>88.123019999999997</v>
      </c>
    </row>
    <row r="237" spans="1:13">
      <c r="A237" s="245">
        <v>227</v>
      </c>
      <c r="B237" s="463" t="s">
        <v>126</v>
      </c>
      <c r="C237" s="460">
        <v>212.25</v>
      </c>
      <c r="D237" s="461">
        <v>209.81666666666669</v>
      </c>
      <c r="E237" s="461">
        <v>206.43333333333339</v>
      </c>
      <c r="F237" s="461">
        <v>200.6166666666667</v>
      </c>
      <c r="G237" s="461">
        <v>197.23333333333341</v>
      </c>
      <c r="H237" s="461">
        <v>215.63333333333338</v>
      </c>
      <c r="I237" s="461">
        <v>219.01666666666665</v>
      </c>
      <c r="J237" s="461">
        <v>224.83333333333337</v>
      </c>
      <c r="K237" s="460">
        <v>213.2</v>
      </c>
      <c r="L237" s="460">
        <v>204</v>
      </c>
      <c r="M237" s="460">
        <v>616.47119999999995</v>
      </c>
    </row>
    <row r="238" spans="1:13">
      <c r="A238" s="245">
        <v>228</v>
      </c>
      <c r="B238" s="463" t="s">
        <v>395</v>
      </c>
      <c r="C238" s="460">
        <v>118.05</v>
      </c>
      <c r="D238" s="461">
        <v>119</v>
      </c>
      <c r="E238" s="461">
        <v>116.65</v>
      </c>
      <c r="F238" s="461">
        <v>115.25</v>
      </c>
      <c r="G238" s="461">
        <v>112.9</v>
      </c>
      <c r="H238" s="461">
        <v>120.4</v>
      </c>
      <c r="I238" s="461">
        <v>122.75</v>
      </c>
      <c r="J238" s="461">
        <v>124.15</v>
      </c>
      <c r="K238" s="460">
        <v>121.35</v>
      </c>
      <c r="L238" s="460">
        <v>117.6</v>
      </c>
      <c r="M238" s="460">
        <v>2.2551899999999998</v>
      </c>
    </row>
    <row r="239" spans="1:13">
      <c r="A239" s="245">
        <v>229</v>
      </c>
      <c r="B239" s="463" t="s">
        <v>396</v>
      </c>
      <c r="C239" s="460">
        <v>172.15</v>
      </c>
      <c r="D239" s="461">
        <v>170.63333333333333</v>
      </c>
      <c r="E239" s="461">
        <v>166.51666666666665</v>
      </c>
      <c r="F239" s="461">
        <v>160.88333333333333</v>
      </c>
      <c r="G239" s="461">
        <v>156.76666666666665</v>
      </c>
      <c r="H239" s="461">
        <v>176.26666666666665</v>
      </c>
      <c r="I239" s="461">
        <v>180.38333333333333</v>
      </c>
      <c r="J239" s="461">
        <v>186.01666666666665</v>
      </c>
      <c r="K239" s="460">
        <v>174.75</v>
      </c>
      <c r="L239" s="460">
        <v>165</v>
      </c>
      <c r="M239" s="460">
        <v>26.54504</v>
      </c>
    </row>
    <row r="240" spans="1:13">
      <c r="A240" s="245">
        <v>230</v>
      </c>
      <c r="B240" s="463" t="s">
        <v>115</v>
      </c>
      <c r="C240" s="460">
        <v>183.8</v>
      </c>
      <c r="D240" s="461">
        <v>185.48333333333335</v>
      </c>
      <c r="E240" s="461">
        <v>180.41666666666669</v>
      </c>
      <c r="F240" s="461">
        <v>177.03333333333333</v>
      </c>
      <c r="G240" s="461">
        <v>171.96666666666667</v>
      </c>
      <c r="H240" s="461">
        <v>188.8666666666667</v>
      </c>
      <c r="I240" s="461">
        <v>193.93333333333337</v>
      </c>
      <c r="J240" s="461">
        <v>197.31666666666672</v>
      </c>
      <c r="K240" s="460">
        <v>190.55</v>
      </c>
      <c r="L240" s="460">
        <v>182.1</v>
      </c>
      <c r="M240" s="460">
        <v>123.09820000000001</v>
      </c>
    </row>
    <row r="241" spans="1:13">
      <c r="A241" s="245">
        <v>231</v>
      </c>
      <c r="B241" s="463" t="s">
        <v>397</v>
      </c>
      <c r="C241" s="460">
        <v>81.349999999999994</v>
      </c>
      <c r="D241" s="461">
        <v>82.583333333333329</v>
      </c>
      <c r="E241" s="461">
        <v>78.466666666666654</v>
      </c>
      <c r="F241" s="461">
        <v>75.583333333333329</v>
      </c>
      <c r="G241" s="461">
        <v>71.466666666666654</v>
      </c>
      <c r="H241" s="461">
        <v>85.466666666666654</v>
      </c>
      <c r="I241" s="461">
        <v>89.583333333333329</v>
      </c>
      <c r="J241" s="461">
        <v>92.466666666666654</v>
      </c>
      <c r="K241" s="460">
        <v>86.7</v>
      </c>
      <c r="L241" s="460">
        <v>79.7</v>
      </c>
      <c r="M241" s="460">
        <v>69.263419999999996</v>
      </c>
    </row>
    <row r="242" spans="1:13">
      <c r="A242" s="245">
        <v>232</v>
      </c>
      <c r="B242" s="463" t="s">
        <v>747</v>
      </c>
      <c r="C242" s="460">
        <v>6808.9</v>
      </c>
      <c r="D242" s="461">
        <v>6805.6333333333341</v>
      </c>
      <c r="E242" s="461">
        <v>6657.2666666666682</v>
      </c>
      <c r="F242" s="461">
        <v>6505.6333333333341</v>
      </c>
      <c r="G242" s="461">
        <v>6357.2666666666682</v>
      </c>
      <c r="H242" s="461">
        <v>6957.2666666666682</v>
      </c>
      <c r="I242" s="461">
        <v>7105.633333333335</v>
      </c>
      <c r="J242" s="461">
        <v>7257.2666666666682</v>
      </c>
      <c r="K242" s="460">
        <v>6954</v>
      </c>
      <c r="L242" s="460">
        <v>6654</v>
      </c>
      <c r="M242" s="460">
        <v>3.4640399999999998</v>
      </c>
    </row>
    <row r="243" spans="1:13">
      <c r="A243" s="245">
        <v>233</v>
      </c>
      <c r="B243" s="463" t="s">
        <v>254</v>
      </c>
      <c r="C243" s="460">
        <v>125.85</v>
      </c>
      <c r="D243" s="461">
        <v>128.1</v>
      </c>
      <c r="E243" s="461">
        <v>122.29999999999998</v>
      </c>
      <c r="F243" s="461">
        <v>118.74999999999999</v>
      </c>
      <c r="G243" s="461">
        <v>112.94999999999997</v>
      </c>
      <c r="H243" s="461">
        <v>131.64999999999998</v>
      </c>
      <c r="I243" s="461">
        <v>137.44999999999999</v>
      </c>
      <c r="J243" s="461">
        <v>141</v>
      </c>
      <c r="K243" s="460">
        <v>133.9</v>
      </c>
      <c r="L243" s="460">
        <v>124.55</v>
      </c>
      <c r="M243" s="460">
        <v>78.764709999999994</v>
      </c>
    </row>
    <row r="244" spans="1:13">
      <c r="A244" s="245">
        <v>234</v>
      </c>
      <c r="B244" s="463" t="s">
        <v>398</v>
      </c>
      <c r="C244" s="460">
        <v>373.35</v>
      </c>
      <c r="D244" s="461">
        <v>382.05</v>
      </c>
      <c r="E244" s="461">
        <v>362.3</v>
      </c>
      <c r="F244" s="461">
        <v>351.25</v>
      </c>
      <c r="G244" s="461">
        <v>331.5</v>
      </c>
      <c r="H244" s="461">
        <v>393.1</v>
      </c>
      <c r="I244" s="461">
        <v>412.85</v>
      </c>
      <c r="J244" s="461">
        <v>423.90000000000003</v>
      </c>
      <c r="K244" s="460">
        <v>401.8</v>
      </c>
      <c r="L244" s="460">
        <v>371</v>
      </c>
      <c r="M244" s="460">
        <v>47.419269999999997</v>
      </c>
    </row>
    <row r="245" spans="1:13">
      <c r="A245" s="245">
        <v>235</v>
      </c>
      <c r="B245" s="463" t="s">
        <v>255</v>
      </c>
      <c r="C245" s="460">
        <v>112.85</v>
      </c>
      <c r="D245" s="461">
        <v>114.21666666666665</v>
      </c>
      <c r="E245" s="461">
        <v>110.68333333333331</v>
      </c>
      <c r="F245" s="461">
        <v>108.51666666666665</v>
      </c>
      <c r="G245" s="461">
        <v>104.98333333333331</v>
      </c>
      <c r="H245" s="461">
        <v>116.38333333333331</v>
      </c>
      <c r="I245" s="461">
        <v>119.91666666666664</v>
      </c>
      <c r="J245" s="461">
        <v>122.08333333333331</v>
      </c>
      <c r="K245" s="460">
        <v>117.75</v>
      </c>
      <c r="L245" s="460">
        <v>112.05</v>
      </c>
      <c r="M245" s="460">
        <v>14.63008</v>
      </c>
    </row>
    <row r="246" spans="1:13">
      <c r="A246" s="245">
        <v>236</v>
      </c>
      <c r="B246" s="463" t="s">
        <v>125</v>
      </c>
      <c r="C246" s="460">
        <v>101.05</v>
      </c>
      <c r="D246" s="461">
        <v>101.56666666666666</v>
      </c>
      <c r="E246" s="461">
        <v>99.48333333333332</v>
      </c>
      <c r="F246" s="461">
        <v>97.916666666666657</v>
      </c>
      <c r="G246" s="461">
        <v>95.833333333333314</v>
      </c>
      <c r="H246" s="461">
        <v>103.13333333333333</v>
      </c>
      <c r="I246" s="461">
        <v>105.21666666666667</v>
      </c>
      <c r="J246" s="461">
        <v>106.78333333333333</v>
      </c>
      <c r="K246" s="460">
        <v>103.65</v>
      </c>
      <c r="L246" s="460">
        <v>100</v>
      </c>
      <c r="M246" s="460">
        <v>218.25753</v>
      </c>
    </row>
    <row r="247" spans="1:13">
      <c r="A247" s="245">
        <v>237</v>
      </c>
      <c r="B247" s="463" t="s">
        <v>399</v>
      </c>
      <c r="C247" s="460">
        <v>16.149999999999999</v>
      </c>
      <c r="D247" s="461">
        <v>16.349999999999998</v>
      </c>
      <c r="E247" s="461">
        <v>15.849999999999994</v>
      </c>
      <c r="F247" s="461">
        <v>15.549999999999997</v>
      </c>
      <c r="G247" s="461">
        <v>15.049999999999994</v>
      </c>
      <c r="H247" s="461">
        <v>16.649999999999995</v>
      </c>
      <c r="I247" s="461">
        <v>17.150000000000002</v>
      </c>
      <c r="J247" s="461">
        <v>17.449999999999996</v>
      </c>
      <c r="K247" s="460">
        <v>16.850000000000001</v>
      </c>
      <c r="L247" s="460">
        <v>16.05</v>
      </c>
      <c r="M247" s="460">
        <v>136.61627999999999</v>
      </c>
    </row>
    <row r="248" spans="1:13">
      <c r="A248" s="245">
        <v>238</v>
      </c>
      <c r="B248" s="463" t="s">
        <v>772</v>
      </c>
      <c r="C248" s="460">
        <v>1747.65</v>
      </c>
      <c r="D248" s="461">
        <v>1750.55</v>
      </c>
      <c r="E248" s="461">
        <v>1727.1</v>
      </c>
      <c r="F248" s="461">
        <v>1706.55</v>
      </c>
      <c r="G248" s="461">
        <v>1683.1</v>
      </c>
      <c r="H248" s="461">
        <v>1771.1</v>
      </c>
      <c r="I248" s="461">
        <v>1794.5500000000002</v>
      </c>
      <c r="J248" s="461">
        <v>1815.1</v>
      </c>
      <c r="K248" s="460">
        <v>1774</v>
      </c>
      <c r="L248" s="460">
        <v>1730</v>
      </c>
      <c r="M248" s="460">
        <v>11.714510000000001</v>
      </c>
    </row>
    <row r="249" spans="1:13">
      <c r="A249" s="245">
        <v>239</v>
      </c>
      <c r="B249" s="463" t="s">
        <v>748</v>
      </c>
      <c r="C249" s="460">
        <v>354.6</v>
      </c>
      <c r="D249" s="461">
        <v>353.86666666666662</v>
      </c>
      <c r="E249" s="461">
        <v>350.73333333333323</v>
      </c>
      <c r="F249" s="461">
        <v>346.86666666666662</v>
      </c>
      <c r="G249" s="461">
        <v>343.73333333333323</v>
      </c>
      <c r="H249" s="461">
        <v>357.73333333333323</v>
      </c>
      <c r="I249" s="461">
        <v>360.86666666666656</v>
      </c>
      <c r="J249" s="461">
        <v>364.73333333333323</v>
      </c>
      <c r="K249" s="460">
        <v>357</v>
      </c>
      <c r="L249" s="460">
        <v>350</v>
      </c>
      <c r="M249" s="460">
        <v>1.0614600000000001</v>
      </c>
    </row>
    <row r="250" spans="1:13">
      <c r="A250" s="245">
        <v>240</v>
      </c>
      <c r="B250" s="463" t="s">
        <v>120</v>
      </c>
      <c r="C250" s="460">
        <v>511.65</v>
      </c>
      <c r="D250" s="461">
        <v>515</v>
      </c>
      <c r="E250" s="461">
        <v>507.25</v>
      </c>
      <c r="F250" s="461">
        <v>502.85</v>
      </c>
      <c r="G250" s="461">
        <v>495.1</v>
      </c>
      <c r="H250" s="461">
        <v>519.4</v>
      </c>
      <c r="I250" s="461">
        <v>527.15</v>
      </c>
      <c r="J250" s="461">
        <v>531.54999999999995</v>
      </c>
      <c r="K250" s="460">
        <v>522.75</v>
      </c>
      <c r="L250" s="460">
        <v>510.6</v>
      </c>
      <c r="M250" s="460">
        <v>11.85436</v>
      </c>
    </row>
    <row r="251" spans="1:13">
      <c r="A251" s="245">
        <v>241</v>
      </c>
      <c r="B251" s="463" t="s">
        <v>824</v>
      </c>
      <c r="C251" s="460">
        <v>244.35</v>
      </c>
      <c r="D251" s="461">
        <v>247.19999999999996</v>
      </c>
      <c r="E251" s="461">
        <v>240.94999999999993</v>
      </c>
      <c r="F251" s="461">
        <v>237.54999999999998</v>
      </c>
      <c r="G251" s="461">
        <v>231.29999999999995</v>
      </c>
      <c r="H251" s="461">
        <v>250.59999999999991</v>
      </c>
      <c r="I251" s="461">
        <v>256.84999999999997</v>
      </c>
      <c r="J251" s="461">
        <v>260.24999999999989</v>
      </c>
      <c r="K251" s="460">
        <v>253.45</v>
      </c>
      <c r="L251" s="460">
        <v>243.8</v>
      </c>
      <c r="M251" s="460">
        <v>28.824249999999999</v>
      </c>
    </row>
    <row r="252" spans="1:13">
      <c r="A252" s="245">
        <v>242</v>
      </c>
      <c r="B252" s="463" t="s">
        <v>122</v>
      </c>
      <c r="C252" s="460">
        <v>890.85</v>
      </c>
      <c r="D252" s="461">
        <v>900.65</v>
      </c>
      <c r="E252" s="461">
        <v>878.3</v>
      </c>
      <c r="F252" s="461">
        <v>865.75</v>
      </c>
      <c r="G252" s="461">
        <v>843.4</v>
      </c>
      <c r="H252" s="461">
        <v>913.19999999999993</v>
      </c>
      <c r="I252" s="461">
        <v>935.55000000000007</v>
      </c>
      <c r="J252" s="461">
        <v>948.09999999999991</v>
      </c>
      <c r="K252" s="460">
        <v>923</v>
      </c>
      <c r="L252" s="460">
        <v>888.1</v>
      </c>
      <c r="M252" s="460">
        <v>61.695999999999998</v>
      </c>
    </row>
    <row r="253" spans="1:13">
      <c r="A253" s="245">
        <v>243</v>
      </c>
      <c r="B253" s="463" t="s">
        <v>256</v>
      </c>
      <c r="C253" s="460">
        <v>4291.6499999999996</v>
      </c>
      <c r="D253" s="461">
        <v>4340.55</v>
      </c>
      <c r="E253" s="461">
        <v>4231.1000000000004</v>
      </c>
      <c r="F253" s="461">
        <v>4170.55</v>
      </c>
      <c r="G253" s="461">
        <v>4061.1000000000004</v>
      </c>
      <c r="H253" s="461">
        <v>4401.1000000000004</v>
      </c>
      <c r="I253" s="461">
        <v>4510.5499999999993</v>
      </c>
      <c r="J253" s="461">
        <v>4571.1000000000004</v>
      </c>
      <c r="K253" s="460">
        <v>4450</v>
      </c>
      <c r="L253" s="460">
        <v>4280</v>
      </c>
      <c r="M253" s="460">
        <v>6.5837700000000003</v>
      </c>
    </row>
    <row r="254" spans="1:13">
      <c r="A254" s="245">
        <v>244</v>
      </c>
      <c r="B254" s="463" t="s">
        <v>124</v>
      </c>
      <c r="C254" s="460">
        <v>1316.4</v>
      </c>
      <c r="D254" s="461">
        <v>1318.1833333333334</v>
      </c>
      <c r="E254" s="461">
        <v>1309.5166666666669</v>
      </c>
      <c r="F254" s="461">
        <v>1302.6333333333334</v>
      </c>
      <c r="G254" s="461">
        <v>1293.9666666666669</v>
      </c>
      <c r="H254" s="461">
        <v>1325.0666666666668</v>
      </c>
      <c r="I254" s="461">
        <v>1333.7333333333333</v>
      </c>
      <c r="J254" s="461">
        <v>1340.6166666666668</v>
      </c>
      <c r="K254" s="460">
        <v>1326.85</v>
      </c>
      <c r="L254" s="460">
        <v>1311.3</v>
      </c>
      <c r="M254" s="460">
        <v>48.246090000000002</v>
      </c>
    </row>
    <row r="255" spans="1:13">
      <c r="A255" s="245">
        <v>245</v>
      </c>
      <c r="B255" s="463" t="s">
        <v>749</v>
      </c>
      <c r="C255" s="460">
        <v>771.65</v>
      </c>
      <c r="D255" s="461">
        <v>777.45000000000016</v>
      </c>
      <c r="E255" s="461">
        <v>755.90000000000032</v>
      </c>
      <c r="F255" s="461">
        <v>740.1500000000002</v>
      </c>
      <c r="G255" s="461">
        <v>718.60000000000036</v>
      </c>
      <c r="H255" s="461">
        <v>793.20000000000027</v>
      </c>
      <c r="I255" s="461">
        <v>814.75000000000023</v>
      </c>
      <c r="J255" s="461">
        <v>830.50000000000023</v>
      </c>
      <c r="K255" s="460">
        <v>799</v>
      </c>
      <c r="L255" s="460">
        <v>761.7</v>
      </c>
      <c r="M255" s="460">
        <v>0.85555999999999999</v>
      </c>
    </row>
    <row r="256" spans="1:13">
      <c r="A256" s="245">
        <v>246</v>
      </c>
      <c r="B256" s="463" t="s">
        <v>400</v>
      </c>
      <c r="C256" s="460">
        <v>289.39999999999998</v>
      </c>
      <c r="D256" s="461">
        <v>288.16666666666669</v>
      </c>
      <c r="E256" s="461">
        <v>282.43333333333339</v>
      </c>
      <c r="F256" s="461">
        <v>275.4666666666667</v>
      </c>
      <c r="G256" s="461">
        <v>269.73333333333341</v>
      </c>
      <c r="H256" s="461">
        <v>295.13333333333338</v>
      </c>
      <c r="I256" s="461">
        <v>300.86666666666662</v>
      </c>
      <c r="J256" s="461">
        <v>307.83333333333337</v>
      </c>
      <c r="K256" s="460">
        <v>293.89999999999998</v>
      </c>
      <c r="L256" s="460">
        <v>281.2</v>
      </c>
      <c r="M256" s="460">
        <v>7.7586700000000004</v>
      </c>
    </row>
    <row r="257" spans="1:13">
      <c r="A257" s="245">
        <v>247</v>
      </c>
      <c r="B257" s="463" t="s">
        <v>121</v>
      </c>
      <c r="C257" s="460">
        <v>1694.75</v>
      </c>
      <c r="D257" s="461">
        <v>1696.5833333333333</v>
      </c>
      <c r="E257" s="461">
        <v>1678.1666666666665</v>
      </c>
      <c r="F257" s="461">
        <v>1661.5833333333333</v>
      </c>
      <c r="G257" s="461">
        <v>1643.1666666666665</v>
      </c>
      <c r="H257" s="461">
        <v>1713.1666666666665</v>
      </c>
      <c r="I257" s="461">
        <v>1731.583333333333</v>
      </c>
      <c r="J257" s="461">
        <v>1748.1666666666665</v>
      </c>
      <c r="K257" s="460">
        <v>1715</v>
      </c>
      <c r="L257" s="460">
        <v>1680</v>
      </c>
      <c r="M257" s="460">
        <v>7.3140299999999998</v>
      </c>
    </row>
    <row r="258" spans="1:13">
      <c r="A258" s="245">
        <v>248</v>
      </c>
      <c r="B258" s="463" t="s">
        <v>257</v>
      </c>
      <c r="C258" s="460">
        <v>2148.85</v>
      </c>
      <c r="D258" s="461">
        <v>2152.2666666666669</v>
      </c>
      <c r="E258" s="461">
        <v>2133.6333333333337</v>
      </c>
      <c r="F258" s="461">
        <v>2118.416666666667</v>
      </c>
      <c r="G258" s="461">
        <v>2099.7833333333338</v>
      </c>
      <c r="H258" s="461">
        <v>2167.4833333333336</v>
      </c>
      <c r="I258" s="461">
        <v>2186.1166666666668</v>
      </c>
      <c r="J258" s="461">
        <v>2201.3333333333335</v>
      </c>
      <c r="K258" s="460">
        <v>2170.9</v>
      </c>
      <c r="L258" s="460">
        <v>2137.0500000000002</v>
      </c>
      <c r="M258" s="460">
        <v>1.4448700000000001</v>
      </c>
    </row>
    <row r="259" spans="1:13">
      <c r="A259" s="245">
        <v>249</v>
      </c>
      <c r="B259" s="463" t="s">
        <v>401</v>
      </c>
      <c r="C259" s="460">
        <v>1385.15</v>
      </c>
      <c r="D259" s="461">
        <v>1399.5333333333335</v>
      </c>
      <c r="E259" s="461">
        <v>1360.616666666667</v>
      </c>
      <c r="F259" s="461">
        <v>1336.0833333333335</v>
      </c>
      <c r="G259" s="461">
        <v>1297.166666666667</v>
      </c>
      <c r="H259" s="461">
        <v>1424.0666666666671</v>
      </c>
      <c r="I259" s="461">
        <v>1462.9833333333336</v>
      </c>
      <c r="J259" s="461">
        <v>1487.5166666666671</v>
      </c>
      <c r="K259" s="460">
        <v>1438.45</v>
      </c>
      <c r="L259" s="460">
        <v>1375</v>
      </c>
      <c r="M259" s="460">
        <v>2.0525000000000002</v>
      </c>
    </row>
    <row r="260" spans="1:13">
      <c r="A260" s="245">
        <v>250</v>
      </c>
      <c r="B260" s="463" t="s">
        <v>402</v>
      </c>
      <c r="C260" s="460">
        <v>2760.05</v>
      </c>
      <c r="D260" s="461">
        <v>2775.25</v>
      </c>
      <c r="E260" s="461">
        <v>2735.4</v>
      </c>
      <c r="F260" s="461">
        <v>2710.75</v>
      </c>
      <c r="G260" s="461">
        <v>2670.9</v>
      </c>
      <c r="H260" s="461">
        <v>2799.9</v>
      </c>
      <c r="I260" s="461">
        <v>2839.7500000000005</v>
      </c>
      <c r="J260" s="461">
        <v>2864.4</v>
      </c>
      <c r="K260" s="460">
        <v>2815.1</v>
      </c>
      <c r="L260" s="460">
        <v>2750.6</v>
      </c>
      <c r="M260" s="460">
        <v>0.95213000000000003</v>
      </c>
    </row>
    <row r="261" spans="1:13">
      <c r="A261" s="245">
        <v>251</v>
      </c>
      <c r="B261" s="463" t="s">
        <v>403</v>
      </c>
      <c r="C261" s="460">
        <v>406</v>
      </c>
      <c r="D261" s="461">
        <v>407.76666666666665</v>
      </c>
      <c r="E261" s="461">
        <v>395.73333333333329</v>
      </c>
      <c r="F261" s="461">
        <v>385.46666666666664</v>
      </c>
      <c r="G261" s="461">
        <v>373.43333333333328</v>
      </c>
      <c r="H261" s="461">
        <v>418.0333333333333</v>
      </c>
      <c r="I261" s="461">
        <v>430.06666666666661</v>
      </c>
      <c r="J261" s="461">
        <v>440.33333333333331</v>
      </c>
      <c r="K261" s="460">
        <v>419.8</v>
      </c>
      <c r="L261" s="460">
        <v>397.5</v>
      </c>
      <c r="M261" s="460">
        <v>2.1300699999999999</v>
      </c>
    </row>
    <row r="262" spans="1:13">
      <c r="A262" s="245">
        <v>252</v>
      </c>
      <c r="B262" s="463" t="s">
        <v>404</v>
      </c>
      <c r="C262" s="460">
        <v>144.15</v>
      </c>
      <c r="D262" s="461">
        <v>143.35</v>
      </c>
      <c r="E262" s="461">
        <v>140.79999999999998</v>
      </c>
      <c r="F262" s="461">
        <v>137.44999999999999</v>
      </c>
      <c r="G262" s="461">
        <v>134.89999999999998</v>
      </c>
      <c r="H262" s="461">
        <v>146.69999999999999</v>
      </c>
      <c r="I262" s="461">
        <v>149.25</v>
      </c>
      <c r="J262" s="461">
        <v>152.6</v>
      </c>
      <c r="K262" s="460">
        <v>145.9</v>
      </c>
      <c r="L262" s="460">
        <v>140</v>
      </c>
      <c r="M262" s="460">
        <v>8.6785700000000006</v>
      </c>
    </row>
    <row r="263" spans="1:13">
      <c r="A263" s="245">
        <v>253</v>
      </c>
      <c r="B263" s="463" t="s">
        <v>405</v>
      </c>
      <c r="C263" s="460">
        <v>113.75</v>
      </c>
      <c r="D263" s="461">
        <v>115.31666666666666</v>
      </c>
      <c r="E263" s="461">
        <v>111.38333333333333</v>
      </c>
      <c r="F263" s="461">
        <v>109.01666666666667</v>
      </c>
      <c r="G263" s="461">
        <v>105.08333333333333</v>
      </c>
      <c r="H263" s="461">
        <v>117.68333333333332</v>
      </c>
      <c r="I263" s="461">
        <v>121.61666666666666</v>
      </c>
      <c r="J263" s="461">
        <v>123.98333333333332</v>
      </c>
      <c r="K263" s="460">
        <v>119.25</v>
      </c>
      <c r="L263" s="460">
        <v>112.95</v>
      </c>
      <c r="M263" s="460">
        <v>11.52131</v>
      </c>
    </row>
    <row r="264" spans="1:13">
      <c r="A264" s="245">
        <v>254</v>
      </c>
      <c r="B264" s="463" t="s">
        <v>406</v>
      </c>
      <c r="C264" s="460">
        <v>79.3</v>
      </c>
      <c r="D264" s="461">
        <v>79.850000000000009</v>
      </c>
      <c r="E264" s="461">
        <v>78.450000000000017</v>
      </c>
      <c r="F264" s="461">
        <v>77.600000000000009</v>
      </c>
      <c r="G264" s="461">
        <v>76.200000000000017</v>
      </c>
      <c r="H264" s="461">
        <v>80.700000000000017</v>
      </c>
      <c r="I264" s="461">
        <v>82.100000000000023</v>
      </c>
      <c r="J264" s="461">
        <v>82.950000000000017</v>
      </c>
      <c r="K264" s="460">
        <v>81.25</v>
      </c>
      <c r="L264" s="460">
        <v>79</v>
      </c>
      <c r="M264" s="460">
        <v>6.6155099999999996</v>
      </c>
    </row>
    <row r="265" spans="1:13">
      <c r="A265" s="245">
        <v>255</v>
      </c>
      <c r="B265" s="463" t="s">
        <v>258</v>
      </c>
      <c r="C265" s="460">
        <v>114.15</v>
      </c>
      <c r="D265" s="461">
        <v>114.31666666666668</v>
      </c>
      <c r="E265" s="461">
        <v>109.93333333333335</v>
      </c>
      <c r="F265" s="461">
        <v>105.71666666666667</v>
      </c>
      <c r="G265" s="461">
        <v>101.33333333333334</v>
      </c>
      <c r="H265" s="461">
        <v>118.53333333333336</v>
      </c>
      <c r="I265" s="461">
        <v>122.91666666666669</v>
      </c>
      <c r="J265" s="461">
        <v>127.13333333333337</v>
      </c>
      <c r="K265" s="460">
        <v>118.7</v>
      </c>
      <c r="L265" s="460">
        <v>110.1</v>
      </c>
      <c r="M265" s="460">
        <v>59.147840000000002</v>
      </c>
    </row>
    <row r="266" spans="1:13">
      <c r="A266" s="245">
        <v>256</v>
      </c>
      <c r="B266" s="463" t="s">
        <v>128</v>
      </c>
      <c r="C266" s="460">
        <v>707.1</v>
      </c>
      <c r="D266" s="461">
        <v>702.54999999999984</v>
      </c>
      <c r="E266" s="461">
        <v>683.59999999999968</v>
      </c>
      <c r="F266" s="461">
        <v>660.0999999999998</v>
      </c>
      <c r="G266" s="461">
        <v>641.14999999999964</v>
      </c>
      <c r="H266" s="461">
        <v>726.04999999999973</v>
      </c>
      <c r="I266" s="461">
        <v>744.99999999999977</v>
      </c>
      <c r="J266" s="461">
        <v>768.49999999999977</v>
      </c>
      <c r="K266" s="460">
        <v>721.5</v>
      </c>
      <c r="L266" s="460">
        <v>679.05</v>
      </c>
      <c r="M266" s="460">
        <v>263.44308999999998</v>
      </c>
    </row>
    <row r="267" spans="1:13">
      <c r="A267" s="245">
        <v>257</v>
      </c>
      <c r="B267" s="463" t="s">
        <v>751</v>
      </c>
      <c r="C267" s="460">
        <v>83.6</v>
      </c>
      <c r="D267" s="461">
        <v>84.399999999999991</v>
      </c>
      <c r="E267" s="461">
        <v>82.399999999999977</v>
      </c>
      <c r="F267" s="461">
        <v>81.199999999999989</v>
      </c>
      <c r="G267" s="461">
        <v>79.199999999999974</v>
      </c>
      <c r="H267" s="461">
        <v>85.59999999999998</v>
      </c>
      <c r="I267" s="461">
        <v>87.600000000000009</v>
      </c>
      <c r="J267" s="461">
        <v>88.799999999999983</v>
      </c>
      <c r="K267" s="460">
        <v>86.4</v>
      </c>
      <c r="L267" s="460">
        <v>83.2</v>
      </c>
      <c r="M267" s="460">
        <v>2.0330400000000002</v>
      </c>
    </row>
    <row r="268" spans="1:13">
      <c r="A268" s="245">
        <v>258</v>
      </c>
      <c r="B268" s="463" t="s">
        <v>407</v>
      </c>
      <c r="C268" s="460">
        <v>55</v>
      </c>
      <c r="D268" s="461">
        <v>55.133333333333333</v>
      </c>
      <c r="E268" s="461">
        <v>54.466666666666669</v>
      </c>
      <c r="F268" s="461">
        <v>53.933333333333337</v>
      </c>
      <c r="G268" s="461">
        <v>53.266666666666673</v>
      </c>
      <c r="H268" s="461">
        <v>55.666666666666664</v>
      </c>
      <c r="I268" s="461">
        <v>56.333333333333336</v>
      </c>
      <c r="J268" s="461">
        <v>56.86666666666666</v>
      </c>
      <c r="K268" s="460">
        <v>55.8</v>
      </c>
      <c r="L268" s="460">
        <v>54.6</v>
      </c>
      <c r="M268" s="460">
        <v>4.2252999999999998</v>
      </c>
    </row>
    <row r="269" spans="1:13">
      <c r="A269" s="245">
        <v>259</v>
      </c>
      <c r="B269" s="463" t="s">
        <v>408</v>
      </c>
      <c r="C269" s="460">
        <v>91.4</v>
      </c>
      <c r="D269" s="461">
        <v>92.516666666666666</v>
      </c>
      <c r="E269" s="461">
        <v>89.633333333333326</v>
      </c>
      <c r="F269" s="461">
        <v>87.86666666666666</v>
      </c>
      <c r="G269" s="461">
        <v>84.98333333333332</v>
      </c>
      <c r="H269" s="461">
        <v>94.283333333333331</v>
      </c>
      <c r="I269" s="461">
        <v>97.166666666666686</v>
      </c>
      <c r="J269" s="461">
        <v>98.933333333333337</v>
      </c>
      <c r="K269" s="460">
        <v>95.4</v>
      </c>
      <c r="L269" s="460">
        <v>90.75</v>
      </c>
      <c r="M269" s="460">
        <v>10.551489999999999</v>
      </c>
    </row>
    <row r="270" spans="1:13">
      <c r="A270" s="245">
        <v>260</v>
      </c>
      <c r="B270" s="463" t="s">
        <v>409</v>
      </c>
      <c r="C270" s="460">
        <v>27.95</v>
      </c>
      <c r="D270" s="461">
        <v>28.283333333333331</v>
      </c>
      <c r="E270" s="461">
        <v>27.216666666666661</v>
      </c>
      <c r="F270" s="461">
        <v>26.483333333333331</v>
      </c>
      <c r="G270" s="461">
        <v>25.416666666666661</v>
      </c>
      <c r="H270" s="461">
        <v>29.016666666666662</v>
      </c>
      <c r="I270" s="461">
        <v>30.083333333333332</v>
      </c>
      <c r="J270" s="461">
        <v>30.816666666666663</v>
      </c>
      <c r="K270" s="460">
        <v>29.35</v>
      </c>
      <c r="L270" s="460">
        <v>27.55</v>
      </c>
      <c r="M270" s="460">
        <v>74.297370000000001</v>
      </c>
    </row>
    <row r="271" spans="1:13">
      <c r="A271" s="245">
        <v>261</v>
      </c>
      <c r="B271" s="463" t="s">
        <v>410</v>
      </c>
      <c r="C271" s="460">
        <v>68.55</v>
      </c>
      <c r="D271" s="461">
        <v>69.166666666666671</v>
      </c>
      <c r="E271" s="461">
        <v>67.433333333333337</v>
      </c>
      <c r="F271" s="461">
        <v>66.316666666666663</v>
      </c>
      <c r="G271" s="461">
        <v>64.583333333333329</v>
      </c>
      <c r="H271" s="461">
        <v>70.283333333333346</v>
      </c>
      <c r="I271" s="461">
        <v>72.016666666666666</v>
      </c>
      <c r="J271" s="461">
        <v>73.133333333333354</v>
      </c>
      <c r="K271" s="460">
        <v>70.900000000000006</v>
      </c>
      <c r="L271" s="460">
        <v>68.05</v>
      </c>
      <c r="M271" s="460">
        <v>8.2361000000000004</v>
      </c>
    </row>
    <row r="272" spans="1:13">
      <c r="A272" s="245">
        <v>262</v>
      </c>
      <c r="B272" s="463" t="s">
        <v>411</v>
      </c>
      <c r="C272" s="460">
        <v>86.25</v>
      </c>
      <c r="D272" s="461">
        <v>87.583333333333329</v>
      </c>
      <c r="E272" s="461">
        <v>83.86666666666666</v>
      </c>
      <c r="F272" s="461">
        <v>81.483333333333334</v>
      </c>
      <c r="G272" s="461">
        <v>77.766666666666666</v>
      </c>
      <c r="H272" s="461">
        <v>89.966666666666654</v>
      </c>
      <c r="I272" s="461">
        <v>93.683333333333323</v>
      </c>
      <c r="J272" s="461">
        <v>96.066666666666649</v>
      </c>
      <c r="K272" s="460">
        <v>91.3</v>
      </c>
      <c r="L272" s="460">
        <v>85.2</v>
      </c>
      <c r="M272" s="460">
        <v>25.445270000000001</v>
      </c>
    </row>
    <row r="273" spans="1:13">
      <c r="A273" s="245">
        <v>263</v>
      </c>
      <c r="B273" s="463" t="s">
        <v>412</v>
      </c>
      <c r="C273" s="460">
        <v>171.7</v>
      </c>
      <c r="D273" s="461">
        <v>170.53333333333333</v>
      </c>
      <c r="E273" s="461">
        <v>163.41666666666666</v>
      </c>
      <c r="F273" s="461">
        <v>155.13333333333333</v>
      </c>
      <c r="G273" s="461">
        <v>148.01666666666665</v>
      </c>
      <c r="H273" s="461">
        <v>178.81666666666666</v>
      </c>
      <c r="I273" s="461">
        <v>185.93333333333334</v>
      </c>
      <c r="J273" s="461">
        <v>194.21666666666667</v>
      </c>
      <c r="K273" s="460">
        <v>177.65</v>
      </c>
      <c r="L273" s="460">
        <v>162.25</v>
      </c>
      <c r="M273" s="460">
        <v>11.20072</v>
      </c>
    </row>
    <row r="274" spans="1:13">
      <c r="A274" s="245">
        <v>264</v>
      </c>
      <c r="B274" s="463" t="s">
        <v>413</v>
      </c>
      <c r="C274" s="460">
        <v>91.4</v>
      </c>
      <c r="D274" s="461">
        <v>93.933333333333337</v>
      </c>
      <c r="E274" s="461">
        <v>87.716666666666669</v>
      </c>
      <c r="F274" s="461">
        <v>84.033333333333331</v>
      </c>
      <c r="G274" s="461">
        <v>77.816666666666663</v>
      </c>
      <c r="H274" s="461">
        <v>97.616666666666674</v>
      </c>
      <c r="I274" s="461">
        <v>103.83333333333334</v>
      </c>
      <c r="J274" s="461">
        <v>107.51666666666668</v>
      </c>
      <c r="K274" s="460">
        <v>100.15</v>
      </c>
      <c r="L274" s="460">
        <v>90.25</v>
      </c>
      <c r="M274" s="460">
        <v>70.376109999999997</v>
      </c>
    </row>
    <row r="275" spans="1:13">
      <c r="A275" s="245">
        <v>265</v>
      </c>
      <c r="B275" s="463" t="s">
        <v>127</v>
      </c>
      <c r="C275" s="460">
        <v>417.3</v>
      </c>
      <c r="D275" s="461">
        <v>422.61666666666662</v>
      </c>
      <c r="E275" s="461">
        <v>383.23333333333323</v>
      </c>
      <c r="F275" s="461">
        <v>349.16666666666663</v>
      </c>
      <c r="G275" s="461">
        <v>309.78333333333325</v>
      </c>
      <c r="H275" s="461">
        <v>456.68333333333322</v>
      </c>
      <c r="I275" s="461">
        <v>496.06666666666655</v>
      </c>
      <c r="J275" s="461">
        <v>530.13333333333321</v>
      </c>
      <c r="K275" s="460">
        <v>462</v>
      </c>
      <c r="L275" s="460">
        <v>388.55</v>
      </c>
      <c r="M275" s="460">
        <v>538.10900000000004</v>
      </c>
    </row>
    <row r="276" spans="1:13">
      <c r="A276" s="245">
        <v>266</v>
      </c>
      <c r="B276" s="463" t="s">
        <v>414</v>
      </c>
      <c r="C276" s="460">
        <v>2220.8000000000002</v>
      </c>
      <c r="D276" s="461">
        <v>2234.2000000000003</v>
      </c>
      <c r="E276" s="461">
        <v>2186.6000000000004</v>
      </c>
      <c r="F276" s="461">
        <v>2152.4</v>
      </c>
      <c r="G276" s="461">
        <v>2104.8000000000002</v>
      </c>
      <c r="H276" s="461">
        <v>2268.4000000000005</v>
      </c>
      <c r="I276" s="461">
        <v>2316</v>
      </c>
      <c r="J276" s="461">
        <v>2350.2000000000007</v>
      </c>
      <c r="K276" s="460">
        <v>2281.8000000000002</v>
      </c>
      <c r="L276" s="460">
        <v>2200</v>
      </c>
      <c r="M276" s="460">
        <v>0.35704999999999998</v>
      </c>
    </row>
    <row r="277" spans="1:13">
      <c r="A277" s="245">
        <v>267</v>
      </c>
      <c r="B277" s="463" t="s">
        <v>129</v>
      </c>
      <c r="C277" s="460">
        <v>2805.25</v>
      </c>
      <c r="D277" s="461">
        <v>2816.4166666666665</v>
      </c>
      <c r="E277" s="461">
        <v>2775.9333333333329</v>
      </c>
      <c r="F277" s="461">
        <v>2746.6166666666663</v>
      </c>
      <c r="G277" s="461">
        <v>2706.1333333333328</v>
      </c>
      <c r="H277" s="461">
        <v>2845.7333333333331</v>
      </c>
      <c r="I277" s="461">
        <v>2886.2166666666667</v>
      </c>
      <c r="J277" s="461">
        <v>2915.5333333333333</v>
      </c>
      <c r="K277" s="460">
        <v>2856.9</v>
      </c>
      <c r="L277" s="460">
        <v>2787.1</v>
      </c>
      <c r="M277" s="460">
        <v>3.09144</v>
      </c>
    </row>
    <row r="278" spans="1:13">
      <c r="A278" s="245">
        <v>268</v>
      </c>
      <c r="B278" s="463" t="s">
        <v>130</v>
      </c>
      <c r="C278" s="460">
        <v>781.05</v>
      </c>
      <c r="D278" s="461">
        <v>787.38333333333333</v>
      </c>
      <c r="E278" s="461">
        <v>764.76666666666665</v>
      </c>
      <c r="F278" s="461">
        <v>748.48333333333335</v>
      </c>
      <c r="G278" s="461">
        <v>725.86666666666667</v>
      </c>
      <c r="H278" s="461">
        <v>803.66666666666663</v>
      </c>
      <c r="I278" s="461">
        <v>826.28333333333319</v>
      </c>
      <c r="J278" s="461">
        <v>842.56666666666661</v>
      </c>
      <c r="K278" s="460">
        <v>810</v>
      </c>
      <c r="L278" s="460">
        <v>771.1</v>
      </c>
      <c r="M278" s="460">
        <v>9.6123100000000008</v>
      </c>
    </row>
    <row r="279" spans="1:13">
      <c r="A279" s="245">
        <v>269</v>
      </c>
      <c r="B279" s="463" t="s">
        <v>415</v>
      </c>
      <c r="C279" s="460">
        <v>148</v>
      </c>
      <c r="D279" s="461">
        <v>147.41666666666666</v>
      </c>
      <c r="E279" s="461">
        <v>145.08333333333331</v>
      </c>
      <c r="F279" s="461">
        <v>142.16666666666666</v>
      </c>
      <c r="G279" s="461">
        <v>139.83333333333331</v>
      </c>
      <c r="H279" s="461">
        <v>150.33333333333331</v>
      </c>
      <c r="I279" s="461">
        <v>152.66666666666663</v>
      </c>
      <c r="J279" s="461">
        <v>155.58333333333331</v>
      </c>
      <c r="K279" s="460">
        <v>149.75</v>
      </c>
      <c r="L279" s="460">
        <v>144.5</v>
      </c>
      <c r="M279" s="460">
        <v>5.0639599999999998</v>
      </c>
    </row>
    <row r="280" spans="1:13">
      <c r="A280" s="245">
        <v>270</v>
      </c>
      <c r="B280" s="463" t="s">
        <v>417</v>
      </c>
      <c r="C280" s="460">
        <v>507.45</v>
      </c>
      <c r="D280" s="461">
        <v>513.15</v>
      </c>
      <c r="E280" s="461">
        <v>499.69999999999993</v>
      </c>
      <c r="F280" s="461">
        <v>491.94999999999993</v>
      </c>
      <c r="G280" s="461">
        <v>478.49999999999989</v>
      </c>
      <c r="H280" s="461">
        <v>520.9</v>
      </c>
      <c r="I280" s="461">
        <v>534.35</v>
      </c>
      <c r="J280" s="461">
        <v>542.1</v>
      </c>
      <c r="K280" s="460">
        <v>526.6</v>
      </c>
      <c r="L280" s="460">
        <v>505.4</v>
      </c>
      <c r="M280" s="460">
        <v>2.8352599999999999</v>
      </c>
    </row>
    <row r="281" spans="1:13">
      <c r="A281" s="245">
        <v>271</v>
      </c>
      <c r="B281" s="463" t="s">
        <v>418</v>
      </c>
      <c r="C281" s="460">
        <v>208.55</v>
      </c>
      <c r="D281" s="461">
        <v>211.35</v>
      </c>
      <c r="E281" s="461">
        <v>204.2</v>
      </c>
      <c r="F281" s="461">
        <v>199.85</v>
      </c>
      <c r="G281" s="461">
        <v>192.7</v>
      </c>
      <c r="H281" s="461">
        <v>215.7</v>
      </c>
      <c r="I281" s="461">
        <v>222.85000000000002</v>
      </c>
      <c r="J281" s="461">
        <v>227.2</v>
      </c>
      <c r="K281" s="460">
        <v>218.5</v>
      </c>
      <c r="L281" s="460">
        <v>207</v>
      </c>
      <c r="M281" s="460">
        <v>6.4473399999999996</v>
      </c>
    </row>
    <row r="282" spans="1:13">
      <c r="A282" s="245">
        <v>272</v>
      </c>
      <c r="B282" s="463" t="s">
        <v>419</v>
      </c>
      <c r="C282" s="460">
        <v>219.65</v>
      </c>
      <c r="D282" s="461">
        <v>225.78333333333333</v>
      </c>
      <c r="E282" s="461">
        <v>212.86666666666667</v>
      </c>
      <c r="F282" s="461">
        <v>206.08333333333334</v>
      </c>
      <c r="G282" s="461">
        <v>193.16666666666669</v>
      </c>
      <c r="H282" s="461">
        <v>232.56666666666666</v>
      </c>
      <c r="I282" s="461">
        <v>245.48333333333335</v>
      </c>
      <c r="J282" s="461">
        <v>252.26666666666665</v>
      </c>
      <c r="K282" s="460">
        <v>238.7</v>
      </c>
      <c r="L282" s="460">
        <v>219</v>
      </c>
      <c r="M282" s="460">
        <v>15.7705</v>
      </c>
    </row>
    <row r="283" spans="1:13">
      <c r="A283" s="245">
        <v>273</v>
      </c>
      <c r="B283" s="463" t="s">
        <v>752</v>
      </c>
      <c r="C283" s="460">
        <v>909.55</v>
      </c>
      <c r="D283" s="461">
        <v>919.98333333333323</v>
      </c>
      <c r="E283" s="461">
        <v>892.56666666666649</v>
      </c>
      <c r="F283" s="461">
        <v>875.58333333333326</v>
      </c>
      <c r="G283" s="461">
        <v>848.16666666666652</v>
      </c>
      <c r="H283" s="461">
        <v>936.96666666666647</v>
      </c>
      <c r="I283" s="461">
        <v>964.38333333333321</v>
      </c>
      <c r="J283" s="461">
        <v>981.36666666666645</v>
      </c>
      <c r="K283" s="460">
        <v>947.4</v>
      </c>
      <c r="L283" s="460">
        <v>903</v>
      </c>
      <c r="M283" s="460">
        <v>0.24684</v>
      </c>
    </row>
    <row r="284" spans="1:13">
      <c r="A284" s="245">
        <v>274</v>
      </c>
      <c r="B284" s="463" t="s">
        <v>420</v>
      </c>
      <c r="C284" s="460">
        <v>879.4</v>
      </c>
      <c r="D284" s="461">
        <v>877.58333333333337</v>
      </c>
      <c r="E284" s="461">
        <v>868.31666666666672</v>
      </c>
      <c r="F284" s="461">
        <v>857.23333333333335</v>
      </c>
      <c r="G284" s="461">
        <v>847.9666666666667</v>
      </c>
      <c r="H284" s="461">
        <v>888.66666666666674</v>
      </c>
      <c r="I284" s="461">
        <v>897.93333333333339</v>
      </c>
      <c r="J284" s="461">
        <v>909.01666666666677</v>
      </c>
      <c r="K284" s="460">
        <v>886.85</v>
      </c>
      <c r="L284" s="460">
        <v>866.5</v>
      </c>
      <c r="M284" s="460">
        <v>1.94242</v>
      </c>
    </row>
    <row r="285" spans="1:13">
      <c r="A285" s="245">
        <v>275</v>
      </c>
      <c r="B285" s="463" t="s">
        <v>421</v>
      </c>
      <c r="C285" s="460">
        <v>383.75</v>
      </c>
      <c r="D285" s="461">
        <v>386.48333333333335</v>
      </c>
      <c r="E285" s="461">
        <v>379.26666666666671</v>
      </c>
      <c r="F285" s="461">
        <v>374.78333333333336</v>
      </c>
      <c r="G285" s="461">
        <v>367.56666666666672</v>
      </c>
      <c r="H285" s="461">
        <v>390.9666666666667</v>
      </c>
      <c r="I285" s="461">
        <v>398.18333333333339</v>
      </c>
      <c r="J285" s="461">
        <v>402.66666666666669</v>
      </c>
      <c r="K285" s="460">
        <v>393.7</v>
      </c>
      <c r="L285" s="460">
        <v>382</v>
      </c>
      <c r="M285" s="460">
        <v>4.6510100000000003</v>
      </c>
    </row>
    <row r="286" spans="1:13">
      <c r="A286" s="245">
        <v>276</v>
      </c>
      <c r="B286" s="463" t="s">
        <v>422</v>
      </c>
      <c r="C286" s="460">
        <v>556.65</v>
      </c>
      <c r="D286" s="461">
        <v>561.41666666666663</v>
      </c>
      <c r="E286" s="461">
        <v>546.43333333333328</v>
      </c>
      <c r="F286" s="461">
        <v>536.2166666666667</v>
      </c>
      <c r="G286" s="461">
        <v>521.23333333333335</v>
      </c>
      <c r="H286" s="461">
        <v>571.63333333333321</v>
      </c>
      <c r="I286" s="461">
        <v>586.61666666666656</v>
      </c>
      <c r="J286" s="461">
        <v>596.83333333333314</v>
      </c>
      <c r="K286" s="460">
        <v>576.4</v>
      </c>
      <c r="L286" s="460">
        <v>551.20000000000005</v>
      </c>
      <c r="M286" s="460">
        <v>4.7991099999999998</v>
      </c>
    </row>
    <row r="287" spans="1:13">
      <c r="A287" s="245">
        <v>277</v>
      </c>
      <c r="B287" s="463" t="s">
        <v>423</v>
      </c>
      <c r="C287" s="460">
        <v>66.2</v>
      </c>
      <c r="D287" s="461">
        <v>66.900000000000006</v>
      </c>
      <c r="E287" s="461">
        <v>65.400000000000006</v>
      </c>
      <c r="F287" s="461">
        <v>64.599999999999994</v>
      </c>
      <c r="G287" s="461">
        <v>63.099999999999994</v>
      </c>
      <c r="H287" s="461">
        <v>67.700000000000017</v>
      </c>
      <c r="I287" s="461">
        <v>69.200000000000017</v>
      </c>
      <c r="J287" s="461">
        <v>70.000000000000028</v>
      </c>
      <c r="K287" s="460">
        <v>68.400000000000006</v>
      </c>
      <c r="L287" s="460">
        <v>66.099999999999994</v>
      </c>
      <c r="M287" s="460">
        <v>17.935780000000001</v>
      </c>
    </row>
    <row r="288" spans="1:13">
      <c r="A288" s="245">
        <v>278</v>
      </c>
      <c r="B288" s="463" t="s">
        <v>424</v>
      </c>
      <c r="C288" s="460">
        <v>55.6</v>
      </c>
      <c r="D288" s="461">
        <v>55.983333333333327</v>
      </c>
      <c r="E288" s="461">
        <v>54.966666666666654</v>
      </c>
      <c r="F288" s="461">
        <v>54.333333333333329</v>
      </c>
      <c r="G288" s="461">
        <v>53.316666666666656</v>
      </c>
      <c r="H288" s="461">
        <v>56.616666666666653</v>
      </c>
      <c r="I288" s="461">
        <v>57.633333333333319</v>
      </c>
      <c r="J288" s="461">
        <v>58.266666666666652</v>
      </c>
      <c r="K288" s="460">
        <v>57</v>
      </c>
      <c r="L288" s="460">
        <v>55.35</v>
      </c>
      <c r="M288" s="460">
        <v>11.641769999999999</v>
      </c>
    </row>
    <row r="289" spans="1:13">
      <c r="A289" s="245">
        <v>279</v>
      </c>
      <c r="B289" s="463" t="s">
        <v>425</v>
      </c>
      <c r="C289" s="460">
        <v>732.8</v>
      </c>
      <c r="D289" s="461">
        <v>737.9666666666667</v>
      </c>
      <c r="E289" s="461">
        <v>710.93333333333339</v>
      </c>
      <c r="F289" s="461">
        <v>689.06666666666672</v>
      </c>
      <c r="G289" s="461">
        <v>662.03333333333342</v>
      </c>
      <c r="H289" s="461">
        <v>759.83333333333337</v>
      </c>
      <c r="I289" s="461">
        <v>786.86666666666667</v>
      </c>
      <c r="J289" s="461">
        <v>808.73333333333335</v>
      </c>
      <c r="K289" s="460">
        <v>765</v>
      </c>
      <c r="L289" s="460">
        <v>716.1</v>
      </c>
      <c r="M289" s="460">
        <v>5.9708399999999999</v>
      </c>
    </row>
    <row r="290" spans="1:13">
      <c r="A290" s="245">
        <v>280</v>
      </c>
      <c r="B290" s="463" t="s">
        <v>426</v>
      </c>
      <c r="C290" s="460">
        <v>390</v>
      </c>
      <c r="D290" s="461">
        <v>391.73333333333335</v>
      </c>
      <c r="E290" s="461">
        <v>385.36666666666667</v>
      </c>
      <c r="F290" s="461">
        <v>380.73333333333335</v>
      </c>
      <c r="G290" s="461">
        <v>374.36666666666667</v>
      </c>
      <c r="H290" s="461">
        <v>396.36666666666667</v>
      </c>
      <c r="I290" s="461">
        <v>402.73333333333335</v>
      </c>
      <c r="J290" s="461">
        <v>407.36666666666667</v>
      </c>
      <c r="K290" s="460">
        <v>398.1</v>
      </c>
      <c r="L290" s="460">
        <v>387.1</v>
      </c>
      <c r="M290" s="460">
        <v>10.53436</v>
      </c>
    </row>
    <row r="291" spans="1:13">
      <c r="A291" s="245">
        <v>281</v>
      </c>
      <c r="B291" s="463" t="s">
        <v>427</v>
      </c>
      <c r="C291" s="460">
        <v>225.5</v>
      </c>
      <c r="D291" s="461">
        <v>227.2833333333333</v>
      </c>
      <c r="E291" s="461">
        <v>222.6666666666666</v>
      </c>
      <c r="F291" s="461">
        <v>219.83333333333329</v>
      </c>
      <c r="G291" s="461">
        <v>215.21666666666658</v>
      </c>
      <c r="H291" s="461">
        <v>230.11666666666662</v>
      </c>
      <c r="I291" s="461">
        <v>234.73333333333329</v>
      </c>
      <c r="J291" s="461">
        <v>237.56666666666663</v>
      </c>
      <c r="K291" s="460">
        <v>231.9</v>
      </c>
      <c r="L291" s="460">
        <v>224.45</v>
      </c>
      <c r="M291" s="460">
        <v>2.2608799999999998</v>
      </c>
    </row>
    <row r="292" spans="1:13">
      <c r="A292" s="245">
        <v>282</v>
      </c>
      <c r="B292" s="463" t="s">
        <v>131</v>
      </c>
      <c r="C292" s="460">
        <v>1706.65</v>
      </c>
      <c r="D292" s="461">
        <v>1712.2166666666665</v>
      </c>
      <c r="E292" s="461">
        <v>1695.5333333333328</v>
      </c>
      <c r="F292" s="461">
        <v>1684.4166666666663</v>
      </c>
      <c r="G292" s="461">
        <v>1667.7333333333327</v>
      </c>
      <c r="H292" s="461">
        <v>1723.333333333333</v>
      </c>
      <c r="I292" s="461">
        <v>1740.0166666666669</v>
      </c>
      <c r="J292" s="461">
        <v>1751.1333333333332</v>
      </c>
      <c r="K292" s="460">
        <v>1728.9</v>
      </c>
      <c r="L292" s="460">
        <v>1701.1</v>
      </c>
      <c r="M292" s="460">
        <v>29.378920000000001</v>
      </c>
    </row>
    <row r="293" spans="1:13">
      <c r="A293" s="245">
        <v>283</v>
      </c>
      <c r="B293" s="463" t="s">
        <v>132</v>
      </c>
      <c r="C293" s="460">
        <v>85.05</v>
      </c>
      <c r="D293" s="461">
        <v>85.949999999999989</v>
      </c>
      <c r="E293" s="461">
        <v>83.799999999999983</v>
      </c>
      <c r="F293" s="461">
        <v>82.55</v>
      </c>
      <c r="G293" s="461">
        <v>80.399999999999991</v>
      </c>
      <c r="H293" s="461">
        <v>87.199999999999974</v>
      </c>
      <c r="I293" s="461">
        <v>89.34999999999998</v>
      </c>
      <c r="J293" s="461">
        <v>90.599999999999966</v>
      </c>
      <c r="K293" s="460">
        <v>88.1</v>
      </c>
      <c r="L293" s="460">
        <v>84.7</v>
      </c>
      <c r="M293" s="460">
        <v>115.84863</v>
      </c>
    </row>
    <row r="294" spans="1:13">
      <c r="A294" s="245">
        <v>284</v>
      </c>
      <c r="B294" s="463" t="s">
        <v>259</v>
      </c>
      <c r="C294" s="460">
        <v>2539.5500000000002</v>
      </c>
      <c r="D294" s="461">
        <v>2551.3666666666668</v>
      </c>
      <c r="E294" s="461">
        <v>2519.7333333333336</v>
      </c>
      <c r="F294" s="461">
        <v>2499.916666666667</v>
      </c>
      <c r="G294" s="461">
        <v>2468.2833333333338</v>
      </c>
      <c r="H294" s="461">
        <v>2571.1833333333334</v>
      </c>
      <c r="I294" s="461">
        <v>2602.8166666666666</v>
      </c>
      <c r="J294" s="461">
        <v>2622.6333333333332</v>
      </c>
      <c r="K294" s="460">
        <v>2583</v>
      </c>
      <c r="L294" s="460">
        <v>2531.5500000000002</v>
      </c>
      <c r="M294" s="460">
        <v>1.3890899999999999</v>
      </c>
    </row>
    <row r="295" spans="1:13">
      <c r="A295" s="245">
        <v>285</v>
      </c>
      <c r="B295" s="463" t="s">
        <v>133</v>
      </c>
      <c r="C295" s="460">
        <v>430.1</v>
      </c>
      <c r="D295" s="461">
        <v>428.2</v>
      </c>
      <c r="E295" s="461">
        <v>422.9</v>
      </c>
      <c r="F295" s="461">
        <v>415.7</v>
      </c>
      <c r="G295" s="461">
        <v>410.4</v>
      </c>
      <c r="H295" s="461">
        <v>435.4</v>
      </c>
      <c r="I295" s="461">
        <v>440.70000000000005</v>
      </c>
      <c r="J295" s="461">
        <v>447.9</v>
      </c>
      <c r="K295" s="460">
        <v>433.5</v>
      </c>
      <c r="L295" s="460">
        <v>421</v>
      </c>
      <c r="M295" s="460">
        <v>39.901910000000001</v>
      </c>
    </row>
    <row r="296" spans="1:13">
      <c r="A296" s="245">
        <v>286</v>
      </c>
      <c r="B296" s="463" t="s">
        <v>753</v>
      </c>
      <c r="C296" s="460">
        <v>213.75</v>
      </c>
      <c r="D296" s="461">
        <v>215.54999999999998</v>
      </c>
      <c r="E296" s="461">
        <v>209.19999999999996</v>
      </c>
      <c r="F296" s="461">
        <v>204.64999999999998</v>
      </c>
      <c r="G296" s="461">
        <v>198.29999999999995</v>
      </c>
      <c r="H296" s="461">
        <v>220.09999999999997</v>
      </c>
      <c r="I296" s="461">
        <v>226.45</v>
      </c>
      <c r="J296" s="461">
        <v>230.99999999999997</v>
      </c>
      <c r="K296" s="460">
        <v>221.9</v>
      </c>
      <c r="L296" s="460">
        <v>211</v>
      </c>
      <c r="M296" s="460">
        <v>0.85182000000000002</v>
      </c>
    </row>
    <row r="297" spans="1:13">
      <c r="A297" s="245">
        <v>287</v>
      </c>
      <c r="B297" s="463" t="s">
        <v>428</v>
      </c>
      <c r="C297" s="460">
        <v>6055.05</v>
      </c>
      <c r="D297" s="461">
        <v>6082.6833333333334</v>
      </c>
      <c r="E297" s="461">
        <v>6022.3666666666668</v>
      </c>
      <c r="F297" s="461">
        <v>5989.6833333333334</v>
      </c>
      <c r="G297" s="461">
        <v>5929.3666666666668</v>
      </c>
      <c r="H297" s="461">
        <v>6115.3666666666668</v>
      </c>
      <c r="I297" s="461">
        <v>6175.6833333333343</v>
      </c>
      <c r="J297" s="461">
        <v>6208.3666666666668</v>
      </c>
      <c r="K297" s="460">
        <v>6143</v>
      </c>
      <c r="L297" s="460">
        <v>6050</v>
      </c>
      <c r="M297" s="460">
        <v>3.9219999999999998E-2</v>
      </c>
    </row>
    <row r="298" spans="1:13">
      <c r="A298" s="245">
        <v>288</v>
      </c>
      <c r="B298" s="463" t="s">
        <v>260</v>
      </c>
      <c r="C298" s="460">
        <v>3598.35</v>
      </c>
      <c r="D298" s="461">
        <v>3630.0833333333335</v>
      </c>
      <c r="E298" s="461">
        <v>3560.2666666666669</v>
      </c>
      <c r="F298" s="461">
        <v>3522.1833333333334</v>
      </c>
      <c r="G298" s="461">
        <v>3452.3666666666668</v>
      </c>
      <c r="H298" s="461">
        <v>3668.166666666667</v>
      </c>
      <c r="I298" s="461">
        <v>3737.9833333333336</v>
      </c>
      <c r="J298" s="461">
        <v>3776.0666666666671</v>
      </c>
      <c r="K298" s="460">
        <v>3699.9</v>
      </c>
      <c r="L298" s="460">
        <v>3592</v>
      </c>
      <c r="M298" s="460">
        <v>2.56284</v>
      </c>
    </row>
    <row r="299" spans="1:13">
      <c r="A299" s="245">
        <v>289</v>
      </c>
      <c r="B299" s="463" t="s">
        <v>134</v>
      </c>
      <c r="C299" s="460">
        <v>1415.5</v>
      </c>
      <c r="D299" s="461">
        <v>1404.4833333333333</v>
      </c>
      <c r="E299" s="461">
        <v>1385.0666666666666</v>
      </c>
      <c r="F299" s="461">
        <v>1354.6333333333332</v>
      </c>
      <c r="G299" s="461">
        <v>1335.2166666666665</v>
      </c>
      <c r="H299" s="461">
        <v>1434.9166666666667</v>
      </c>
      <c r="I299" s="461">
        <v>1454.3333333333333</v>
      </c>
      <c r="J299" s="461">
        <v>1484.7666666666669</v>
      </c>
      <c r="K299" s="460">
        <v>1423.9</v>
      </c>
      <c r="L299" s="460">
        <v>1374.05</v>
      </c>
      <c r="M299" s="460">
        <v>45.58155</v>
      </c>
    </row>
    <row r="300" spans="1:13">
      <c r="A300" s="245">
        <v>290</v>
      </c>
      <c r="B300" s="463" t="s">
        <v>429</v>
      </c>
      <c r="C300" s="460">
        <v>468.05</v>
      </c>
      <c r="D300" s="461">
        <v>473.7833333333333</v>
      </c>
      <c r="E300" s="461">
        <v>459.76666666666659</v>
      </c>
      <c r="F300" s="461">
        <v>451.48333333333329</v>
      </c>
      <c r="G300" s="461">
        <v>437.46666666666658</v>
      </c>
      <c r="H300" s="461">
        <v>482.06666666666661</v>
      </c>
      <c r="I300" s="461">
        <v>496.08333333333326</v>
      </c>
      <c r="J300" s="461">
        <v>504.36666666666662</v>
      </c>
      <c r="K300" s="460">
        <v>487.8</v>
      </c>
      <c r="L300" s="460">
        <v>465.5</v>
      </c>
      <c r="M300" s="460">
        <v>30.176010000000002</v>
      </c>
    </row>
    <row r="301" spans="1:13">
      <c r="A301" s="245">
        <v>291</v>
      </c>
      <c r="B301" s="463" t="s">
        <v>430</v>
      </c>
      <c r="C301" s="460">
        <v>38.299999999999997</v>
      </c>
      <c r="D301" s="461">
        <v>38.366666666666667</v>
      </c>
      <c r="E301" s="461">
        <v>37.783333333333331</v>
      </c>
      <c r="F301" s="461">
        <v>37.266666666666666</v>
      </c>
      <c r="G301" s="461">
        <v>36.68333333333333</v>
      </c>
      <c r="H301" s="461">
        <v>38.883333333333333</v>
      </c>
      <c r="I301" s="461">
        <v>39.466666666666661</v>
      </c>
      <c r="J301" s="461">
        <v>39.983333333333334</v>
      </c>
      <c r="K301" s="460">
        <v>38.950000000000003</v>
      </c>
      <c r="L301" s="460">
        <v>37.85</v>
      </c>
      <c r="M301" s="460">
        <v>13.529159999999999</v>
      </c>
    </row>
    <row r="302" spans="1:13">
      <c r="A302" s="245">
        <v>292</v>
      </c>
      <c r="B302" s="463" t="s">
        <v>431</v>
      </c>
      <c r="C302" s="460">
        <v>1717.65</v>
      </c>
      <c r="D302" s="461">
        <v>1720.5</v>
      </c>
      <c r="E302" s="461">
        <v>1677.15</v>
      </c>
      <c r="F302" s="461">
        <v>1636.65</v>
      </c>
      <c r="G302" s="461">
        <v>1593.3000000000002</v>
      </c>
      <c r="H302" s="461">
        <v>1761</v>
      </c>
      <c r="I302" s="461">
        <v>1804.35</v>
      </c>
      <c r="J302" s="461">
        <v>1844.85</v>
      </c>
      <c r="K302" s="460">
        <v>1763.85</v>
      </c>
      <c r="L302" s="460">
        <v>1680</v>
      </c>
      <c r="M302" s="460">
        <v>0.86648999999999998</v>
      </c>
    </row>
    <row r="303" spans="1:13">
      <c r="A303" s="245">
        <v>293</v>
      </c>
      <c r="B303" s="463" t="s">
        <v>135</v>
      </c>
      <c r="C303" s="460">
        <v>1178.45</v>
      </c>
      <c r="D303" s="461">
        <v>1192.75</v>
      </c>
      <c r="E303" s="461">
        <v>1151.7</v>
      </c>
      <c r="F303" s="461">
        <v>1124.95</v>
      </c>
      <c r="G303" s="461">
        <v>1083.9000000000001</v>
      </c>
      <c r="H303" s="461">
        <v>1219.5</v>
      </c>
      <c r="I303" s="461">
        <v>1260.5500000000002</v>
      </c>
      <c r="J303" s="461">
        <v>1287.3</v>
      </c>
      <c r="K303" s="460">
        <v>1233.8</v>
      </c>
      <c r="L303" s="460">
        <v>1166</v>
      </c>
      <c r="M303" s="460">
        <v>54.061279999999996</v>
      </c>
    </row>
    <row r="304" spans="1:13">
      <c r="A304" s="245">
        <v>294</v>
      </c>
      <c r="B304" s="463" t="s">
        <v>432</v>
      </c>
      <c r="C304" s="460">
        <v>2003.8</v>
      </c>
      <c r="D304" s="461">
        <v>2012.6000000000001</v>
      </c>
      <c r="E304" s="461">
        <v>1970.2500000000005</v>
      </c>
      <c r="F304" s="461">
        <v>1936.7000000000003</v>
      </c>
      <c r="G304" s="461">
        <v>1894.3500000000006</v>
      </c>
      <c r="H304" s="461">
        <v>2046.1500000000003</v>
      </c>
      <c r="I304" s="461">
        <v>2088.5</v>
      </c>
      <c r="J304" s="461">
        <v>2122.0500000000002</v>
      </c>
      <c r="K304" s="460">
        <v>2054.9499999999998</v>
      </c>
      <c r="L304" s="460">
        <v>1979.05</v>
      </c>
      <c r="M304" s="460">
        <v>0.63490000000000002</v>
      </c>
    </row>
    <row r="305" spans="1:13">
      <c r="A305" s="245">
        <v>295</v>
      </c>
      <c r="B305" s="463" t="s">
        <v>433</v>
      </c>
      <c r="C305" s="460">
        <v>868.55</v>
      </c>
      <c r="D305" s="461">
        <v>882.83333333333337</v>
      </c>
      <c r="E305" s="461">
        <v>820.66666666666674</v>
      </c>
      <c r="F305" s="461">
        <v>772.78333333333342</v>
      </c>
      <c r="G305" s="461">
        <v>710.61666666666679</v>
      </c>
      <c r="H305" s="461">
        <v>930.7166666666667</v>
      </c>
      <c r="I305" s="461">
        <v>992.88333333333344</v>
      </c>
      <c r="J305" s="461">
        <v>1040.7666666666667</v>
      </c>
      <c r="K305" s="460">
        <v>945</v>
      </c>
      <c r="L305" s="460">
        <v>834.95</v>
      </c>
      <c r="M305" s="460">
        <v>2.6915800000000001</v>
      </c>
    </row>
    <row r="306" spans="1:13">
      <c r="A306" s="245">
        <v>296</v>
      </c>
      <c r="B306" s="463" t="s">
        <v>434</v>
      </c>
      <c r="C306" s="460">
        <v>52.85</v>
      </c>
      <c r="D306" s="461">
        <v>54.483333333333327</v>
      </c>
      <c r="E306" s="461">
        <v>50.566666666666656</v>
      </c>
      <c r="F306" s="461">
        <v>48.283333333333331</v>
      </c>
      <c r="G306" s="461">
        <v>44.36666666666666</v>
      </c>
      <c r="H306" s="461">
        <v>56.766666666666652</v>
      </c>
      <c r="I306" s="461">
        <v>60.683333333333323</v>
      </c>
      <c r="J306" s="461">
        <v>62.966666666666647</v>
      </c>
      <c r="K306" s="460">
        <v>58.4</v>
      </c>
      <c r="L306" s="460">
        <v>52.2</v>
      </c>
      <c r="M306" s="460">
        <v>168.53707</v>
      </c>
    </row>
    <row r="307" spans="1:13">
      <c r="A307" s="245">
        <v>297</v>
      </c>
      <c r="B307" s="463" t="s">
        <v>435</v>
      </c>
      <c r="C307" s="460">
        <v>177.35</v>
      </c>
      <c r="D307" s="461">
        <v>179.85</v>
      </c>
      <c r="E307" s="461">
        <v>171.25</v>
      </c>
      <c r="F307" s="461">
        <v>165.15</v>
      </c>
      <c r="G307" s="461">
        <v>156.55000000000001</v>
      </c>
      <c r="H307" s="461">
        <v>185.95</v>
      </c>
      <c r="I307" s="461">
        <v>194.54999999999995</v>
      </c>
      <c r="J307" s="461">
        <v>200.64999999999998</v>
      </c>
      <c r="K307" s="460">
        <v>188.45</v>
      </c>
      <c r="L307" s="460">
        <v>173.75</v>
      </c>
      <c r="M307" s="460">
        <v>21.905629999999999</v>
      </c>
    </row>
    <row r="308" spans="1:13">
      <c r="A308" s="245">
        <v>298</v>
      </c>
      <c r="B308" s="463" t="s">
        <v>146</v>
      </c>
      <c r="C308" s="460">
        <v>76135.75</v>
      </c>
      <c r="D308" s="461">
        <v>76645.25</v>
      </c>
      <c r="E308" s="461">
        <v>75440.5</v>
      </c>
      <c r="F308" s="461">
        <v>74745.25</v>
      </c>
      <c r="G308" s="461">
        <v>73540.5</v>
      </c>
      <c r="H308" s="461">
        <v>77340.5</v>
      </c>
      <c r="I308" s="461">
        <v>78545.25</v>
      </c>
      <c r="J308" s="461">
        <v>79240.5</v>
      </c>
      <c r="K308" s="460">
        <v>77850</v>
      </c>
      <c r="L308" s="460">
        <v>75950</v>
      </c>
      <c r="M308" s="460">
        <v>0.23175999999999999</v>
      </c>
    </row>
    <row r="309" spans="1:13">
      <c r="A309" s="245">
        <v>299</v>
      </c>
      <c r="B309" s="463" t="s">
        <v>143</v>
      </c>
      <c r="C309" s="460">
        <v>1093.25</v>
      </c>
      <c r="D309" s="461">
        <v>1109.1666666666667</v>
      </c>
      <c r="E309" s="461">
        <v>1074.3333333333335</v>
      </c>
      <c r="F309" s="461">
        <v>1055.4166666666667</v>
      </c>
      <c r="G309" s="461">
        <v>1020.5833333333335</v>
      </c>
      <c r="H309" s="461">
        <v>1128.0833333333335</v>
      </c>
      <c r="I309" s="461">
        <v>1162.916666666667</v>
      </c>
      <c r="J309" s="461">
        <v>1181.8333333333335</v>
      </c>
      <c r="K309" s="460">
        <v>1144</v>
      </c>
      <c r="L309" s="460">
        <v>1090.25</v>
      </c>
      <c r="M309" s="460">
        <v>4.7327300000000001</v>
      </c>
    </row>
    <row r="310" spans="1:13">
      <c r="A310" s="245">
        <v>300</v>
      </c>
      <c r="B310" s="463" t="s">
        <v>436</v>
      </c>
      <c r="C310" s="460">
        <v>3377.1</v>
      </c>
      <c r="D310" s="461">
        <v>3415.1833333333329</v>
      </c>
      <c r="E310" s="461">
        <v>3330.4666666666658</v>
      </c>
      <c r="F310" s="461">
        <v>3283.833333333333</v>
      </c>
      <c r="G310" s="461">
        <v>3199.1166666666659</v>
      </c>
      <c r="H310" s="461">
        <v>3461.8166666666657</v>
      </c>
      <c r="I310" s="461">
        <v>3546.5333333333328</v>
      </c>
      <c r="J310" s="461">
        <v>3593.1666666666656</v>
      </c>
      <c r="K310" s="460">
        <v>3499.9</v>
      </c>
      <c r="L310" s="460">
        <v>3368.55</v>
      </c>
      <c r="M310" s="460">
        <v>8.1629999999999994E-2</v>
      </c>
    </row>
    <row r="311" spans="1:13">
      <c r="A311" s="245">
        <v>301</v>
      </c>
      <c r="B311" s="463" t="s">
        <v>437</v>
      </c>
      <c r="C311" s="460">
        <v>290.55</v>
      </c>
      <c r="D311" s="461">
        <v>293</v>
      </c>
      <c r="E311" s="461">
        <v>286.5</v>
      </c>
      <c r="F311" s="461">
        <v>282.45</v>
      </c>
      <c r="G311" s="461">
        <v>275.95</v>
      </c>
      <c r="H311" s="461">
        <v>297.05</v>
      </c>
      <c r="I311" s="461">
        <v>303.55</v>
      </c>
      <c r="J311" s="461">
        <v>307.60000000000002</v>
      </c>
      <c r="K311" s="460">
        <v>299.5</v>
      </c>
      <c r="L311" s="460">
        <v>288.95</v>
      </c>
      <c r="M311" s="460">
        <v>1.1352899999999999</v>
      </c>
    </row>
    <row r="312" spans="1:13">
      <c r="A312" s="245">
        <v>302</v>
      </c>
      <c r="B312" s="463" t="s">
        <v>137</v>
      </c>
      <c r="C312" s="460">
        <v>151.05000000000001</v>
      </c>
      <c r="D312" s="461">
        <v>151.81666666666669</v>
      </c>
      <c r="E312" s="461">
        <v>149.88333333333338</v>
      </c>
      <c r="F312" s="461">
        <v>148.7166666666667</v>
      </c>
      <c r="G312" s="461">
        <v>146.78333333333339</v>
      </c>
      <c r="H312" s="461">
        <v>152.98333333333338</v>
      </c>
      <c r="I312" s="461">
        <v>154.91666666666671</v>
      </c>
      <c r="J312" s="461">
        <v>156.08333333333337</v>
      </c>
      <c r="K312" s="460">
        <v>153.75</v>
      </c>
      <c r="L312" s="460">
        <v>150.65</v>
      </c>
      <c r="M312" s="460">
        <v>63.658499999999997</v>
      </c>
    </row>
    <row r="313" spans="1:13">
      <c r="A313" s="245">
        <v>303</v>
      </c>
      <c r="B313" s="463" t="s">
        <v>136</v>
      </c>
      <c r="C313" s="460">
        <v>741.5</v>
      </c>
      <c r="D313" s="461">
        <v>747.06666666666661</v>
      </c>
      <c r="E313" s="461">
        <v>730.43333333333317</v>
      </c>
      <c r="F313" s="461">
        <v>719.36666666666656</v>
      </c>
      <c r="G313" s="461">
        <v>702.73333333333312</v>
      </c>
      <c r="H313" s="461">
        <v>758.13333333333321</v>
      </c>
      <c r="I313" s="461">
        <v>774.76666666666665</v>
      </c>
      <c r="J313" s="461">
        <v>785.83333333333326</v>
      </c>
      <c r="K313" s="460">
        <v>763.7</v>
      </c>
      <c r="L313" s="460">
        <v>736</v>
      </c>
      <c r="M313" s="460">
        <v>49.843890000000002</v>
      </c>
    </row>
    <row r="314" spans="1:13">
      <c r="A314" s="245">
        <v>304</v>
      </c>
      <c r="B314" s="463" t="s">
        <v>438</v>
      </c>
      <c r="C314" s="460">
        <v>175.25</v>
      </c>
      <c r="D314" s="461">
        <v>176.83333333333334</v>
      </c>
      <c r="E314" s="461">
        <v>172.66666666666669</v>
      </c>
      <c r="F314" s="461">
        <v>170.08333333333334</v>
      </c>
      <c r="G314" s="461">
        <v>165.91666666666669</v>
      </c>
      <c r="H314" s="461">
        <v>179.41666666666669</v>
      </c>
      <c r="I314" s="461">
        <v>183.58333333333337</v>
      </c>
      <c r="J314" s="461">
        <v>186.16666666666669</v>
      </c>
      <c r="K314" s="460">
        <v>181</v>
      </c>
      <c r="L314" s="460">
        <v>174.25</v>
      </c>
      <c r="M314" s="460">
        <v>1.8206199999999999</v>
      </c>
    </row>
    <row r="315" spans="1:13">
      <c r="A315" s="245">
        <v>305</v>
      </c>
      <c r="B315" s="463" t="s">
        <v>439</v>
      </c>
      <c r="C315" s="460">
        <v>211</v>
      </c>
      <c r="D315" s="461">
        <v>212.79999999999998</v>
      </c>
      <c r="E315" s="461">
        <v>208.59999999999997</v>
      </c>
      <c r="F315" s="461">
        <v>206.2</v>
      </c>
      <c r="G315" s="461">
        <v>201.99999999999997</v>
      </c>
      <c r="H315" s="461">
        <v>215.19999999999996</v>
      </c>
      <c r="I315" s="461">
        <v>219.39999999999995</v>
      </c>
      <c r="J315" s="461">
        <v>221.79999999999995</v>
      </c>
      <c r="K315" s="460">
        <v>217</v>
      </c>
      <c r="L315" s="460">
        <v>210.4</v>
      </c>
      <c r="M315" s="460">
        <v>0.51065000000000005</v>
      </c>
    </row>
    <row r="316" spans="1:13">
      <c r="A316" s="245">
        <v>306</v>
      </c>
      <c r="B316" s="463" t="s">
        <v>440</v>
      </c>
      <c r="C316" s="460">
        <v>535.29999999999995</v>
      </c>
      <c r="D316" s="461">
        <v>542.83333333333337</v>
      </c>
      <c r="E316" s="461">
        <v>520.66666666666674</v>
      </c>
      <c r="F316" s="461">
        <v>506.03333333333342</v>
      </c>
      <c r="G316" s="461">
        <v>483.86666666666679</v>
      </c>
      <c r="H316" s="461">
        <v>557.4666666666667</v>
      </c>
      <c r="I316" s="461">
        <v>579.63333333333344</v>
      </c>
      <c r="J316" s="461">
        <v>594.26666666666665</v>
      </c>
      <c r="K316" s="460">
        <v>565</v>
      </c>
      <c r="L316" s="460">
        <v>528.20000000000005</v>
      </c>
      <c r="M316" s="460">
        <v>0.27606999999999998</v>
      </c>
    </row>
    <row r="317" spans="1:13">
      <c r="A317" s="245">
        <v>307</v>
      </c>
      <c r="B317" s="463" t="s">
        <v>138</v>
      </c>
      <c r="C317" s="460">
        <v>150.35</v>
      </c>
      <c r="D317" s="461">
        <v>151.58333333333334</v>
      </c>
      <c r="E317" s="461">
        <v>148.76666666666668</v>
      </c>
      <c r="F317" s="461">
        <v>147.18333333333334</v>
      </c>
      <c r="G317" s="461">
        <v>144.36666666666667</v>
      </c>
      <c r="H317" s="461">
        <v>153.16666666666669</v>
      </c>
      <c r="I317" s="461">
        <v>155.98333333333335</v>
      </c>
      <c r="J317" s="461">
        <v>157.56666666666669</v>
      </c>
      <c r="K317" s="460">
        <v>154.4</v>
      </c>
      <c r="L317" s="460">
        <v>150</v>
      </c>
      <c r="M317" s="460">
        <v>28.003920000000001</v>
      </c>
    </row>
    <row r="318" spans="1:13">
      <c r="A318" s="245">
        <v>308</v>
      </c>
      <c r="B318" s="463" t="s">
        <v>261</v>
      </c>
      <c r="C318" s="460">
        <v>47.5</v>
      </c>
      <c r="D318" s="461">
        <v>48.233333333333327</v>
      </c>
      <c r="E318" s="461">
        <v>46.266666666666652</v>
      </c>
      <c r="F318" s="461">
        <v>45.033333333333324</v>
      </c>
      <c r="G318" s="461">
        <v>43.066666666666649</v>
      </c>
      <c r="H318" s="461">
        <v>49.466666666666654</v>
      </c>
      <c r="I318" s="461">
        <v>51.433333333333337</v>
      </c>
      <c r="J318" s="461">
        <v>52.666666666666657</v>
      </c>
      <c r="K318" s="460">
        <v>50.2</v>
      </c>
      <c r="L318" s="460">
        <v>47</v>
      </c>
      <c r="M318" s="460">
        <v>64.277249999999995</v>
      </c>
    </row>
    <row r="319" spans="1:13">
      <c r="A319" s="245">
        <v>309</v>
      </c>
      <c r="B319" s="463" t="s">
        <v>139</v>
      </c>
      <c r="C319" s="460">
        <v>474.55</v>
      </c>
      <c r="D319" s="461">
        <v>473.75</v>
      </c>
      <c r="E319" s="461">
        <v>468.3</v>
      </c>
      <c r="F319" s="461">
        <v>462.05</v>
      </c>
      <c r="G319" s="461">
        <v>456.6</v>
      </c>
      <c r="H319" s="461">
        <v>480</v>
      </c>
      <c r="I319" s="461">
        <v>485.45000000000005</v>
      </c>
      <c r="J319" s="461">
        <v>491.7</v>
      </c>
      <c r="K319" s="460">
        <v>479.2</v>
      </c>
      <c r="L319" s="460">
        <v>467.5</v>
      </c>
      <c r="M319" s="460">
        <v>21.377859999999998</v>
      </c>
    </row>
    <row r="320" spans="1:13">
      <c r="A320" s="245">
        <v>310</v>
      </c>
      <c r="B320" s="463" t="s">
        <v>140</v>
      </c>
      <c r="C320" s="460">
        <v>6736.4</v>
      </c>
      <c r="D320" s="461">
        <v>6759.583333333333</v>
      </c>
      <c r="E320" s="461">
        <v>6677.0166666666664</v>
      </c>
      <c r="F320" s="461">
        <v>6617.6333333333332</v>
      </c>
      <c r="G320" s="461">
        <v>6535.0666666666666</v>
      </c>
      <c r="H320" s="461">
        <v>6818.9666666666662</v>
      </c>
      <c r="I320" s="461">
        <v>6901.5333333333338</v>
      </c>
      <c r="J320" s="461">
        <v>6960.9166666666661</v>
      </c>
      <c r="K320" s="460">
        <v>6842.15</v>
      </c>
      <c r="L320" s="460">
        <v>6700.2</v>
      </c>
      <c r="M320" s="460">
        <v>6.4702900000000003</v>
      </c>
    </row>
    <row r="321" spans="1:13">
      <c r="A321" s="245">
        <v>311</v>
      </c>
      <c r="B321" s="463" t="s">
        <v>142</v>
      </c>
      <c r="C321" s="460">
        <v>881.5</v>
      </c>
      <c r="D321" s="461">
        <v>882.31666666666661</v>
      </c>
      <c r="E321" s="461">
        <v>864.63333333333321</v>
      </c>
      <c r="F321" s="461">
        <v>847.76666666666665</v>
      </c>
      <c r="G321" s="461">
        <v>830.08333333333326</v>
      </c>
      <c r="H321" s="461">
        <v>899.18333333333317</v>
      </c>
      <c r="I321" s="461">
        <v>916.86666666666656</v>
      </c>
      <c r="J321" s="461">
        <v>933.73333333333312</v>
      </c>
      <c r="K321" s="460">
        <v>900</v>
      </c>
      <c r="L321" s="460">
        <v>865.45</v>
      </c>
      <c r="M321" s="460">
        <v>2.9733100000000001</v>
      </c>
    </row>
    <row r="322" spans="1:13">
      <c r="A322" s="245">
        <v>312</v>
      </c>
      <c r="B322" s="463" t="s">
        <v>441</v>
      </c>
      <c r="C322" s="460">
        <v>2333.65</v>
      </c>
      <c r="D322" s="461">
        <v>2339.9500000000003</v>
      </c>
      <c r="E322" s="461">
        <v>2298.7500000000005</v>
      </c>
      <c r="F322" s="461">
        <v>2263.8500000000004</v>
      </c>
      <c r="G322" s="461">
        <v>2222.6500000000005</v>
      </c>
      <c r="H322" s="461">
        <v>2374.8500000000004</v>
      </c>
      <c r="I322" s="461">
        <v>2416.0500000000002</v>
      </c>
      <c r="J322" s="461">
        <v>2450.9500000000003</v>
      </c>
      <c r="K322" s="460">
        <v>2381.15</v>
      </c>
      <c r="L322" s="460">
        <v>2305.0500000000002</v>
      </c>
      <c r="M322" s="460">
        <v>0.41636000000000001</v>
      </c>
    </row>
    <row r="323" spans="1:13">
      <c r="A323" s="245">
        <v>313</v>
      </c>
      <c r="B323" s="463" t="s">
        <v>144</v>
      </c>
      <c r="C323" s="460">
        <v>2105.5</v>
      </c>
      <c r="D323" s="461">
        <v>2127.25</v>
      </c>
      <c r="E323" s="461">
        <v>2070.3000000000002</v>
      </c>
      <c r="F323" s="461">
        <v>2035.1000000000004</v>
      </c>
      <c r="G323" s="461">
        <v>1978.1500000000005</v>
      </c>
      <c r="H323" s="461">
        <v>2162.4499999999998</v>
      </c>
      <c r="I323" s="461">
        <v>2219.3999999999996</v>
      </c>
      <c r="J323" s="461">
        <v>2254.5999999999995</v>
      </c>
      <c r="K323" s="460">
        <v>2184.1999999999998</v>
      </c>
      <c r="L323" s="460">
        <v>2092.0500000000002</v>
      </c>
      <c r="M323" s="460">
        <v>5.11646</v>
      </c>
    </row>
    <row r="324" spans="1:13">
      <c r="A324" s="245">
        <v>314</v>
      </c>
      <c r="B324" s="463" t="s">
        <v>442</v>
      </c>
      <c r="C324" s="460">
        <v>104.3</v>
      </c>
      <c r="D324" s="461">
        <v>105.48333333333335</v>
      </c>
      <c r="E324" s="461">
        <v>102.4666666666667</v>
      </c>
      <c r="F324" s="461">
        <v>100.63333333333335</v>
      </c>
      <c r="G324" s="461">
        <v>97.616666666666703</v>
      </c>
      <c r="H324" s="461">
        <v>107.31666666666669</v>
      </c>
      <c r="I324" s="461">
        <v>110.33333333333334</v>
      </c>
      <c r="J324" s="461">
        <v>112.16666666666669</v>
      </c>
      <c r="K324" s="460">
        <v>108.5</v>
      </c>
      <c r="L324" s="460">
        <v>103.65</v>
      </c>
      <c r="M324" s="460">
        <v>8.3956700000000009</v>
      </c>
    </row>
    <row r="325" spans="1:13">
      <c r="A325" s="245">
        <v>315</v>
      </c>
      <c r="B325" s="463" t="s">
        <v>443</v>
      </c>
      <c r="C325" s="460">
        <v>510.55</v>
      </c>
      <c r="D325" s="461">
        <v>517.51666666666665</v>
      </c>
      <c r="E325" s="461">
        <v>502.0333333333333</v>
      </c>
      <c r="F325" s="461">
        <v>493.51666666666665</v>
      </c>
      <c r="G325" s="461">
        <v>478.0333333333333</v>
      </c>
      <c r="H325" s="461">
        <v>526.0333333333333</v>
      </c>
      <c r="I325" s="461">
        <v>541.51666666666665</v>
      </c>
      <c r="J325" s="461">
        <v>550.0333333333333</v>
      </c>
      <c r="K325" s="460">
        <v>533</v>
      </c>
      <c r="L325" s="460">
        <v>509</v>
      </c>
      <c r="M325" s="460">
        <v>5.5617999999999999</v>
      </c>
    </row>
    <row r="326" spans="1:13">
      <c r="A326" s="245">
        <v>316</v>
      </c>
      <c r="B326" s="463" t="s">
        <v>754</v>
      </c>
      <c r="C326" s="460">
        <v>204.35</v>
      </c>
      <c r="D326" s="461">
        <v>203.18333333333331</v>
      </c>
      <c r="E326" s="461">
        <v>197.71666666666661</v>
      </c>
      <c r="F326" s="461">
        <v>191.08333333333331</v>
      </c>
      <c r="G326" s="461">
        <v>185.61666666666662</v>
      </c>
      <c r="H326" s="461">
        <v>209.81666666666661</v>
      </c>
      <c r="I326" s="461">
        <v>215.2833333333333</v>
      </c>
      <c r="J326" s="461">
        <v>221.9166666666666</v>
      </c>
      <c r="K326" s="460">
        <v>208.65</v>
      </c>
      <c r="L326" s="460">
        <v>196.55</v>
      </c>
      <c r="M326" s="460">
        <v>30.44509</v>
      </c>
    </row>
    <row r="327" spans="1:13">
      <c r="A327" s="245">
        <v>317</v>
      </c>
      <c r="B327" s="463" t="s">
        <v>145</v>
      </c>
      <c r="C327" s="460">
        <v>228.45</v>
      </c>
      <c r="D327" s="461">
        <v>231.4</v>
      </c>
      <c r="E327" s="461">
        <v>223.9</v>
      </c>
      <c r="F327" s="461">
        <v>219.35</v>
      </c>
      <c r="G327" s="461">
        <v>211.85</v>
      </c>
      <c r="H327" s="461">
        <v>235.95000000000002</v>
      </c>
      <c r="I327" s="461">
        <v>243.45000000000002</v>
      </c>
      <c r="J327" s="461">
        <v>248.00000000000003</v>
      </c>
      <c r="K327" s="460">
        <v>238.9</v>
      </c>
      <c r="L327" s="460">
        <v>226.85</v>
      </c>
      <c r="M327" s="460">
        <v>89.301010000000005</v>
      </c>
    </row>
    <row r="328" spans="1:13">
      <c r="A328" s="245">
        <v>318</v>
      </c>
      <c r="B328" s="463" t="s">
        <v>444</v>
      </c>
      <c r="C328" s="460">
        <v>709.75</v>
      </c>
      <c r="D328" s="461">
        <v>713.55000000000007</v>
      </c>
      <c r="E328" s="461">
        <v>698.20000000000016</v>
      </c>
      <c r="F328" s="461">
        <v>686.65000000000009</v>
      </c>
      <c r="G328" s="461">
        <v>671.30000000000018</v>
      </c>
      <c r="H328" s="461">
        <v>725.10000000000014</v>
      </c>
      <c r="I328" s="461">
        <v>740.45</v>
      </c>
      <c r="J328" s="461">
        <v>752.00000000000011</v>
      </c>
      <c r="K328" s="460">
        <v>728.9</v>
      </c>
      <c r="L328" s="460">
        <v>702</v>
      </c>
      <c r="M328" s="460">
        <v>2.5060099999999998</v>
      </c>
    </row>
    <row r="329" spans="1:13">
      <c r="A329" s="245">
        <v>319</v>
      </c>
      <c r="B329" s="463" t="s">
        <v>262</v>
      </c>
      <c r="C329" s="460">
        <v>1788.85</v>
      </c>
      <c r="D329" s="461">
        <v>1784.9166666666667</v>
      </c>
      <c r="E329" s="461">
        <v>1765.5833333333335</v>
      </c>
      <c r="F329" s="461">
        <v>1742.3166666666668</v>
      </c>
      <c r="G329" s="461">
        <v>1722.9833333333336</v>
      </c>
      <c r="H329" s="461">
        <v>1808.1833333333334</v>
      </c>
      <c r="I329" s="461">
        <v>1827.5166666666669</v>
      </c>
      <c r="J329" s="461">
        <v>1850.7833333333333</v>
      </c>
      <c r="K329" s="460">
        <v>1804.25</v>
      </c>
      <c r="L329" s="460">
        <v>1761.65</v>
      </c>
      <c r="M329" s="460">
        <v>7.7243899999999996</v>
      </c>
    </row>
    <row r="330" spans="1:13">
      <c r="A330" s="245">
        <v>320</v>
      </c>
      <c r="B330" s="463" t="s">
        <v>445</v>
      </c>
      <c r="C330" s="460">
        <v>1517.55</v>
      </c>
      <c r="D330" s="461">
        <v>1534.2</v>
      </c>
      <c r="E330" s="461">
        <v>1493.6000000000001</v>
      </c>
      <c r="F330" s="461">
        <v>1469.65</v>
      </c>
      <c r="G330" s="461">
        <v>1429.0500000000002</v>
      </c>
      <c r="H330" s="461">
        <v>1558.15</v>
      </c>
      <c r="I330" s="461">
        <v>1598.75</v>
      </c>
      <c r="J330" s="461">
        <v>1622.7</v>
      </c>
      <c r="K330" s="460">
        <v>1574.8</v>
      </c>
      <c r="L330" s="460">
        <v>1510.25</v>
      </c>
      <c r="M330" s="460">
        <v>1.46719</v>
      </c>
    </row>
    <row r="331" spans="1:13">
      <c r="A331" s="245">
        <v>321</v>
      </c>
      <c r="B331" s="463" t="s">
        <v>147</v>
      </c>
      <c r="C331" s="460">
        <v>1167.95</v>
      </c>
      <c r="D331" s="461">
        <v>1165.95</v>
      </c>
      <c r="E331" s="461">
        <v>1154.5</v>
      </c>
      <c r="F331" s="461">
        <v>1141.05</v>
      </c>
      <c r="G331" s="461">
        <v>1129.5999999999999</v>
      </c>
      <c r="H331" s="461">
        <v>1179.4000000000001</v>
      </c>
      <c r="I331" s="461">
        <v>1190.8500000000004</v>
      </c>
      <c r="J331" s="461">
        <v>1204.3000000000002</v>
      </c>
      <c r="K331" s="460">
        <v>1177.4000000000001</v>
      </c>
      <c r="L331" s="460">
        <v>1152.5</v>
      </c>
      <c r="M331" s="460">
        <v>6.00997</v>
      </c>
    </row>
    <row r="332" spans="1:13">
      <c r="A332" s="245">
        <v>322</v>
      </c>
      <c r="B332" s="463" t="s">
        <v>263</v>
      </c>
      <c r="C332" s="460">
        <v>927.45</v>
      </c>
      <c r="D332" s="461">
        <v>926.93333333333339</v>
      </c>
      <c r="E332" s="461">
        <v>919.86666666666679</v>
      </c>
      <c r="F332" s="461">
        <v>912.28333333333342</v>
      </c>
      <c r="G332" s="461">
        <v>905.21666666666681</v>
      </c>
      <c r="H332" s="461">
        <v>934.51666666666677</v>
      </c>
      <c r="I332" s="461">
        <v>941.58333333333337</v>
      </c>
      <c r="J332" s="461">
        <v>949.16666666666674</v>
      </c>
      <c r="K332" s="460">
        <v>934</v>
      </c>
      <c r="L332" s="460">
        <v>919.35</v>
      </c>
      <c r="M332" s="460">
        <v>4.0612500000000002</v>
      </c>
    </row>
    <row r="333" spans="1:13">
      <c r="A333" s="245">
        <v>323</v>
      </c>
      <c r="B333" s="463" t="s">
        <v>149</v>
      </c>
      <c r="C333" s="460">
        <v>49.05</v>
      </c>
      <c r="D333" s="461">
        <v>49.216666666666669</v>
      </c>
      <c r="E333" s="461">
        <v>47.433333333333337</v>
      </c>
      <c r="F333" s="461">
        <v>45.81666666666667</v>
      </c>
      <c r="G333" s="461">
        <v>44.033333333333339</v>
      </c>
      <c r="H333" s="461">
        <v>50.833333333333336</v>
      </c>
      <c r="I333" s="461">
        <v>52.616666666666667</v>
      </c>
      <c r="J333" s="461">
        <v>54.233333333333334</v>
      </c>
      <c r="K333" s="460">
        <v>51</v>
      </c>
      <c r="L333" s="460">
        <v>47.6</v>
      </c>
      <c r="M333" s="460">
        <v>180.60264000000001</v>
      </c>
    </row>
    <row r="334" spans="1:13">
      <c r="A334" s="245">
        <v>324</v>
      </c>
      <c r="B334" s="463" t="s">
        <v>150</v>
      </c>
      <c r="C334" s="460">
        <v>78.45</v>
      </c>
      <c r="D334" s="461">
        <v>78.666666666666671</v>
      </c>
      <c r="E334" s="461">
        <v>76.88333333333334</v>
      </c>
      <c r="F334" s="461">
        <v>75.316666666666663</v>
      </c>
      <c r="G334" s="461">
        <v>73.533333333333331</v>
      </c>
      <c r="H334" s="461">
        <v>80.233333333333348</v>
      </c>
      <c r="I334" s="461">
        <v>82.01666666666668</v>
      </c>
      <c r="J334" s="461">
        <v>83.583333333333357</v>
      </c>
      <c r="K334" s="460">
        <v>80.45</v>
      </c>
      <c r="L334" s="460">
        <v>77.099999999999994</v>
      </c>
      <c r="M334" s="460">
        <v>31.976839999999999</v>
      </c>
    </row>
    <row r="335" spans="1:13">
      <c r="A335" s="245">
        <v>325</v>
      </c>
      <c r="B335" s="463" t="s">
        <v>446</v>
      </c>
      <c r="C335" s="460">
        <v>500.85</v>
      </c>
      <c r="D335" s="461">
        <v>503.40000000000003</v>
      </c>
      <c r="E335" s="461">
        <v>497.45000000000005</v>
      </c>
      <c r="F335" s="461">
        <v>494.05</v>
      </c>
      <c r="G335" s="461">
        <v>488.1</v>
      </c>
      <c r="H335" s="461">
        <v>506.80000000000007</v>
      </c>
      <c r="I335" s="461">
        <v>512.75</v>
      </c>
      <c r="J335" s="461">
        <v>516.15000000000009</v>
      </c>
      <c r="K335" s="460">
        <v>509.35</v>
      </c>
      <c r="L335" s="460">
        <v>500</v>
      </c>
      <c r="M335" s="460">
        <v>0.39778000000000002</v>
      </c>
    </row>
    <row r="336" spans="1:13">
      <c r="A336" s="245">
        <v>326</v>
      </c>
      <c r="B336" s="463" t="s">
        <v>264</v>
      </c>
      <c r="C336" s="460">
        <v>25.85</v>
      </c>
      <c r="D336" s="461">
        <v>26.233333333333334</v>
      </c>
      <c r="E336" s="461">
        <v>25.31666666666667</v>
      </c>
      <c r="F336" s="461">
        <v>24.783333333333335</v>
      </c>
      <c r="G336" s="461">
        <v>23.866666666666671</v>
      </c>
      <c r="H336" s="461">
        <v>26.766666666666669</v>
      </c>
      <c r="I336" s="461">
        <v>27.683333333333334</v>
      </c>
      <c r="J336" s="461">
        <v>28.216666666666669</v>
      </c>
      <c r="K336" s="460">
        <v>27.15</v>
      </c>
      <c r="L336" s="460">
        <v>25.7</v>
      </c>
      <c r="M336" s="460">
        <v>91.410399999999996</v>
      </c>
    </row>
    <row r="337" spans="1:13">
      <c r="A337" s="245">
        <v>327</v>
      </c>
      <c r="B337" s="463" t="s">
        <v>447</v>
      </c>
      <c r="C337" s="460">
        <v>61.85</v>
      </c>
      <c r="D337" s="461">
        <v>63.06666666666667</v>
      </c>
      <c r="E337" s="461">
        <v>59.433333333333337</v>
      </c>
      <c r="F337" s="461">
        <v>57.016666666666666</v>
      </c>
      <c r="G337" s="461">
        <v>53.383333333333333</v>
      </c>
      <c r="H337" s="461">
        <v>65.483333333333348</v>
      </c>
      <c r="I337" s="461">
        <v>69.116666666666674</v>
      </c>
      <c r="J337" s="461">
        <v>71.533333333333346</v>
      </c>
      <c r="K337" s="460">
        <v>66.7</v>
      </c>
      <c r="L337" s="460">
        <v>60.65</v>
      </c>
      <c r="M337" s="460">
        <v>145.45728</v>
      </c>
    </row>
    <row r="338" spans="1:13">
      <c r="A338" s="245">
        <v>328</v>
      </c>
      <c r="B338" s="463" t="s">
        <v>152</v>
      </c>
      <c r="C338" s="460">
        <v>185.75</v>
      </c>
      <c r="D338" s="461">
        <v>190.75</v>
      </c>
      <c r="E338" s="461">
        <v>177.7</v>
      </c>
      <c r="F338" s="461">
        <v>169.64999999999998</v>
      </c>
      <c r="G338" s="461">
        <v>156.59999999999997</v>
      </c>
      <c r="H338" s="461">
        <v>198.8</v>
      </c>
      <c r="I338" s="461">
        <v>211.85000000000002</v>
      </c>
      <c r="J338" s="461">
        <v>219.90000000000003</v>
      </c>
      <c r="K338" s="460">
        <v>203.8</v>
      </c>
      <c r="L338" s="460">
        <v>182.7</v>
      </c>
      <c r="M338" s="460">
        <v>530.01694999999995</v>
      </c>
    </row>
    <row r="339" spans="1:13">
      <c r="A339" s="245">
        <v>329</v>
      </c>
      <c r="B339" s="463" t="s">
        <v>694</v>
      </c>
      <c r="C339" s="460">
        <v>199.4</v>
      </c>
      <c r="D339" s="461">
        <v>199.33333333333334</v>
      </c>
      <c r="E339" s="461">
        <v>196.26666666666668</v>
      </c>
      <c r="F339" s="461">
        <v>193.13333333333333</v>
      </c>
      <c r="G339" s="461">
        <v>190.06666666666666</v>
      </c>
      <c r="H339" s="461">
        <v>202.4666666666667</v>
      </c>
      <c r="I339" s="461">
        <v>205.53333333333336</v>
      </c>
      <c r="J339" s="461">
        <v>208.66666666666671</v>
      </c>
      <c r="K339" s="460">
        <v>202.4</v>
      </c>
      <c r="L339" s="460">
        <v>196.2</v>
      </c>
      <c r="M339" s="460">
        <v>6.11111</v>
      </c>
    </row>
    <row r="340" spans="1:13">
      <c r="A340" s="245">
        <v>330</v>
      </c>
      <c r="B340" s="463" t="s">
        <v>153</v>
      </c>
      <c r="C340" s="460">
        <v>111.4</v>
      </c>
      <c r="D340" s="461">
        <v>111.83333333333333</v>
      </c>
      <c r="E340" s="461">
        <v>109.71666666666665</v>
      </c>
      <c r="F340" s="461">
        <v>108.03333333333333</v>
      </c>
      <c r="G340" s="461">
        <v>105.91666666666666</v>
      </c>
      <c r="H340" s="461">
        <v>113.51666666666665</v>
      </c>
      <c r="I340" s="461">
        <v>115.63333333333333</v>
      </c>
      <c r="J340" s="461">
        <v>117.31666666666665</v>
      </c>
      <c r="K340" s="460">
        <v>113.95</v>
      </c>
      <c r="L340" s="460">
        <v>110.15</v>
      </c>
      <c r="M340" s="460">
        <v>162.27312000000001</v>
      </c>
    </row>
    <row r="341" spans="1:13">
      <c r="A341" s="245">
        <v>331</v>
      </c>
      <c r="B341" s="463" t="s">
        <v>448</v>
      </c>
      <c r="C341" s="460">
        <v>433.75</v>
      </c>
      <c r="D341" s="461">
        <v>430.9666666666667</v>
      </c>
      <c r="E341" s="461">
        <v>412.93333333333339</v>
      </c>
      <c r="F341" s="461">
        <v>392.11666666666667</v>
      </c>
      <c r="G341" s="461">
        <v>374.08333333333337</v>
      </c>
      <c r="H341" s="461">
        <v>451.78333333333342</v>
      </c>
      <c r="I341" s="461">
        <v>469.81666666666672</v>
      </c>
      <c r="J341" s="461">
        <v>490.63333333333344</v>
      </c>
      <c r="K341" s="460">
        <v>449</v>
      </c>
      <c r="L341" s="460">
        <v>410.15</v>
      </c>
      <c r="M341" s="460">
        <v>11.01454</v>
      </c>
    </row>
    <row r="342" spans="1:13">
      <c r="A342" s="245">
        <v>332</v>
      </c>
      <c r="B342" s="463" t="s">
        <v>148</v>
      </c>
      <c r="C342" s="460">
        <v>71.349999999999994</v>
      </c>
      <c r="D342" s="461">
        <v>72.383333333333326</v>
      </c>
      <c r="E342" s="461">
        <v>67.966666666666654</v>
      </c>
      <c r="F342" s="461">
        <v>64.583333333333329</v>
      </c>
      <c r="G342" s="461">
        <v>60.166666666666657</v>
      </c>
      <c r="H342" s="461">
        <v>75.766666666666652</v>
      </c>
      <c r="I342" s="461">
        <v>80.183333333333337</v>
      </c>
      <c r="J342" s="461">
        <v>83.566666666666649</v>
      </c>
      <c r="K342" s="460">
        <v>76.8</v>
      </c>
      <c r="L342" s="460">
        <v>69</v>
      </c>
      <c r="M342" s="460">
        <v>880.77274999999997</v>
      </c>
    </row>
    <row r="343" spans="1:13">
      <c r="A343" s="245">
        <v>333</v>
      </c>
      <c r="B343" s="463" t="s">
        <v>449</v>
      </c>
      <c r="C343" s="460">
        <v>68.900000000000006</v>
      </c>
      <c r="D343" s="461">
        <v>69.866666666666674</v>
      </c>
      <c r="E343" s="461">
        <v>67.233333333333348</v>
      </c>
      <c r="F343" s="461">
        <v>65.566666666666677</v>
      </c>
      <c r="G343" s="461">
        <v>62.933333333333351</v>
      </c>
      <c r="H343" s="461">
        <v>71.533333333333346</v>
      </c>
      <c r="I343" s="461">
        <v>74.166666666666671</v>
      </c>
      <c r="J343" s="461">
        <v>75.833333333333343</v>
      </c>
      <c r="K343" s="460">
        <v>72.5</v>
      </c>
      <c r="L343" s="460">
        <v>68.2</v>
      </c>
      <c r="M343" s="460">
        <v>116.31134</v>
      </c>
    </row>
    <row r="344" spans="1:13">
      <c r="A344" s="245">
        <v>334</v>
      </c>
      <c r="B344" s="463" t="s">
        <v>450</v>
      </c>
      <c r="C344" s="460">
        <v>3146.8</v>
      </c>
      <c r="D344" s="461">
        <v>3166.9666666666667</v>
      </c>
      <c r="E344" s="461">
        <v>3103.9333333333334</v>
      </c>
      <c r="F344" s="461">
        <v>3061.0666666666666</v>
      </c>
      <c r="G344" s="461">
        <v>2998.0333333333333</v>
      </c>
      <c r="H344" s="461">
        <v>3209.8333333333335</v>
      </c>
      <c r="I344" s="461">
        <v>3272.8666666666672</v>
      </c>
      <c r="J344" s="461">
        <v>3315.7333333333336</v>
      </c>
      <c r="K344" s="460">
        <v>3230</v>
      </c>
      <c r="L344" s="460">
        <v>3124.1</v>
      </c>
      <c r="M344" s="460">
        <v>2.2839999999999998</v>
      </c>
    </row>
    <row r="345" spans="1:13">
      <c r="A345" s="245">
        <v>335</v>
      </c>
      <c r="B345" s="463" t="s">
        <v>755</v>
      </c>
      <c r="C345" s="460">
        <v>73.45</v>
      </c>
      <c r="D345" s="461">
        <v>73.8</v>
      </c>
      <c r="E345" s="461">
        <v>72.599999999999994</v>
      </c>
      <c r="F345" s="461">
        <v>71.75</v>
      </c>
      <c r="G345" s="461">
        <v>70.55</v>
      </c>
      <c r="H345" s="461">
        <v>74.649999999999991</v>
      </c>
      <c r="I345" s="461">
        <v>75.850000000000009</v>
      </c>
      <c r="J345" s="461">
        <v>76.699999999999989</v>
      </c>
      <c r="K345" s="460">
        <v>75</v>
      </c>
      <c r="L345" s="460">
        <v>72.95</v>
      </c>
      <c r="M345" s="460">
        <v>0.76990999999999998</v>
      </c>
    </row>
    <row r="346" spans="1:13">
      <c r="A346" s="245">
        <v>336</v>
      </c>
      <c r="B346" s="463" t="s">
        <v>151</v>
      </c>
      <c r="C346" s="460">
        <v>17224.150000000001</v>
      </c>
      <c r="D346" s="461">
        <v>17029.716666666667</v>
      </c>
      <c r="E346" s="461">
        <v>16799.433333333334</v>
      </c>
      <c r="F346" s="461">
        <v>16374.716666666667</v>
      </c>
      <c r="G346" s="461">
        <v>16144.433333333334</v>
      </c>
      <c r="H346" s="461">
        <v>17454.433333333334</v>
      </c>
      <c r="I346" s="461">
        <v>17684.716666666667</v>
      </c>
      <c r="J346" s="461">
        <v>18109.433333333334</v>
      </c>
      <c r="K346" s="460">
        <v>17260</v>
      </c>
      <c r="L346" s="460">
        <v>16605</v>
      </c>
      <c r="M346" s="460">
        <v>0.96582000000000001</v>
      </c>
    </row>
    <row r="347" spans="1:13">
      <c r="A347" s="245">
        <v>337</v>
      </c>
      <c r="B347" s="463" t="s">
        <v>791</v>
      </c>
      <c r="C347" s="460">
        <v>39.4</v>
      </c>
      <c r="D347" s="461">
        <v>39.68333333333333</v>
      </c>
      <c r="E347" s="461">
        <v>38.916666666666657</v>
      </c>
      <c r="F347" s="461">
        <v>38.43333333333333</v>
      </c>
      <c r="G347" s="461">
        <v>37.666666666666657</v>
      </c>
      <c r="H347" s="461">
        <v>40.166666666666657</v>
      </c>
      <c r="I347" s="461">
        <v>40.933333333333323</v>
      </c>
      <c r="J347" s="461">
        <v>41.416666666666657</v>
      </c>
      <c r="K347" s="460">
        <v>40.450000000000003</v>
      </c>
      <c r="L347" s="460">
        <v>39.200000000000003</v>
      </c>
      <c r="M347" s="460">
        <v>9.62331</v>
      </c>
    </row>
    <row r="348" spans="1:13">
      <c r="A348" s="245">
        <v>338</v>
      </c>
      <c r="B348" s="463" t="s">
        <v>451</v>
      </c>
      <c r="C348" s="460">
        <v>2103.5500000000002</v>
      </c>
      <c r="D348" s="461">
        <v>2110.8333333333335</v>
      </c>
      <c r="E348" s="461">
        <v>2082.7166666666672</v>
      </c>
      <c r="F348" s="461">
        <v>2061.8833333333337</v>
      </c>
      <c r="G348" s="461">
        <v>2033.7666666666673</v>
      </c>
      <c r="H348" s="461">
        <v>2131.666666666667</v>
      </c>
      <c r="I348" s="461">
        <v>2159.7833333333328</v>
      </c>
      <c r="J348" s="461">
        <v>2180.6166666666668</v>
      </c>
      <c r="K348" s="460">
        <v>2138.9499999999998</v>
      </c>
      <c r="L348" s="460">
        <v>2090</v>
      </c>
      <c r="M348" s="460">
        <v>0.12189</v>
      </c>
    </row>
    <row r="349" spans="1:13">
      <c r="A349" s="245">
        <v>339</v>
      </c>
      <c r="B349" s="463" t="s">
        <v>790</v>
      </c>
      <c r="C349" s="460">
        <v>341.65</v>
      </c>
      <c r="D349" s="461">
        <v>342.3</v>
      </c>
      <c r="E349" s="461">
        <v>336.6</v>
      </c>
      <c r="F349" s="461">
        <v>331.55</v>
      </c>
      <c r="G349" s="461">
        <v>325.85000000000002</v>
      </c>
      <c r="H349" s="461">
        <v>347.35</v>
      </c>
      <c r="I349" s="461">
        <v>353.04999999999995</v>
      </c>
      <c r="J349" s="461">
        <v>358.1</v>
      </c>
      <c r="K349" s="460">
        <v>348</v>
      </c>
      <c r="L349" s="460">
        <v>337.25</v>
      </c>
      <c r="M349" s="460">
        <v>3.8733</v>
      </c>
    </row>
    <row r="350" spans="1:13">
      <c r="A350" s="245">
        <v>340</v>
      </c>
      <c r="B350" s="463" t="s">
        <v>265</v>
      </c>
      <c r="C350" s="460">
        <v>533.25</v>
      </c>
      <c r="D350" s="461">
        <v>542.55000000000007</v>
      </c>
      <c r="E350" s="461">
        <v>522.70000000000016</v>
      </c>
      <c r="F350" s="461">
        <v>512.15000000000009</v>
      </c>
      <c r="G350" s="461">
        <v>492.30000000000018</v>
      </c>
      <c r="H350" s="461">
        <v>553.10000000000014</v>
      </c>
      <c r="I350" s="461">
        <v>572.95000000000005</v>
      </c>
      <c r="J350" s="461">
        <v>583.50000000000011</v>
      </c>
      <c r="K350" s="460">
        <v>562.4</v>
      </c>
      <c r="L350" s="460">
        <v>532</v>
      </c>
      <c r="M350" s="460">
        <v>2.7700200000000001</v>
      </c>
    </row>
    <row r="351" spans="1:13">
      <c r="A351" s="245">
        <v>341</v>
      </c>
      <c r="B351" s="463" t="s">
        <v>155</v>
      </c>
      <c r="C351" s="460">
        <v>112.95</v>
      </c>
      <c r="D351" s="461">
        <v>113.5</v>
      </c>
      <c r="E351" s="461">
        <v>111</v>
      </c>
      <c r="F351" s="461">
        <v>109.05</v>
      </c>
      <c r="G351" s="461">
        <v>106.55</v>
      </c>
      <c r="H351" s="461">
        <v>115.45</v>
      </c>
      <c r="I351" s="461">
        <v>117.95</v>
      </c>
      <c r="J351" s="461">
        <v>119.9</v>
      </c>
      <c r="K351" s="460">
        <v>116</v>
      </c>
      <c r="L351" s="460">
        <v>111.55</v>
      </c>
      <c r="M351" s="460">
        <v>236.26454000000001</v>
      </c>
    </row>
    <row r="352" spans="1:13">
      <c r="A352" s="245">
        <v>342</v>
      </c>
      <c r="B352" s="463" t="s">
        <v>154</v>
      </c>
      <c r="C352" s="460">
        <v>130.35</v>
      </c>
      <c r="D352" s="461">
        <v>131.41666666666666</v>
      </c>
      <c r="E352" s="461">
        <v>128.43333333333331</v>
      </c>
      <c r="F352" s="461">
        <v>126.51666666666665</v>
      </c>
      <c r="G352" s="461">
        <v>123.5333333333333</v>
      </c>
      <c r="H352" s="461">
        <v>133.33333333333331</v>
      </c>
      <c r="I352" s="461">
        <v>136.31666666666666</v>
      </c>
      <c r="J352" s="461">
        <v>138.23333333333332</v>
      </c>
      <c r="K352" s="460">
        <v>134.4</v>
      </c>
      <c r="L352" s="460">
        <v>129.5</v>
      </c>
      <c r="M352" s="460">
        <v>19.329339999999998</v>
      </c>
    </row>
    <row r="353" spans="1:13">
      <c r="A353" s="245">
        <v>343</v>
      </c>
      <c r="B353" s="463" t="s">
        <v>452</v>
      </c>
      <c r="C353" s="460">
        <v>84.55</v>
      </c>
      <c r="D353" s="461">
        <v>82.350000000000009</v>
      </c>
      <c r="E353" s="461">
        <v>76.200000000000017</v>
      </c>
      <c r="F353" s="461">
        <v>67.850000000000009</v>
      </c>
      <c r="G353" s="461">
        <v>61.700000000000017</v>
      </c>
      <c r="H353" s="461">
        <v>90.700000000000017</v>
      </c>
      <c r="I353" s="461">
        <v>96.850000000000023</v>
      </c>
      <c r="J353" s="461">
        <v>105.20000000000002</v>
      </c>
      <c r="K353" s="460">
        <v>88.5</v>
      </c>
      <c r="L353" s="460">
        <v>74</v>
      </c>
      <c r="M353" s="460">
        <v>12.13424</v>
      </c>
    </row>
    <row r="354" spans="1:13">
      <c r="A354" s="245">
        <v>344</v>
      </c>
      <c r="B354" s="463" t="s">
        <v>266</v>
      </c>
      <c r="C354" s="460">
        <v>3694.4</v>
      </c>
      <c r="D354" s="461">
        <v>3700.1333333333332</v>
      </c>
      <c r="E354" s="461">
        <v>3653.2666666666664</v>
      </c>
      <c r="F354" s="461">
        <v>3612.1333333333332</v>
      </c>
      <c r="G354" s="461">
        <v>3565.2666666666664</v>
      </c>
      <c r="H354" s="461">
        <v>3741.2666666666664</v>
      </c>
      <c r="I354" s="461">
        <v>3788.1333333333332</v>
      </c>
      <c r="J354" s="461">
        <v>3829.2666666666664</v>
      </c>
      <c r="K354" s="460">
        <v>3747</v>
      </c>
      <c r="L354" s="460">
        <v>3659</v>
      </c>
      <c r="M354" s="460">
        <v>1.5966</v>
      </c>
    </row>
    <row r="355" spans="1:13">
      <c r="A355" s="245">
        <v>345</v>
      </c>
      <c r="B355" s="463" t="s">
        <v>453</v>
      </c>
      <c r="C355" s="460">
        <v>118.55</v>
      </c>
      <c r="D355" s="461">
        <v>118.08333333333333</v>
      </c>
      <c r="E355" s="461">
        <v>114.21666666666665</v>
      </c>
      <c r="F355" s="461">
        <v>109.88333333333333</v>
      </c>
      <c r="G355" s="461">
        <v>106.01666666666665</v>
      </c>
      <c r="H355" s="461">
        <v>122.41666666666666</v>
      </c>
      <c r="I355" s="461">
        <v>126.28333333333333</v>
      </c>
      <c r="J355" s="461">
        <v>130.61666666666667</v>
      </c>
      <c r="K355" s="460">
        <v>121.95</v>
      </c>
      <c r="L355" s="460">
        <v>113.75</v>
      </c>
      <c r="M355" s="460">
        <v>27.061050000000002</v>
      </c>
    </row>
    <row r="356" spans="1:13">
      <c r="A356" s="245">
        <v>346</v>
      </c>
      <c r="B356" s="463" t="s">
        <v>454</v>
      </c>
      <c r="C356" s="460">
        <v>281.05</v>
      </c>
      <c r="D356" s="461">
        <v>284.53333333333336</v>
      </c>
      <c r="E356" s="461">
        <v>274.66666666666674</v>
      </c>
      <c r="F356" s="461">
        <v>268.28333333333336</v>
      </c>
      <c r="G356" s="461">
        <v>258.41666666666674</v>
      </c>
      <c r="H356" s="461">
        <v>290.91666666666674</v>
      </c>
      <c r="I356" s="461">
        <v>300.78333333333342</v>
      </c>
      <c r="J356" s="461">
        <v>307.16666666666674</v>
      </c>
      <c r="K356" s="460">
        <v>294.39999999999998</v>
      </c>
      <c r="L356" s="460">
        <v>278.14999999999998</v>
      </c>
      <c r="M356" s="460">
        <v>12.314819999999999</v>
      </c>
    </row>
    <row r="357" spans="1:13">
      <c r="A357" s="245">
        <v>347</v>
      </c>
      <c r="B357" s="463" t="s">
        <v>455</v>
      </c>
      <c r="C357" s="460">
        <v>297.05</v>
      </c>
      <c r="D357" s="461">
        <v>302.28333333333336</v>
      </c>
      <c r="E357" s="461">
        <v>289.4666666666667</v>
      </c>
      <c r="F357" s="461">
        <v>281.88333333333333</v>
      </c>
      <c r="G357" s="461">
        <v>269.06666666666666</v>
      </c>
      <c r="H357" s="461">
        <v>309.86666666666673</v>
      </c>
      <c r="I357" s="461">
        <v>322.68333333333345</v>
      </c>
      <c r="J357" s="461">
        <v>330.26666666666677</v>
      </c>
      <c r="K357" s="460">
        <v>315.10000000000002</v>
      </c>
      <c r="L357" s="460">
        <v>294.7</v>
      </c>
      <c r="M357" s="460">
        <v>2.9242900000000001</v>
      </c>
    </row>
    <row r="358" spans="1:13">
      <c r="A358" s="245">
        <v>348</v>
      </c>
      <c r="B358" s="463" t="s">
        <v>267</v>
      </c>
      <c r="C358" s="460">
        <v>2697.45</v>
      </c>
      <c r="D358" s="461">
        <v>2712.4666666666667</v>
      </c>
      <c r="E358" s="461">
        <v>2629.9333333333334</v>
      </c>
      <c r="F358" s="461">
        <v>2562.4166666666665</v>
      </c>
      <c r="G358" s="461">
        <v>2479.8833333333332</v>
      </c>
      <c r="H358" s="461">
        <v>2779.9833333333336</v>
      </c>
      <c r="I358" s="461">
        <v>2862.5166666666673</v>
      </c>
      <c r="J358" s="461">
        <v>2930.0333333333338</v>
      </c>
      <c r="K358" s="460">
        <v>2795</v>
      </c>
      <c r="L358" s="460">
        <v>2644.95</v>
      </c>
      <c r="M358" s="460">
        <v>7.8876400000000002</v>
      </c>
    </row>
    <row r="359" spans="1:13">
      <c r="A359" s="245">
        <v>349</v>
      </c>
      <c r="B359" s="463" t="s">
        <v>268</v>
      </c>
      <c r="C359" s="460">
        <v>382.55</v>
      </c>
      <c r="D359" s="461">
        <v>384.93333333333334</v>
      </c>
      <c r="E359" s="461">
        <v>372.36666666666667</v>
      </c>
      <c r="F359" s="461">
        <v>362.18333333333334</v>
      </c>
      <c r="G359" s="461">
        <v>349.61666666666667</v>
      </c>
      <c r="H359" s="461">
        <v>395.11666666666667</v>
      </c>
      <c r="I359" s="461">
        <v>407.68333333333339</v>
      </c>
      <c r="J359" s="461">
        <v>417.86666666666667</v>
      </c>
      <c r="K359" s="460">
        <v>397.5</v>
      </c>
      <c r="L359" s="460">
        <v>374.75</v>
      </c>
      <c r="M359" s="460">
        <v>3.1152600000000001</v>
      </c>
    </row>
    <row r="360" spans="1:13">
      <c r="A360" s="245">
        <v>350</v>
      </c>
      <c r="B360" s="463" t="s">
        <v>456</v>
      </c>
      <c r="C360" s="460">
        <v>228.5</v>
      </c>
      <c r="D360" s="461">
        <v>231.79999999999998</v>
      </c>
      <c r="E360" s="461">
        <v>223.79999999999995</v>
      </c>
      <c r="F360" s="461">
        <v>219.09999999999997</v>
      </c>
      <c r="G360" s="461">
        <v>211.09999999999994</v>
      </c>
      <c r="H360" s="461">
        <v>236.49999999999997</v>
      </c>
      <c r="I360" s="461">
        <v>244.50000000000003</v>
      </c>
      <c r="J360" s="461">
        <v>249.2</v>
      </c>
      <c r="K360" s="460">
        <v>239.8</v>
      </c>
      <c r="L360" s="460">
        <v>227.1</v>
      </c>
      <c r="M360" s="460">
        <v>11.97978</v>
      </c>
    </row>
    <row r="361" spans="1:13">
      <c r="A361" s="245">
        <v>351</v>
      </c>
      <c r="B361" s="463" t="s">
        <v>758</v>
      </c>
      <c r="C361" s="460">
        <v>399.95</v>
      </c>
      <c r="D361" s="461">
        <v>400.88333333333338</v>
      </c>
      <c r="E361" s="461">
        <v>396.21666666666675</v>
      </c>
      <c r="F361" s="461">
        <v>392.48333333333335</v>
      </c>
      <c r="G361" s="461">
        <v>387.81666666666672</v>
      </c>
      <c r="H361" s="461">
        <v>404.61666666666679</v>
      </c>
      <c r="I361" s="461">
        <v>409.28333333333342</v>
      </c>
      <c r="J361" s="461">
        <v>413.01666666666682</v>
      </c>
      <c r="K361" s="460">
        <v>405.55</v>
      </c>
      <c r="L361" s="460">
        <v>397.15</v>
      </c>
      <c r="M361" s="460">
        <v>0.90703999999999996</v>
      </c>
    </row>
    <row r="362" spans="1:13">
      <c r="A362" s="245">
        <v>352</v>
      </c>
      <c r="B362" s="463" t="s">
        <v>457</v>
      </c>
      <c r="C362" s="460">
        <v>93.2</v>
      </c>
      <c r="D362" s="461">
        <v>93.25</v>
      </c>
      <c r="E362" s="461">
        <v>89.85</v>
      </c>
      <c r="F362" s="461">
        <v>86.5</v>
      </c>
      <c r="G362" s="461">
        <v>83.1</v>
      </c>
      <c r="H362" s="461">
        <v>96.6</v>
      </c>
      <c r="I362" s="461">
        <v>100</v>
      </c>
      <c r="J362" s="461">
        <v>103.35</v>
      </c>
      <c r="K362" s="460">
        <v>96.65</v>
      </c>
      <c r="L362" s="460">
        <v>89.9</v>
      </c>
      <c r="M362" s="460">
        <v>101.31614</v>
      </c>
    </row>
    <row r="363" spans="1:13">
      <c r="A363" s="245">
        <v>353</v>
      </c>
      <c r="B363" s="463" t="s">
        <v>163</v>
      </c>
      <c r="C363" s="460">
        <v>1162.3</v>
      </c>
      <c r="D363" s="461">
        <v>1171.1000000000001</v>
      </c>
      <c r="E363" s="461">
        <v>1146.2000000000003</v>
      </c>
      <c r="F363" s="461">
        <v>1130.1000000000001</v>
      </c>
      <c r="G363" s="461">
        <v>1105.2000000000003</v>
      </c>
      <c r="H363" s="461">
        <v>1187.2000000000003</v>
      </c>
      <c r="I363" s="461">
        <v>1212.1000000000004</v>
      </c>
      <c r="J363" s="461">
        <v>1228.2000000000003</v>
      </c>
      <c r="K363" s="460">
        <v>1196</v>
      </c>
      <c r="L363" s="460">
        <v>1155</v>
      </c>
      <c r="M363" s="460">
        <v>8.1257999999999999</v>
      </c>
    </row>
    <row r="364" spans="1:13">
      <c r="A364" s="245">
        <v>354</v>
      </c>
      <c r="B364" s="463" t="s">
        <v>156</v>
      </c>
      <c r="C364" s="460">
        <v>28033.7</v>
      </c>
      <c r="D364" s="461">
        <v>28078.233333333334</v>
      </c>
      <c r="E364" s="461">
        <v>27756.466666666667</v>
      </c>
      <c r="F364" s="461">
        <v>27479.233333333334</v>
      </c>
      <c r="G364" s="461">
        <v>27157.466666666667</v>
      </c>
      <c r="H364" s="461">
        <v>28355.466666666667</v>
      </c>
      <c r="I364" s="461">
        <v>28677.233333333337</v>
      </c>
      <c r="J364" s="461">
        <v>28954.466666666667</v>
      </c>
      <c r="K364" s="460">
        <v>28400</v>
      </c>
      <c r="L364" s="460">
        <v>27801</v>
      </c>
      <c r="M364" s="460">
        <v>0.23147000000000001</v>
      </c>
    </row>
    <row r="365" spans="1:13">
      <c r="A365" s="245">
        <v>355</v>
      </c>
      <c r="B365" s="463" t="s">
        <v>458</v>
      </c>
      <c r="C365" s="460">
        <v>2278.4499999999998</v>
      </c>
      <c r="D365" s="461">
        <v>2256.4500000000003</v>
      </c>
      <c r="E365" s="461">
        <v>2205.9000000000005</v>
      </c>
      <c r="F365" s="461">
        <v>2133.3500000000004</v>
      </c>
      <c r="G365" s="461">
        <v>2082.8000000000006</v>
      </c>
      <c r="H365" s="461">
        <v>2329.0000000000005</v>
      </c>
      <c r="I365" s="461">
        <v>2379.5500000000006</v>
      </c>
      <c r="J365" s="461">
        <v>2452.1000000000004</v>
      </c>
      <c r="K365" s="460">
        <v>2307</v>
      </c>
      <c r="L365" s="460">
        <v>2183.9</v>
      </c>
      <c r="M365" s="460">
        <v>1.71699</v>
      </c>
    </row>
    <row r="366" spans="1:13">
      <c r="A366" s="245">
        <v>356</v>
      </c>
      <c r="B366" s="463" t="s">
        <v>158</v>
      </c>
      <c r="C366" s="460">
        <v>242.4</v>
      </c>
      <c r="D366" s="461">
        <v>243.81666666666669</v>
      </c>
      <c r="E366" s="461">
        <v>239.63333333333338</v>
      </c>
      <c r="F366" s="461">
        <v>236.8666666666667</v>
      </c>
      <c r="G366" s="461">
        <v>232.68333333333339</v>
      </c>
      <c r="H366" s="461">
        <v>246.58333333333337</v>
      </c>
      <c r="I366" s="461">
        <v>250.76666666666671</v>
      </c>
      <c r="J366" s="461">
        <v>253.53333333333336</v>
      </c>
      <c r="K366" s="460">
        <v>248</v>
      </c>
      <c r="L366" s="460">
        <v>241.05</v>
      </c>
      <c r="M366" s="460">
        <v>22.582339999999999</v>
      </c>
    </row>
    <row r="367" spans="1:13">
      <c r="A367" s="245">
        <v>357</v>
      </c>
      <c r="B367" s="463" t="s">
        <v>269</v>
      </c>
      <c r="C367" s="460">
        <v>5275.9</v>
      </c>
      <c r="D367" s="461">
        <v>5307.2166666666662</v>
      </c>
      <c r="E367" s="461">
        <v>5221.0333333333328</v>
      </c>
      <c r="F367" s="461">
        <v>5166.166666666667</v>
      </c>
      <c r="G367" s="461">
        <v>5079.9833333333336</v>
      </c>
      <c r="H367" s="461">
        <v>5362.0833333333321</v>
      </c>
      <c r="I367" s="461">
        <v>5448.2666666666646</v>
      </c>
      <c r="J367" s="461">
        <v>5503.1333333333314</v>
      </c>
      <c r="K367" s="460">
        <v>5393.4</v>
      </c>
      <c r="L367" s="460">
        <v>5252.35</v>
      </c>
      <c r="M367" s="460">
        <v>0.57245999999999997</v>
      </c>
    </row>
    <row r="368" spans="1:13">
      <c r="A368" s="245">
        <v>358</v>
      </c>
      <c r="B368" s="463" t="s">
        <v>459</v>
      </c>
      <c r="C368" s="460">
        <v>206.6</v>
      </c>
      <c r="D368" s="461">
        <v>205.76666666666665</v>
      </c>
      <c r="E368" s="461">
        <v>201.83333333333331</v>
      </c>
      <c r="F368" s="461">
        <v>197.06666666666666</v>
      </c>
      <c r="G368" s="461">
        <v>193.13333333333333</v>
      </c>
      <c r="H368" s="461">
        <v>210.5333333333333</v>
      </c>
      <c r="I368" s="461">
        <v>214.46666666666664</v>
      </c>
      <c r="J368" s="461">
        <v>219.23333333333329</v>
      </c>
      <c r="K368" s="460">
        <v>209.7</v>
      </c>
      <c r="L368" s="460">
        <v>201</v>
      </c>
      <c r="M368" s="460">
        <v>19.139589999999998</v>
      </c>
    </row>
    <row r="369" spans="1:13">
      <c r="A369" s="245">
        <v>359</v>
      </c>
      <c r="B369" s="463" t="s">
        <v>460</v>
      </c>
      <c r="C369" s="460">
        <v>729.35</v>
      </c>
      <c r="D369" s="461">
        <v>748.18333333333339</v>
      </c>
      <c r="E369" s="461">
        <v>706.36666666666679</v>
      </c>
      <c r="F369" s="461">
        <v>683.38333333333344</v>
      </c>
      <c r="G369" s="461">
        <v>641.56666666666683</v>
      </c>
      <c r="H369" s="461">
        <v>771.16666666666674</v>
      </c>
      <c r="I369" s="461">
        <v>812.98333333333335</v>
      </c>
      <c r="J369" s="461">
        <v>835.9666666666667</v>
      </c>
      <c r="K369" s="460">
        <v>790</v>
      </c>
      <c r="L369" s="460">
        <v>725.2</v>
      </c>
      <c r="M369" s="460">
        <v>1.0471900000000001</v>
      </c>
    </row>
    <row r="370" spans="1:13">
      <c r="A370" s="245">
        <v>360</v>
      </c>
      <c r="B370" s="463" t="s">
        <v>160</v>
      </c>
      <c r="C370" s="460">
        <v>1888.25</v>
      </c>
      <c r="D370" s="461">
        <v>1872.3333333333333</v>
      </c>
      <c r="E370" s="461">
        <v>1832.2166666666665</v>
      </c>
      <c r="F370" s="461">
        <v>1776.1833333333332</v>
      </c>
      <c r="G370" s="461">
        <v>1736.0666666666664</v>
      </c>
      <c r="H370" s="461">
        <v>1928.3666666666666</v>
      </c>
      <c r="I370" s="461">
        <v>1968.4833333333333</v>
      </c>
      <c r="J370" s="461">
        <v>2024.5166666666667</v>
      </c>
      <c r="K370" s="460">
        <v>1912.45</v>
      </c>
      <c r="L370" s="460">
        <v>1816.3</v>
      </c>
      <c r="M370" s="460">
        <v>24.639869999999998</v>
      </c>
    </row>
    <row r="371" spans="1:13">
      <c r="A371" s="245">
        <v>361</v>
      </c>
      <c r="B371" s="463" t="s">
        <v>157</v>
      </c>
      <c r="C371" s="460">
        <v>1633.65</v>
      </c>
      <c r="D371" s="461">
        <v>1646.3166666666666</v>
      </c>
      <c r="E371" s="461">
        <v>1602.6333333333332</v>
      </c>
      <c r="F371" s="461">
        <v>1571.6166666666666</v>
      </c>
      <c r="G371" s="461">
        <v>1527.9333333333332</v>
      </c>
      <c r="H371" s="461">
        <v>1677.3333333333333</v>
      </c>
      <c r="I371" s="461">
        <v>1721.0166666666667</v>
      </c>
      <c r="J371" s="461">
        <v>1752.0333333333333</v>
      </c>
      <c r="K371" s="460">
        <v>1690</v>
      </c>
      <c r="L371" s="460">
        <v>1615.3</v>
      </c>
      <c r="M371" s="460">
        <v>17.753710000000002</v>
      </c>
    </row>
    <row r="372" spans="1:13">
      <c r="A372" s="245">
        <v>362</v>
      </c>
      <c r="B372" s="463" t="s">
        <v>756</v>
      </c>
      <c r="C372" s="460">
        <v>1004.2</v>
      </c>
      <c r="D372" s="461">
        <v>1004.4</v>
      </c>
      <c r="E372" s="461">
        <v>989.8</v>
      </c>
      <c r="F372" s="461">
        <v>975.4</v>
      </c>
      <c r="G372" s="461">
        <v>960.8</v>
      </c>
      <c r="H372" s="461">
        <v>1018.8</v>
      </c>
      <c r="I372" s="461">
        <v>1033.4000000000001</v>
      </c>
      <c r="J372" s="461">
        <v>1047.8</v>
      </c>
      <c r="K372" s="460">
        <v>1019</v>
      </c>
      <c r="L372" s="460">
        <v>990</v>
      </c>
      <c r="M372" s="460">
        <v>0.89361999999999997</v>
      </c>
    </row>
    <row r="373" spans="1:13">
      <c r="A373" s="245">
        <v>363</v>
      </c>
      <c r="B373" s="463" t="s">
        <v>461</v>
      </c>
      <c r="C373" s="460">
        <v>1599.2</v>
      </c>
      <c r="D373" s="461">
        <v>1605.9833333333333</v>
      </c>
      <c r="E373" s="461">
        <v>1556.9666666666667</v>
      </c>
      <c r="F373" s="461">
        <v>1514.7333333333333</v>
      </c>
      <c r="G373" s="461">
        <v>1465.7166666666667</v>
      </c>
      <c r="H373" s="461">
        <v>1648.2166666666667</v>
      </c>
      <c r="I373" s="461">
        <v>1697.2333333333336</v>
      </c>
      <c r="J373" s="461">
        <v>1739.4666666666667</v>
      </c>
      <c r="K373" s="460">
        <v>1655</v>
      </c>
      <c r="L373" s="460">
        <v>1563.75</v>
      </c>
      <c r="M373" s="460">
        <v>18.847470000000001</v>
      </c>
    </row>
    <row r="374" spans="1:13">
      <c r="A374" s="245">
        <v>364</v>
      </c>
      <c r="B374" s="463" t="s">
        <v>757</v>
      </c>
      <c r="C374" s="460">
        <v>1089.0999999999999</v>
      </c>
      <c r="D374" s="461">
        <v>1104.2333333333333</v>
      </c>
      <c r="E374" s="461">
        <v>1066.9666666666667</v>
      </c>
      <c r="F374" s="461">
        <v>1044.8333333333333</v>
      </c>
      <c r="G374" s="461">
        <v>1007.5666666666666</v>
      </c>
      <c r="H374" s="461">
        <v>1126.3666666666668</v>
      </c>
      <c r="I374" s="461">
        <v>1163.6333333333337</v>
      </c>
      <c r="J374" s="461">
        <v>1185.7666666666669</v>
      </c>
      <c r="K374" s="460">
        <v>1141.5</v>
      </c>
      <c r="L374" s="460">
        <v>1082.0999999999999</v>
      </c>
      <c r="M374" s="460">
        <v>0.79437000000000002</v>
      </c>
    </row>
    <row r="375" spans="1:13">
      <c r="A375" s="245">
        <v>365</v>
      </c>
      <c r="B375" s="463" t="s">
        <v>159</v>
      </c>
      <c r="C375" s="460">
        <v>113.45</v>
      </c>
      <c r="D375" s="461">
        <v>114.58333333333333</v>
      </c>
      <c r="E375" s="461">
        <v>112.06666666666666</v>
      </c>
      <c r="F375" s="461">
        <v>110.68333333333334</v>
      </c>
      <c r="G375" s="461">
        <v>108.16666666666667</v>
      </c>
      <c r="H375" s="461">
        <v>115.96666666666665</v>
      </c>
      <c r="I375" s="461">
        <v>118.48333333333333</v>
      </c>
      <c r="J375" s="461">
        <v>119.86666666666665</v>
      </c>
      <c r="K375" s="460">
        <v>117.1</v>
      </c>
      <c r="L375" s="460">
        <v>113.2</v>
      </c>
      <c r="M375" s="460">
        <v>46.456510000000002</v>
      </c>
    </row>
    <row r="376" spans="1:13">
      <c r="A376" s="245">
        <v>366</v>
      </c>
      <c r="B376" s="463" t="s">
        <v>162</v>
      </c>
      <c r="C376" s="460">
        <v>228.85</v>
      </c>
      <c r="D376" s="461">
        <v>227.56666666666669</v>
      </c>
      <c r="E376" s="461">
        <v>225.13333333333338</v>
      </c>
      <c r="F376" s="461">
        <v>221.41666666666669</v>
      </c>
      <c r="G376" s="461">
        <v>218.98333333333338</v>
      </c>
      <c r="H376" s="461">
        <v>231.28333333333339</v>
      </c>
      <c r="I376" s="461">
        <v>233.71666666666673</v>
      </c>
      <c r="J376" s="461">
        <v>237.43333333333339</v>
      </c>
      <c r="K376" s="460">
        <v>230</v>
      </c>
      <c r="L376" s="460">
        <v>223.85</v>
      </c>
      <c r="M376" s="460">
        <v>105.86699</v>
      </c>
    </row>
    <row r="377" spans="1:13">
      <c r="A377" s="245">
        <v>367</v>
      </c>
      <c r="B377" s="463" t="s">
        <v>462</v>
      </c>
      <c r="C377" s="460">
        <v>313.05</v>
      </c>
      <c r="D377" s="461">
        <v>306.14999999999998</v>
      </c>
      <c r="E377" s="461">
        <v>288.29999999999995</v>
      </c>
      <c r="F377" s="461">
        <v>263.54999999999995</v>
      </c>
      <c r="G377" s="461">
        <v>245.69999999999993</v>
      </c>
      <c r="H377" s="461">
        <v>330.9</v>
      </c>
      <c r="I377" s="461">
        <v>348.75</v>
      </c>
      <c r="J377" s="461">
        <v>373.5</v>
      </c>
      <c r="K377" s="460">
        <v>324</v>
      </c>
      <c r="L377" s="460">
        <v>281.39999999999998</v>
      </c>
      <c r="M377" s="460">
        <v>48.988880000000002</v>
      </c>
    </row>
    <row r="378" spans="1:13">
      <c r="A378" s="245">
        <v>368</v>
      </c>
      <c r="B378" s="463" t="s">
        <v>270</v>
      </c>
      <c r="C378" s="460">
        <v>267</v>
      </c>
      <c r="D378" s="461">
        <v>268.18333333333334</v>
      </c>
      <c r="E378" s="461">
        <v>265.26666666666665</v>
      </c>
      <c r="F378" s="461">
        <v>263.5333333333333</v>
      </c>
      <c r="G378" s="461">
        <v>260.61666666666662</v>
      </c>
      <c r="H378" s="461">
        <v>269.91666666666669</v>
      </c>
      <c r="I378" s="461">
        <v>272.83333333333331</v>
      </c>
      <c r="J378" s="461">
        <v>274.56666666666672</v>
      </c>
      <c r="K378" s="460">
        <v>271.10000000000002</v>
      </c>
      <c r="L378" s="460">
        <v>266.45</v>
      </c>
      <c r="M378" s="460">
        <v>1.5056</v>
      </c>
    </row>
    <row r="379" spans="1:13">
      <c r="A379" s="245">
        <v>369</v>
      </c>
      <c r="B379" s="463" t="s">
        <v>463</v>
      </c>
      <c r="C379" s="460">
        <v>138.94999999999999</v>
      </c>
      <c r="D379" s="461">
        <v>138.98333333333332</v>
      </c>
      <c r="E379" s="461">
        <v>135.01666666666665</v>
      </c>
      <c r="F379" s="461">
        <v>131.08333333333334</v>
      </c>
      <c r="G379" s="461">
        <v>127.11666666666667</v>
      </c>
      <c r="H379" s="461">
        <v>142.91666666666663</v>
      </c>
      <c r="I379" s="461">
        <v>146.88333333333327</v>
      </c>
      <c r="J379" s="461">
        <v>150.81666666666661</v>
      </c>
      <c r="K379" s="460">
        <v>142.94999999999999</v>
      </c>
      <c r="L379" s="460">
        <v>135.05000000000001</v>
      </c>
      <c r="M379" s="460">
        <v>4.04251</v>
      </c>
    </row>
    <row r="380" spans="1:13">
      <c r="A380" s="245">
        <v>370</v>
      </c>
      <c r="B380" s="463" t="s">
        <v>464</v>
      </c>
      <c r="C380" s="460">
        <v>5760.65</v>
      </c>
      <c r="D380" s="461">
        <v>5778.8</v>
      </c>
      <c r="E380" s="461">
        <v>5727.55</v>
      </c>
      <c r="F380" s="461">
        <v>5694.45</v>
      </c>
      <c r="G380" s="461">
        <v>5643.2</v>
      </c>
      <c r="H380" s="461">
        <v>5811.9000000000005</v>
      </c>
      <c r="I380" s="461">
        <v>5863.1500000000005</v>
      </c>
      <c r="J380" s="461">
        <v>5896.2500000000009</v>
      </c>
      <c r="K380" s="460">
        <v>5830.05</v>
      </c>
      <c r="L380" s="460">
        <v>5745.7</v>
      </c>
      <c r="M380" s="460">
        <v>0.11552999999999999</v>
      </c>
    </row>
    <row r="381" spans="1:13">
      <c r="A381" s="245">
        <v>371</v>
      </c>
      <c r="B381" s="463" t="s">
        <v>271</v>
      </c>
      <c r="C381" s="460">
        <v>13537.6</v>
      </c>
      <c r="D381" s="461">
        <v>13536.533333333333</v>
      </c>
      <c r="E381" s="461">
        <v>13406.066666666666</v>
      </c>
      <c r="F381" s="461">
        <v>13274.533333333333</v>
      </c>
      <c r="G381" s="461">
        <v>13144.066666666666</v>
      </c>
      <c r="H381" s="461">
        <v>13668.066666666666</v>
      </c>
      <c r="I381" s="461">
        <v>13798.533333333333</v>
      </c>
      <c r="J381" s="461">
        <v>13930.066666666666</v>
      </c>
      <c r="K381" s="460">
        <v>13667</v>
      </c>
      <c r="L381" s="460">
        <v>13405</v>
      </c>
      <c r="M381" s="460">
        <v>6.0339999999999998E-2</v>
      </c>
    </row>
    <row r="382" spans="1:13">
      <c r="A382" s="245">
        <v>372</v>
      </c>
      <c r="B382" s="463" t="s">
        <v>161</v>
      </c>
      <c r="C382" s="460">
        <v>36.799999999999997</v>
      </c>
      <c r="D382" s="461">
        <v>37.233333333333327</v>
      </c>
      <c r="E382" s="461">
        <v>36.066666666666656</v>
      </c>
      <c r="F382" s="461">
        <v>35.333333333333329</v>
      </c>
      <c r="G382" s="461">
        <v>34.166666666666657</v>
      </c>
      <c r="H382" s="461">
        <v>37.966666666666654</v>
      </c>
      <c r="I382" s="461">
        <v>39.133333333333326</v>
      </c>
      <c r="J382" s="461">
        <v>39.866666666666653</v>
      </c>
      <c r="K382" s="460">
        <v>38.4</v>
      </c>
      <c r="L382" s="460">
        <v>36.5</v>
      </c>
      <c r="M382" s="460">
        <v>1855.8784499999999</v>
      </c>
    </row>
    <row r="383" spans="1:13">
      <c r="A383" s="245">
        <v>373</v>
      </c>
      <c r="B383" s="463" t="s">
        <v>272</v>
      </c>
      <c r="C383" s="460">
        <v>635.85</v>
      </c>
      <c r="D383" s="461">
        <v>636.4</v>
      </c>
      <c r="E383" s="461">
        <v>617.44999999999993</v>
      </c>
      <c r="F383" s="461">
        <v>599.04999999999995</v>
      </c>
      <c r="G383" s="461">
        <v>580.09999999999991</v>
      </c>
      <c r="H383" s="461">
        <v>654.79999999999995</v>
      </c>
      <c r="I383" s="461">
        <v>673.75</v>
      </c>
      <c r="J383" s="461">
        <v>692.15</v>
      </c>
      <c r="K383" s="460">
        <v>655.35</v>
      </c>
      <c r="L383" s="460">
        <v>618</v>
      </c>
      <c r="M383" s="460">
        <v>0.84145999999999999</v>
      </c>
    </row>
    <row r="384" spans="1:13">
      <c r="A384" s="245">
        <v>374</v>
      </c>
      <c r="B384" s="463" t="s">
        <v>165</v>
      </c>
      <c r="C384" s="460">
        <v>187.7</v>
      </c>
      <c r="D384" s="461">
        <v>188.5333333333333</v>
      </c>
      <c r="E384" s="461">
        <v>185.46666666666661</v>
      </c>
      <c r="F384" s="461">
        <v>183.23333333333332</v>
      </c>
      <c r="G384" s="461">
        <v>180.16666666666663</v>
      </c>
      <c r="H384" s="461">
        <v>190.76666666666659</v>
      </c>
      <c r="I384" s="461">
        <v>193.83333333333331</v>
      </c>
      <c r="J384" s="461">
        <v>196.06666666666658</v>
      </c>
      <c r="K384" s="460">
        <v>191.6</v>
      </c>
      <c r="L384" s="460">
        <v>186.3</v>
      </c>
      <c r="M384" s="460">
        <v>117.38209999999999</v>
      </c>
    </row>
    <row r="385" spans="1:13">
      <c r="A385" s="245">
        <v>375</v>
      </c>
      <c r="B385" s="463" t="s">
        <v>166</v>
      </c>
      <c r="C385" s="460">
        <v>139</v>
      </c>
      <c r="D385" s="461">
        <v>139.54999999999998</v>
      </c>
      <c r="E385" s="461">
        <v>137.29999999999995</v>
      </c>
      <c r="F385" s="461">
        <v>135.59999999999997</v>
      </c>
      <c r="G385" s="461">
        <v>133.34999999999994</v>
      </c>
      <c r="H385" s="461">
        <v>141.24999999999997</v>
      </c>
      <c r="I385" s="461">
        <v>143.50000000000003</v>
      </c>
      <c r="J385" s="461">
        <v>145.19999999999999</v>
      </c>
      <c r="K385" s="460">
        <v>141.80000000000001</v>
      </c>
      <c r="L385" s="460">
        <v>137.85</v>
      </c>
      <c r="M385" s="460">
        <v>42.776420000000002</v>
      </c>
    </row>
    <row r="386" spans="1:13">
      <c r="A386" s="245">
        <v>376</v>
      </c>
      <c r="B386" s="463" t="s">
        <v>465</v>
      </c>
      <c r="C386" s="460">
        <v>243.5</v>
      </c>
      <c r="D386" s="461">
        <v>244.83333333333334</v>
      </c>
      <c r="E386" s="461">
        <v>239.66666666666669</v>
      </c>
      <c r="F386" s="461">
        <v>235.83333333333334</v>
      </c>
      <c r="G386" s="461">
        <v>230.66666666666669</v>
      </c>
      <c r="H386" s="461">
        <v>248.66666666666669</v>
      </c>
      <c r="I386" s="461">
        <v>253.83333333333337</v>
      </c>
      <c r="J386" s="461">
        <v>257.66666666666669</v>
      </c>
      <c r="K386" s="460">
        <v>250</v>
      </c>
      <c r="L386" s="460">
        <v>241</v>
      </c>
      <c r="M386" s="460">
        <v>4.4784699999999997</v>
      </c>
    </row>
    <row r="387" spans="1:13">
      <c r="A387" s="245">
        <v>377</v>
      </c>
      <c r="B387" s="463" t="s">
        <v>466</v>
      </c>
      <c r="C387" s="460">
        <v>546.25</v>
      </c>
      <c r="D387" s="461">
        <v>555.4</v>
      </c>
      <c r="E387" s="461">
        <v>535.84999999999991</v>
      </c>
      <c r="F387" s="461">
        <v>525.44999999999993</v>
      </c>
      <c r="G387" s="461">
        <v>505.89999999999986</v>
      </c>
      <c r="H387" s="461">
        <v>565.79999999999995</v>
      </c>
      <c r="I387" s="461">
        <v>585.34999999999991</v>
      </c>
      <c r="J387" s="461">
        <v>595.75</v>
      </c>
      <c r="K387" s="460">
        <v>574.95000000000005</v>
      </c>
      <c r="L387" s="460">
        <v>545</v>
      </c>
      <c r="M387" s="460">
        <v>2.5643699999999998</v>
      </c>
    </row>
    <row r="388" spans="1:13">
      <c r="A388" s="245">
        <v>378</v>
      </c>
      <c r="B388" s="463" t="s">
        <v>467</v>
      </c>
      <c r="C388" s="460">
        <v>29.2</v>
      </c>
      <c r="D388" s="461">
        <v>29.5</v>
      </c>
      <c r="E388" s="461">
        <v>28.8</v>
      </c>
      <c r="F388" s="461">
        <v>28.400000000000002</v>
      </c>
      <c r="G388" s="461">
        <v>27.700000000000003</v>
      </c>
      <c r="H388" s="461">
        <v>29.9</v>
      </c>
      <c r="I388" s="461">
        <v>30.6</v>
      </c>
      <c r="J388" s="461">
        <v>30.999999999999996</v>
      </c>
      <c r="K388" s="460">
        <v>30.2</v>
      </c>
      <c r="L388" s="460">
        <v>29.1</v>
      </c>
      <c r="M388" s="460">
        <v>42.698500000000003</v>
      </c>
    </row>
    <row r="389" spans="1:13">
      <c r="A389" s="245">
        <v>379</v>
      </c>
      <c r="B389" s="463" t="s">
        <v>468</v>
      </c>
      <c r="C389" s="460">
        <v>169.15</v>
      </c>
      <c r="D389" s="461">
        <v>171.5</v>
      </c>
      <c r="E389" s="461">
        <v>164.5</v>
      </c>
      <c r="F389" s="461">
        <v>159.85</v>
      </c>
      <c r="G389" s="461">
        <v>152.85</v>
      </c>
      <c r="H389" s="461">
        <v>176.15</v>
      </c>
      <c r="I389" s="461">
        <v>183.15</v>
      </c>
      <c r="J389" s="461">
        <v>187.8</v>
      </c>
      <c r="K389" s="460">
        <v>178.5</v>
      </c>
      <c r="L389" s="460">
        <v>166.85</v>
      </c>
      <c r="M389" s="460">
        <v>43.943249999999999</v>
      </c>
    </row>
    <row r="390" spans="1:13">
      <c r="A390" s="245">
        <v>380</v>
      </c>
      <c r="B390" s="463" t="s">
        <v>273</v>
      </c>
      <c r="C390" s="460">
        <v>514.54999999999995</v>
      </c>
      <c r="D390" s="461">
        <v>515.4</v>
      </c>
      <c r="E390" s="461">
        <v>511.15</v>
      </c>
      <c r="F390" s="461">
        <v>507.75</v>
      </c>
      <c r="G390" s="461">
        <v>503.5</v>
      </c>
      <c r="H390" s="461">
        <v>518.79999999999995</v>
      </c>
      <c r="I390" s="461">
        <v>523.04999999999995</v>
      </c>
      <c r="J390" s="461">
        <v>526.44999999999993</v>
      </c>
      <c r="K390" s="460">
        <v>519.65</v>
      </c>
      <c r="L390" s="460">
        <v>512</v>
      </c>
      <c r="M390" s="460">
        <v>1.8325899999999999</v>
      </c>
    </row>
    <row r="391" spans="1:13">
      <c r="A391" s="245">
        <v>381</v>
      </c>
      <c r="B391" s="463" t="s">
        <v>469</v>
      </c>
      <c r="C391" s="460">
        <v>310.39999999999998</v>
      </c>
      <c r="D391" s="461">
        <v>311.76666666666665</v>
      </c>
      <c r="E391" s="461">
        <v>298.63333333333333</v>
      </c>
      <c r="F391" s="461">
        <v>286.86666666666667</v>
      </c>
      <c r="G391" s="461">
        <v>273.73333333333335</v>
      </c>
      <c r="H391" s="461">
        <v>323.5333333333333</v>
      </c>
      <c r="I391" s="461">
        <v>336.66666666666663</v>
      </c>
      <c r="J391" s="461">
        <v>348.43333333333328</v>
      </c>
      <c r="K391" s="460">
        <v>324.89999999999998</v>
      </c>
      <c r="L391" s="460">
        <v>300</v>
      </c>
      <c r="M391" s="460">
        <v>13.693490000000001</v>
      </c>
    </row>
    <row r="392" spans="1:13">
      <c r="A392" s="245">
        <v>382</v>
      </c>
      <c r="B392" s="463" t="s">
        <v>470</v>
      </c>
      <c r="C392" s="460">
        <v>82.75</v>
      </c>
      <c r="D392" s="461">
        <v>84.216666666666654</v>
      </c>
      <c r="E392" s="461">
        <v>80.733333333333306</v>
      </c>
      <c r="F392" s="461">
        <v>78.716666666666654</v>
      </c>
      <c r="G392" s="461">
        <v>75.233333333333306</v>
      </c>
      <c r="H392" s="461">
        <v>86.233333333333306</v>
      </c>
      <c r="I392" s="461">
        <v>89.716666666666654</v>
      </c>
      <c r="J392" s="461">
        <v>91.733333333333306</v>
      </c>
      <c r="K392" s="460">
        <v>87.7</v>
      </c>
      <c r="L392" s="460">
        <v>82.2</v>
      </c>
      <c r="M392" s="460">
        <v>103.34977000000001</v>
      </c>
    </row>
    <row r="393" spans="1:13">
      <c r="A393" s="245">
        <v>383</v>
      </c>
      <c r="B393" s="463" t="s">
        <v>471</v>
      </c>
      <c r="C393" s="460">
        <v>1825.1</v>
      </c>
      <c r="D393" s="461">
        <v>1830.7166666666665</v>
      </c>
      <c r="E393" s="461">
        <v>1746.633333333333</v>
      </c>
      <c r="F393" s="461">
        <v>1668.1666666666665</v>
      </c>
      <c r="G393" s="461">
        <v>1584.083333333333</v>
      </c>
      <c r="H393" s="461">
        <v>1909.1833333333329</v>
      </c>
      <c r="I393" s="461">
        <v>1993.2666666666664</v>
      </c>
      <c r="J393" s="461">
        <v>2071.7333333333327</v>
      </c>
      <c r="K393" s="460">
        <v>1914.8</v>
      </c>
      <c r="L393" s="460">
        <v>1752.25</v>
      </c>
      <c r="M393" s="460">
        <v>0.54430000000000001</v>
      </c>
    </row>
    <row r="394" spans="1:13">
      <c r="A394" s="245">
        <v>384</v>
      </c>
      <c r="B394" s="463" t="s">
        <v>472</v>
      </c>
      <c r="C394" s="460">
        <v>351.1</v>
      </c>
      <c r="D394" s="461">
        <v>350.33333333333331</v>
      </c>
      <c r="E394" s="461">
        <v>343.86666666666662</v>
      </c>
      <c r="F394" s="461">
        <v>336.63333333333333</v>
      </c>
      <c r="G394" s="461">
        <v>330.16666666666663</v>
      </c>
      <c r="H394" s="461">
        <v>357.56666666666661</v>
      </c>
      <c r="I394" s="461">
        <v>364.0333333333333</v>
      </c>
      <c r="J394" s="461">
        <v>371.26666666666659</v>
      </c>
      <c r="K394" s="460">
        <v>356.8</v>
      </c>
      <c r="L394" s="460">
        <v>343.1</v>
      </c>
      <c r="M394" s="460">
        <v>8.0684000000000005</v>
      </c>
    </row>
    <row r="395" spans="1:13">
      <c r="A395" s="245">
        <v>385</v>
      </c>
      <c r="B395" s="463" t="s">
        <v>473</v>
      </c>
      <c r="C395" s="460">
        <v>185.2</v>
      </c>
      <c r="D395" s="461">
        <v>187.73333333333335</v>
      </c>
      <c r="E395" s="461">
        <v>181.4666666666667</v>
      </c>
      <c r="F395" s="461">
        <v>177.73333333333335</v>
      </c>
      <c r="G395" s="461">
        <v>171.4666666666667</v>
      </c>
      <c r="H395" s="461">
        <v>191.4666666666667</v>
      </c>
      <c r="I395" s="461">
        <v>197.73333333333335</v>
      </c>
      <c r="J395" s="461">
        <v>201.4666666666667</v>
      </c>
      <c r="K395" s="460">
        <v>194</v>
      </c>
      <c r="L395" s="460">
        <v>184</v>
      </c>
      <c r="M395" s="460">
        <v>4.88584</v>
      </c>
    </row>
    <row r="396" spans="1:13">
      <c r="A396" s="245">
        <v>386</v>
      </c>
      <c r="B396" s="463" t="s">
        <v>474</v>
      </c>
      <c r="C396" s="460">
        <v>925.4</v>
      </c>
      <c r="D396" s="461">
        <v>920.13333333333333</v>
      </c>
      <c r="E396" s="461">
        <v>904.26666666666665</v>
      </c>
      <c r="F396" s="461">
        <v>883.13333333333333</v>
      </c>
      <c r="G396" s="461">
        <v>867.26666666666665</v>
      </c>
      <c r="H396" s="461">
        <v>941.26666666666665</v>
      </c>
      <c r="I396" s="461">
        <v>957.13333333333321</v>
      </c>
      <c r="J396" s="461">
        <v>978.26666666666665</v>
      </c>
      <c r="K396" s="460">
        <v>936</v>
      </c>
      <c r="L396" s="460">
        <v>899</v>
      </c>
      <c r="M396" s="460">
        <v>4.0281799999999999</v>
      </c>
    </row>
    <row r="397" spans="1:13">
      <c r="A397" s="245">
        <v>387</v>
      </c>
      <c r="B397" s="463" t="s">
        <v>167</v>
      </c>
      <c r="C397" s="460">
        <v>1937.3</v>
      </c>
      <c r="D397" s="461">
        <v>1928.4333333333334</v>
      </c>
      <c r="E397" s="461">
        <v>1914.8666666666668</v>
      </c>
      <c r="F397" s="461">
        <v>1892.4333333333334</v>
      </c>
      <c r="G397" s="461">
        <v>1878.8666666666668</v>
      </c>
      <c r="H397" s="461">
        <v>1950.8666666666668</v>
      </c>
      <c r="I397" s="461">
        <v>1964.4333333333334</v>
      </c>
      <c r="J397" s="461">
        <v>1986.8666666666668</v>
      </c>
      <c r="K397" s="460">
        <v>1942</v>
      </c>
      <c r="L397" s="460">
        <v>1906</v>
      </c>
      <c r="M397" s="460">
        <v>61.340789999999998</v>
      </c>
    </row>
    <row r="398" spans="1:13">
      <c r="A398" s="245">
        <v>388</v>
      </c>
      <c r="B398" s="463" t="s">
        <v>814</v>
      </c>
      <c r="C398" s="460">
        <v>969.85</v>
      </c>
      <c r="D398" s="461">
        <v>971.90000000000009</v>
      </c>
      <c r="E398" s="461">
        <v>960.10000000000014</v>
      </c>
      <c r="F398" s="461">
        <v>950.35</v>
      </c>
      <c r="G398" s="461">
        <v>938.55000000000007</v>
      </c>
      <c r="H398" s="461">
        <v>981.6500000000002</v>
      </c>
      <c r="I398" s="461">
        <v>993.45000000000016</v>
      </c>
      <c r="J398" s="461">
        <v>1003.2000000000003</v>
      </c>
      <c r="K398" s="460">
        <v>983.7</v>
      </c>
      <c r="L398" s="460">
        <v>962.15</v>
      </c>
      <c r="M398" s="460">
        <v>17.134879999999999</v>
      </c>
    </row>
    <row r="399" spans="1:13">
      <c r="A399" s="245">
        <v>389</v>
      </c>
      <c r="B399" s="463" t="s">
        <v>274</v>
      </c>
      <c r="C399" s="460">
        <v>978.4</v>
      </c>
      <c r="D399" s="461">
        <v>975.13333333333333</v>
      </c>
      <c r="E399" s="461">
        <v>968.26666666666665</v>
      </c>
      <c r="F399" s="461">
        <v>958.13333333333333</v>
      </c>
      <c r="G399" s="461">
        <v>951.26666666666665</v>
      </c>
      <c r="H399" s="461">
        <v>985.26666666666665</v>
      </c>
      <c r="I399" s="461">
        <v>992.13333333333321</v>
      </c>
      <c r="J399" s="461">
        <v>1002.2666666666667</v>
      </c>
      <c r="K399" s="460">
        <v>982</v>
      </c>
      <c r="L399" s="460">
        <v>965</v>
      </c>
      <c r="M399" s="460">
        <v>13.31063</v>
      </c>
    </row>
    <row r="400" spans="1:13">
      <c r="A400" s="245">
        <v>390</v>
      </c>
      <c r="B400" s="463" t="s">
        <v>476</v>
      </c>
      <c r="C400" s="460">
        <v>26.8</v>
      </c>
      <c r="D400" s="461">
        <v>27.05</v>
      </c>
      <c r="E400" s="461">
        <v>26.5</v>
      </c>
      <c r="F400" s="461">
        <v>26.2</v>
      </c>
      <c r="G400" s="461">
        <v>25.65</v>
      </c>
      <c r="H400" s="461">
        <v>27.35</v>
      </c>
      <c r="I400" s="461">
        <v>27.900000000000006</v>
      </c>
      <c r="J400" s="461">
        <v>28.200000000000003</v>
      </c>
      <c r="K400" s="460">
        <v>27.6</v>
      </c>
      <c r="L400" s="460">
        <v>26.75</v>
      </c>
      <c r="M400" s="460">
        <v>22.35426</v>
      </c>
    </row>
    <row r="401" spans="1:13">
      <c r="A401" s="245">
        <v>391</v>
      </c>
      <c r="B401" s="463" t="s">
        <v>477</v>
      </c>
      <c r="C401" s="460">
        <v>2317.15</v>
      </c>
      <c r="D401" s="461">
        <v>2324.7166666666667</v>
      </c>
      <c r="E401" s="461">
        <v>2285.4333333333334</v>
      </c>
      <c r="F401" s="461">
        <v>2253.7166666666667</v>
      </c>
      <c r="G401" s="461">
        <v>2214.4333333333334</v>
      </c>
      <c r="H401" s="461">
        <v>2356.4333333333334</v>
      </c>
      <c r="I401" s="461">
        <v>2395.7166666666672</v>
      </c>
      <c r="J401" s="461">
        <v>2427.4333333333334</v>
      </c>
      <c r="K401" s="460">
        <v>2364</v>
      </c>
      <c r="L401" s="460">
        <v>2293</v>
      </c>
      <c r="M401" s="460">
        <v>0.51539999999999997</v>
      </c>
    </row>
    <row r="402" spans="1:13">
      <c r="A402" s="245">
        <v>392</v>
      </c>
      <c r="B402" s="463" t="s">
        <v>172</v>
      </c>
      <c r="C402" s="460">
        <v>6259.5</v>
      </c>
      <c r="D402" s="461">
        <v>6284.2</v>
      </c>
      <c r="E402" s="461">
        <v>6193.65</v>
      </c>
      <c r="F402" s="461">
        <v>6127.8</v>
      </c>
      <c r="G402" s="461">
        <v>6037.25</v>
      </c>
      <c r="H402" s="461">
        <v>6350.0499999999993</v>
      </c>
      <c r="I402" s="461">
        <v>6440.6</v>
      </c>
      <c r="J402" s="461">
        <v>6506.4499999999989</v>
      </c>
      <c r="K402" s="460">
        <v>6374.75</v>
      </c>
      <c r="L402" s="460">
        <v>6218.35</v>
      </c>
      <c r="M402" s="460">
        <v>1.7187399999999999</v>
      </c>
    </row>
    <row r="403" spans="1:13">
      <c r="A403" s="245">
        <v>393</v>
      </c>
      <c r="B403" s="463" t="s">
        <v>478</v>
      </c>
      <c r="C403" s="460">
        <v>7750.1</v>
      </c>
      <c r="D403" s="461">
        <v>7772.0166666666664</v>
      </c>
      <c r="E403" s="461">
        <v>7705.0333333333328</v>
      </c>
      <c r="F403" s="461">
        <v>7659.9666666666662</v>
      </c>
      <c r="G403" s="461">
        <v>7592.9833333333327</v>
      </c>
      <c r="H403" s="461">
        <v>7817.083333333333</v>
      </c>
      <c r="I403" s="461">
        <v>7884.0666666666666</v>
      </c>
      <c r="J403" s="461">
        <v>7929.1333333333332</v>
      </c>
      <c r="K403" s="460">
        <v>7839</v>
      </c>
      <c r="L403" s="460">
        <v>7726.95</v>
      </c>
      <c r="M403" s="460">
        <v>0.1547</v>
      </c>
    </row>
    <row r="404" spans="1:13">
      <c r="A404" s="245">
        <v>394</v>
      </c>
      <c r="B404" s="463" t="s">
        <v>479</v>
      </c>
      <c r="C404" s="460">
        <v>4921.7</v>
      </c>
      <c r="D404" s="461">
        <v>4923.7666666666664</v>
      </c>
      <c r="E404" s="461">
        <v>4828.333333333333</v>
      </c>
      <c r="F404" s="461">
        <v>4734.9666666666662</v>
      </c>
      <c r="G404" s="461">
        <v>4639.5333333333328</v>
      </c>
      <c r="H404" s="461">
        <v>5017.1333333333332</v>
      </c>
      <c r="I404" s="461">
        <v>5112.5666666666675</v>
      </c>
      <c r="J404" s="461">
        <v>5205.9333333333334</v>
      </c>
      <c r="K404" s="460">
        <v>5019.2</v>
      </c>
      <c r="L404" s="460">
        <v>4830.3999999999996</v>
      </c>
      <c r="M404" s="460">
        <v>9.6180000000000002E-2</v>
      </c>
    </row>
    <row r="405" spans="1:13">
      <c r="A405" s="245">
        <v>395</v>
      </c>
      <c r="B405" s="463" t="s">
        <v>759</v>
      </c>
      <c r="C405" s="460">
        <v>97.05</v>
      </c>
      <c r="D405" s="461">
        <v>98.283333333333346</v>
      </c>
      <c r="E405" s="461">
        <v>95.316666666666691</v>
      </c>
      <c r="F405" s="461">
        <v>93.583333333333343</v>
      </c>
      <c r="G405" s="461">
        <v>90.616666666666688</v>
      </c>
      <c r="H405" s="461">
        <v>100.01666666666669</v>
      </c>
      <c r="I405" s="461">
        <v>102.98333333333336</v>
      </c>
      <c r="J405" s="461">
        <v>104.7166666666667</v>
      </c>
      <c r="K405" s="460">
        <v>101.25</v>
      </c>
      <c r="L405" s="460">
        <v>96.55</v>
      </c>
      <c r="M405" s="460">
        <v>3.6995100000000001</v>
      </c>
    </row>
    <row r="406" spans="1:13">
      <c r="A406" s="245">
        <v>396</v>
      </c>
      <c r="B406" s="463" t="s">
        <v>480</v>
      </c>
      <c r="C406" s="460">
        <v>398.95</v>
      </c>
      <c r="D406" s="461">
        <v>397.5</v>
      </c>
      <c r="E406" s="461">
        <v>389</v>
      </c>
      <c r="F406" s="461">
        <v>379.05</v>
      </c>
      <c r="G406" s="461">
        <v>370.55</v>
      </c>
      <c r="H406" s="461">
        <v>407.45</v>
      </c>
      <c r="I406" s="461">
        <v>415.95</v>
      </c>
      <c r="J406" s="461">
        <v>425.9</v>
      </c>
      <c r="K406" s="460">
        <v>406</v>
      </c>
      <c r="L406" s="460">
        <v>387.55</v>
      </c>
      <c r="M406" s="460">
        <v>7.2468300000000001</v>
      </c>
    </row>
    <row r="407" spans="1:13">
      <c r="A407" s="245">
        <v>397</v>
      </c>
      <c r="B407" s="463" t="s">
        <v>761</v>
      </c>
      <c r="C407" s="460">
        <v>256.55</v>
      </c>
      <c r="D407" s="461">
        <v>262.15000000000003</v>
      </c>
      <c r="E407" s="461">
        <v>247.75000000000006</v>
      </c>
      <c r="F407" s="461">
        <v>238.95000000000002</v>
      </c>
      <c r="G407" s="461">
        <v>224.55000000000004</v>
      </c>
      <c r="H407" s="461">
        <v>270.95000000000005</v>
      </c>
      <c r="I407" s="461">
        <v>285.35000000000002</v>
      </c>
      <c r="J407" s="461">
        <v>294.15000000000009</v>
      </c>
      <c r="K407" s="460">
        <v>276.55</v>
      </c>
      <c r="L407" s="460">
        <v>253.35</v>
      </c>
      <c r="M407" s="460">
        <v>15.68083</v>
      </c>
    </row>
    <row r="408" spans="1:13">
      <c r="A408" s="245">
        <v>398</v>
      </c>
      <c r="B408" s="463" t="s">
        <v>481</v>
      </c>
      <c r="C408" s="460">
        <v>2004.45</v>
      </c>
      <c r="D408" s="461">
        <v>2008.1499999999999</v>
      </c>
      <c r="E408" s="461">
        <v>1986.2999999999997</v>
      </c>
      <c r="F408" s="461">
        <v>1968.1499999999999</v>
      </c>
      <c r="G408" s="461">
        <v>1946.2999999999997</v>
      </c>
      <c r="H408" s="461">
        <v>2026.2999999999997</v>
      </c>
      <c r="I408" s="461">
        <v>2048.1499999999996</v>
      </c>
      <c r="J408" s="461">
        <v>2066.2999999999997</v>
      </c>
      <c r="K408" s="460">
        <v>2030</v>
      </c>
      <c r="L408" s="460">
        <v>1990</v>
      </c>
      <c r="M408" s="460">
        <v>4.1390000000000003E-2</v>
      </c>
    </row>
    <row r="409" spans="1:13">
      <c r="A409" s="245">
        <v>399</v>
      </c>
      <c r="B409" s="463" t="s">
        <v>482</v>
      </c>
      <c r="C409" s="460">
        <v>455.55</v>
      </c>
      <c r="D409" s="461">
        <v>455.58333333333331</v>
      </c>
      <c r="E409" s="461">
        <v>441.16666666666663</v>
      </c>
      <c r="F409" s="461">
        <v>426.7833333333333</v>
      </c>
      <c r="G409" s="461">
        <v>412.36666666666662</v>
      </c>
      <c r="H409" s="461">
        <v>469.96666666666664</v>
      </c>
      <c r="I409" s="461">
        <v>484.38333333333327</v>
      </c>
      <c r="J409" s="461">
        <v>498.76666666666665</v>
      </c>
      <c r="K409" s="460">
        <v>470</v>
      </c>
      <c r="L409" s="460">
        <v>441.2</v>
      </c>
      <c r="M409" s="460">
        <v>7.6127799999999999</v>
      </c>
    </row>
    <row r="410" spans="1:13">
      <c r="A410" s="245">
        <v>400</v>
      </c>
      <c r="B410" s="463" t="s">
        <v>760</v>
      </c>
      <c r="C410" s="460">
        <v>110</v>
      </c>
      <c r="D410" s="461">
        <v>111.01666666666667</v>
      </c>
      <c r="E410" s="461">
        <v>108.03333333333333</v>
      </c>
      <c r="F410" s="461">
        <v>106.06666666666666</v>
      </c>
      <c r="G410" s="461">
        <v>103.08333333333333</v>
      </c>
      <c r="H410" s="461">
        <v>112.98333333333333</v>
      </c>
      <c r="I410" s="461">
        <v>115.96666666666665</v>
      </c>
      <c r="J410" s="461">
        <v>117.93333333333334</v>
      </c>
      <c r="K410" s="460">
        <v>114</v>
      </c>
      <c r="L410" s="460">
        <v>109.05</v>
      </c>
      <c r="M410" s="460">
        <v>55.971040000000002</v>
      </c>
    </row>
    <row r="411" spans="1:13">
      <c r="A411" s="245">
        <v>401</v>
      </c>
      <c r="B411" s="463" t="s">
        <v>483</v>
      </c>
      <c r="C411" s="460">
        <v>198.9</v>
      </c>
      <c r="D411" s="461">
        <v>199.85</v>
      </c>
      <c r="E411" s="461">
        <v>196.04999999999998</v>
      </c>
      <c r="F411" s="461">
        <v>193.2</v>
      </c>
      <c r="G411" s="461">
        <v>189.39999999999998</v>
      </c>
      <c r="H411" s="461">
        <v>202.7</v>
      </c>
      <c r="I411" s="461">
        <v>206.5</v>
      </c>
      <c r="J411" s="461">
        <v>209.35</v>
      </c>
      <c r="K411" s="460">
        <v>203.65</v>
      </c>
      <c r="L411" s="460">
        <v>197</v>
      </c>
      <c r="M411" s="460">
        <v>0.57557999999999998</v>
      </c>
    </row>
    <row r="412" spans="1:13">
      <c r="A412" s="245">
        <v>402</v>
      </c>
      <c r="B412" s="463" t="s">
        <v>170</v>
      </c>
      <c r="C412" s="460">
        <v>26713.599999999999</v>
      </c>
      <c r="D412" s="461">
        <v>26743.783333333336</v>
      </c>
      <c r="E412" s="461">
        <v>26479.816666666673</v>
      </c>
      <c r="F412" s="461">
        <v>26246.033333333336</v>
      </c>
      <c r="G412" s="461">
        <v>25982.066666666673</v>
      </c>
      <c r="H412" s="461">
        <v>26977.566666666673</v>
      </c>
      <c r="I412" s="461">
        <v>27241.53333333334</v>
      </c>
      <c r="J412" s="461">
        <v>27475.316666666673</v>
      </c>
      <c r="K412" s="460">
        <v>27007.75</v>
      </c>
      <c r="L412" s="460">
        <v>26510</v>
      </c>
      <c r="M412" s="460">
        <v>0.37369999999999998</v>
      </c>
    </row>
    <row r="413" spans="1:13">
      <c r="A413" s="245">
        <v>403</v>
      </c>
      <c r="B413" s="463" t="s">
        <v>484</v>
      </c>
      <c r="C413" s="460">
        <v>1582.75</v>
      </c>
      <c r="D413" s="461">
        <v>1593.6666666666667</v>
      </c>
      <c r="E413" s="461">
        <v>1541.0833333333335</v>
      </c>
      <c r="F413" s="461">
        <v>1499.4166666666667</v>
      </c>
      <c r="G413" s="461">
        <v>1446.8333333333335</v>
      </c>
      <c r="H413" s="461">
        <v>1635.3333333333335</v>
      </c>
      <c r="I413" s="461">
        <v>1687.916666666667</v>
      </c>
      <c r="J413" s="461">
        <v>1729.5833333333335</v>
      </c>
      <c r="K413" s="460">
        <v>1646.25</v>
      </c>
      <c r="L413" s="460">
        <v>1552</v>
      </c>
      <c r="M413" s="460">
        <v>0.31053999999999998</v>
      </c>
    </row>
    <row r="414" spans="1:13">
      <c r="A414" s="245">
        <v>404</v>
      </c>
      <c r="B414" s="463" t="s">
        <v>173</v>
      </c>
      <c r="C414" s="460">
        <v>1326.5</v>
      </c>
      <c r="D414" s="461">
        <v>1340.8333333333333</v>
      </c>
      <c r="E414" s="461">
        <v>1309.6666666666665</v>
      </c>
      <c r="F414" s="461">
        <v>1292.8333333333333</v>
      </c>
      <c r="G414" s="461">
        <v>1261.6666666666665</v>
      </c>
      <c r="H414" s="461">
        <v>1357.6666666666665</v>
      </c>
      <c r="I414" s="461">
        <v>1388.833333333333</v>
      </c>
      <c r="J414" s="461">
        <v>1405.6666666666665</v>
      </c>
      <c r="K414" s="460">
        <v>1372</v>
      </c>
      <c r="L414" s="460">
        <v>1324</v>
      </c>
      <c r="M414" s="460">
        <v>19.405239999999999</v>
      </c>
    </row>
    <row r="415" spans="1:13">
      <c r="A415" s="245">
        <v>405</v>
      </c>
      <c r="B415" s="463" t="s">
        <v>171</v>
      </c>
      <c r="C415" s="460">
        <v>1993</v>
      </c>
      <c r="D415" s="461">
        <v>2014.3666666666668</v>
      </c>
      <c r="E415" s="461">
        <v>1964.1333333333337</v>
      </c>
      <c r="F415" s="461">
        <v>1935.2666666666669</v>
      </c>
      <c r="G415" s="461">
        <v>1885.0333333333338</v>
      </c>
      <c r="H415" s="461">
        <v>2043.2333333333336</v>
      </c>
      <c r="I415" s="461">
        <v>2093.4666666666667</v>
      </c>
      <c r="J415" s="461">
        <v>2122.3333333333335</v>
      </c>
      <c r="K415" s="460">
        <v>2064.6</v>
      </c>
      <c r="L415" s="460">
        <v>1985.5</v>
      </c>
      <c r="M415" s="460">
        <v>6.7224199999999996</v>
      </c>
    </row>
    <row r="416" spans="1:13">
      <c r="A416" s="245">
        <v>406</v>
      </c>
      <c r="B416" s="463" t="s">
        <v>485</v>
      </c>
      <c r="C416" s="460">
        <v>445.5</v>
      </c>
      <c r="D416" s="461">
        <v>451.31666666666666</v>
      </c>
      <c r="E416" s="461">
        <v>437.5333333333333</v>
      </c>
      <c r="F416" s="461">
        <v>429.56666666666666</v>
      </c>
      <c r="G416" s="461">
        <v>415.7833333333333</v>
      </c>
      <c r="H416" s="461">
        <v>459.2833333333333</v>
      </c>
      <c r="I416" s="461">
        <v>473.06666666666672</v>
      </c>
      <c r="J416" s="461">
        <v>481.0333333333333</v>
      </c>
      <c r="K416" s="460">
        <v>465.1</v>
      </c>
      <c r="L416" s="460">
        <v>443.35</v>
      </c>
      <c r="M416" s="460">
        <v>1.73353</v>
      </c>
    </row>
    <row r="417" spans="1:13">
      <c r="A417" s="245">
        <v>407</v>
      </c>
      <c r="B417" s="463" t="s">
        <v>486</v>
      </c>
      <c r="C417" s="460">
        <v>1209.45</v>
      </c>
      <c r="D417" s="461">
        <v>1220.1333333333334</v>
      </c>
      <c r="E417" s="461">
        <v>1192.3166666666668</v>
      </c>
      <c r="F417" s="461">
        <v>1175.1833333333334</v>
      </c>
      <c r="G417" s="461">
        <v>1147.3666666666668</v>
      </c>
      <c r="H417" s="461">
        <v>1237.2666666666669</v>
      </c>
      <c r="I417" s="461">
        <v>1265.0833333333335</v>
      </c>
      <c r="J417" s="461">
        <v>1282.2166666666669</v>
      </c>
      <c r="K417" s="460">
        <v>1247.95</v>
      </c>
      <c r="L417" s="460">
        <v>1203</v>
      </c>
      <c r="M417" s="460">
        <v>0.17931</v>
      </c>
    </row>
    <row r="418" spans="1:13">
      <c r="A418" s="245">
        <v>408</v>
      </c>
      <c r="B418" s="463" t="s">
        <v>762</v>
      </c>
      <c r="C418" s="460">
        <v>1719.5</v>
      </c>
      <c r="D418" s="461">
        <v>1729.1166666666668</v>
      </c>
      <c r="E418" s="461">
        <v>1673.4833333333336</v>
      </c>
      <c r="F418" s="461">
        <v>1627.4666666666667</v>
      </c>
      <c r="G418" s="461">
        <v>1571.8333333333335</v>
      </c>
      <c r="H418" s="461">
        <v>1775.1333333333337</v>
      </c>
      <c r="I418" s="461">
        <v>1830.7666666666669</v>
      </c>
      <c r="J418" s="461">
        <v>1876.7833333333338</v>
      </c>
      <c r="K418" s="460">
        <v>1784.75</v>
      </c>
      <c r="L418" s="460">
        <v>1683.1</v>
      </c>
      <c r="M418" s="460">
        <v>1.4936799999999999</v>
      </c>
    </row>
    <row r="419" spans="1:13">
      <c r="A419" s="245">
        <v>409</v>
      </c>
      <c r="B419" s="463" t="s">
        <v>487</v>
      </c>
      <c r="C419" s="460">
        <v>581.54999999999995</v>
      </c>
      <c r="D419" s="461">
        <v>587.11666666666667</v>
      </c>
      <c r="E419" s="461">
        <v>561.48333333333335</v>
      </c>
      <c r="F419" s="461">
        <v>541.41666666666663</v>
      </c>
      <c r="G419" s="461">
        <v>515.7833333333333</v>
      </c>
      <c r="H419" s="461">
        <v>607.18333333333339</v>
      </c>
      <c r="I419" s="461">
        <v>632.81666666666683</v>
      </c>
      <c r="J419" s="461">
        <v>652.88333333333344</v>
      </c>
      <c r="K419" s="460">
        <v>612.75</v>
      </c>
      <c r="L419" s="460">
        <v>567.04999999999995</v>
      </c>
      <c r="M419" s="460">
        <v>2.6947800000000002</v>
      </c>
    </row>
    <row r="420" spans="1:13">
      <c r="A420" s="245">
        <v>410</v>
      </c>
      <c r="B420" s="463" t="s">
        <v>488</v>
      </c>
      <c r="C420" s="460">
        <v>11</v>
      </c>
      <c r="D420" s="461">
        <v>11.016666666666666</v>
      </c>
      <c r="E420" s="461">
        <v>10.183333333333332</v>
      </c>
      <c r="F420" s="461">
        <v>9.3666666666666654</v>
      </c>
      <c r="G420" s="461">
        <v>8.5333333333333314</v>
      </c>
      <c r="H420" s="461">
        <v>11.833333333333332</v>
      </c>
      <c r="I420" s="461">
        <v>12.666666666666668</v>
      </c>
      <c r="J420" s="461">
        <v>13.483333333333333</v>
      </c>
      <c r="K420" s="460">
        <v>11.85</v>
      </c>
      <c r="L420" s="460">
        <v>10.199999999999999</v>
      </c>
      <c r="M420" s="460">
        <v>845.04834000000005</v>
      </c>
    </row>
    <row r="421" spans="1:13">
      <c r="A421" s="245">
        <v>411</v>
      </c>
      <c r="B421" s="463" t="s">
        <v>763</v>
      </c>
      <c r="C421" s="460">
        <v>69.849999999999994</v>
      </c>
      <c r="D421" s="461">
        <v>70.466666666666654</v>
      </c>
      <c r="E421" s="461">
        <v>67.683333333333309</v>
      </c>
      <c r="F421" s="461">
        <v>65.516666666666652</v>
      </c>
      <c r="G421" s="461">
        <v>62.733333333333306</v>
      </c>
      <c r="H421" s="461">
        <v>72.633333333333312</v>
      </c>
      <c r="I421" s="461">
        <v>75.416666666666643</v>
      </c>
      <c r="J421" s="461">
        <v>77.583333333333314</v>
      </c>
      <c r="K421" s="460">
        <v>73.25</v>
      </c>
      <c r="L421" s="460">
        <v>68.3</v>
      </c>
      <c r="M421" s="460">
        <v>40.834359999999997</v>
      </c>
    </row>
    <row r="422" spans="1:13">
      <c r="A422" s="245">
        <v>412</v>
      </c>
      <c r="B422" s="463" t="s">
        <v>489</v>
      </c>
      <c r="C422" s="460">
        <v>100.1</v>
      </c>
      <c r="D422" s="461">
        <v>101.3</v>
      </c>
      <c r="E422" s="461">
        <v>98.6</v>
      </c>
      <c r="F422" s="461">
        <v>97.1</v>
      </c>
      <c r="G422" s="461">
        <v>94.399999999999991</v>
      </c>
      <c r="H422" s="461">
        <v>102.8</v>
      </c>
      <c r="I422" s="461">
        <v>105.50000000000001</v>
      </c>
      <c r="J422" s="461">
        <v>107</v>
      </c>
      <c r="K422" s="460">
        <v>104</v>
      </c>
      <c r="L422" s="460">
        <v>99.8</v>
      </c>
      <c r="M422" s="460">
        <v>1.8926799999999999</v>
      </c>
    </row>
    <row r="423" spans="1:13">
      <c r="A423" s="245">
        <v>413</v>
      </c>
      <c r="B423" s="463" t="s">
        <v>169</v>
      </c>
      <c r="C423" s="460">
        <v>360.45</v>
      </c>
      <c r="D423" s="461">
        <v>364.16666666666669</v>
      </c>
      <c r="E423" s="461">
        <v>355.83333333333337</v>
      </c>
      <c r="F423" s="461">
        <v>351.2166666666667</v>
      </c>
      <c r="G423" s="461">
        <v>342.88333333333338</v>
      </c>
      <c r="H423" s="461">
        <v>368.78333333333336</v>
      </c>
      <c r="I423" s="461">
        <v>377.11666666666673</v>
      </c>
      <c r="J423" s="461">
        <v>381.73333333333335</v>
      </c>
      <c r="K423" s="460">
        <v>372.5</v>
      </c>
      <c r="L423" s="460">
        <v>359.55</v>
      </c>
      <c r="M423" s="460">
        <v>517.22170000000006</v>
      </c>
    </row>
    <row r="424" spans="1:13">
      <c r="A424" s="245">
        <v>414</v>
      </c>
      <c r="B424" s="463" t="s">
        <v>168</v>
      </c>
      <c r="C424" s="460">
        <v>127.15</v>
      </c>
      <c r="D424" s="461">
        <v>128.21666666666667</v>
      </c>
      <c r="E424" s="461">
        <v>122.13333333333333</v>
      </c>
      <c r="F424" s="461">
        <v>117.11666666666666</v>
      </c>
      <c r="G424" s="461">
        <v>111.03333333333332</v>
      </c>
      <c r="H424" s="461">
        <v>133.23333333333335</v>
      </c>
      <c r="I424" s="461">
        <v>139.31666666666666</v>
      </c>
      <c r="J424" s="461">
        <v>144.33333333333334</v>
      </c>
      <c r="K424" s="460">
        <v>134.30000000000001</v>
      </c>
      <c r="L424" s="460">
        <v>123.2</v>
      </c>
      <c r="M424" s="460">
        <v>1476.4885300000001</v>
      </c>
    </row>
    <row r="425" spans="1:13">
      <c r="A425" s="245">
        <v>415</v>
      </c>
      <c r="B425" s="463" t="s">
        <v>766</v>
      </c>
      <c r="C425" s="460">
        <v>269.75</v>
      </c>
      <c r="D425" s="461">
        <v>275.88333333333333</v>
      </c>
      <c r="E425" s="461">
        <v>262.36666666666667</v>
      </c>
      <c r="F425" s="461">
        <v>254.98333333333335</v>
      </c>
      <c r="G425" s="461">
        <v>241.4666666666667</v>
      </c>
      <c r="H425" s="461">
        <v>283.26666666666665</v>
      </c>
      <c r="I425" s="461">
        <v>296.7833333333333</v>
      </c>
      <c r="J425" s="461">
        <v>304.16666666666663</v>
      </c>
      <c r="K425" s="460">
        <v>289.39999999999998</v>
      </c>
      <c r="L425" s="460">
        <v>268.5</v>
      </c>
      <c r="M425" s="460">
        <v>11.82217</v>
      </c>
    </row>
    <row r="426" spans="1:13">
      <c r="A426" s="245">
        <v>416</v>
      </c>
      <c r="B426" s="463" t="s">
        <v>833</v>
      </c>
      <c r="C426" s="460">
        <v>231</v>
      </c>
      <c r="D426" s="461">
        <v>231</v>
      </c>
      <c r="E426" s="461">
        <v>226.35</v>
      </c>
      <c r="F426" s="461">
        <v>221.7</v>
      </c>
      <c r="G426" s="461">
        <v>217.04999999999998</v>
      </c>
      <c r="H426" s="461">
        <v>235.65</v>
      </c>
      <c r="I426" s="461">
        <v>240.29999999999998</v>
      </c>
      <c r="J426" s="461">
        <v>244.95000000000002</v>
      </c>
      <c r="K426" s="460">
        <v>235.65</v>
      </c>
      <c r="L426" s="460">
        <v>226.35</v>
      </c>
      <c r="M426" s="460">
        <v>3.13</v>
      </c>
    </row>
    <row r="427" spans="1:13">
      <c r="A427" s="245">
        <v>417</v>
      </c>
      <c r="B427" s="463" t="s">
        <v>174</v>
      </c>
      <c r="C427" s="460">
        <v>808.35</v>
      </c>
      <c r="D427" s="461">
        <v>814.36666666666667</v>
      </c>
      <c r="E427" s="461">
        <v>798.98333333333335</v>
      </c>
      <c r="F427" s="461">
        <v>789.61666666666667</v>
      </c>
      <c r="G427" s="461">
        <v>774.23333333333335</v>
      </c>
      <c r="H427" s="461">
        <v>823.73333333333335</v>
      </c>
      <c r="I427" s="461">
        <v>839.11666666666679</v>
      </c>
      <c r="J427" s="461">
        <v>848.48333333333335</v>
      </c>
      <c r="K427" s="460">
        <v>829.75</v>
      </c>
      <c r="L427" s="460">
        <v>805</v>
      </c>
      <c r="M427" s="460">
        <v>4.8685700000000001</v>
      </c>
    </row>
    <row r="428" spans="1:13">
      <c r="A428" s="245">
        <v>418</v>
      </c>
      <c r="B428" s="463" t="s">
        <v>490</v>
      </c>
      <c r="C428" s="460">
        <v>664.9</v>
      </c>
      <c r="D428" s="461">
        <v>673.76666666666677</v>
      </c>
      <c r="E428" s="461">
        <v>649.53333333333353</v>
      </c>
      <c r="F428" s="461">
        <v>634.16666666666674</v>
      </c>
      <c r="G428" s="461">
        <v>609.93333333333351</v>
      </c>
      <c r="H428" s="461">
        <v>689.13333333333355</v>
      </c>
      <c r="I428" s="461">
        <v>713.3666666666669</v>
      </c>
      <c r="J428" s="461">
        <v>728.73333333333358</v>
      </c>
      <c r="K428" s="460">
        <v>698</v>
      </c>
      <c r="L428" s="460">
        <v>658.4</v>
      </c>
      <c r="M428" s="460">
        <v>3.2494700000000001</v>
      </c>
    </row>
    <row r="429" spans="1:13">
      <c r="A429" s="245">
        <v>419</v>
      </c>
      <c r="B429" s="463" t="s">
        <v>793</v>
      </c>
      <c r="C429" s="460">
        <v>302</v>
      </c>
      <c r="D429" s="461">
        <v>304.41666666666669</v>
      </c>
      <c r="E429" s="461">
        <v>297.98333333333335</v>
      </c>
      <c r="F429" s="461">
        <v>293.96666666666664</v>
      </c>
      <c r="G429" s="461">
        <v>287.5333333333333</v>
      </c>
      <c r="H429" s="461">
        <v>308.43333333333339</v>
      </c>
      <c r="I429" s="461">
        <v>314.86666666666667</v>
      </c>
      <c r="J429" s="461">
        <v>318.88333333333344</v>
      </c>
      <c r="K429" s="460">
        <v>310.85000000000002</v>
      </c>
      <c r="L429" s="460">
        <v>300.39999999999998</v>
      </c>
      <c r="M429" s="460">
        <v>3.90706</v>
      </c>
    </row>
    <row r="430" spans="1:13">
      <c r="A430" s="245">
        <v>420</v>
      </c>
      <c r="B430" s="463" t="s">
        <v>491</v>
      </c>
      <c r="C430" s="460">
        <v>222.2</v>
      </c>
      <c r="D430" s="461">
        <v>226.43333333333331</v>
      </c>
      <c r="E430" s="461">
        <v>213.11666666666662</v>
      </c>
      <c r="F430" s="461">
        <v>204.0333333333333</v>
      </c>
      <c r="G430" s="461">
        <v>190.71666666666661</v>
      </c>
      <c r="H430" s="461">
        <v>235.51666666666662</v>
      </c>
      <c r="I430" s="461">
        <v>248.83333333333329</v>
      </c>
      <c r="J430" s="461">
        <v>257.91666666666663</v>
      </c>
      <c r="K430" s="460">
        <v>239.75</v>
      </c>
      <c r="L430" s="460">
        <v>217.35</v>
      </c>
      <c r="M430" s="460">
        <v>45.50844</v>
      </c>
    </row>
    <row r="431" spans="1:13">
      <c r="A431" s="245">
        <v>421</v>
      </c>
      <c r="B431" s="463" t="s">
        <v>175</v>
      </c>
      <c r="C431" s="460">
        <v>691.45</v>
      </c>
      <c r="D431" s="461">
        <v>696.48333333333323</v>
      </c>
      <c r="E431" s="461">
        <v>681.96666666666647</v>
      </c>
      <c r="F431" s="461">
        <v>672.48333333333323</v>
      </c>
      <c r="G431" s="461">
        <v>657.96666666666647</v>
      </c>
      <c r="H431" s="461">
        <v>705.96666666666647</v>
      </c>
      <c r="I431" s="461">
        <v>720.48333333333312</v>
      </c>
      <c r="J431" s="461">
        <v>729.96666666666647</v>
      </c>
      <c r="K431" s="460">
        <v>711</v>
      </c>
      <c r="L431" s="460">
        <v>687</v>
      </c>
      <c r="M431" s="460">
        <v>68.510350000000003</v>
      </c>
    </row>
    <row r="432" spans="1:13">
      <c r="A432" s="245">
        <v>422</v>
      </c>
      <c r="B432" s="463" t="s">
        <v>176</v>
      </c>
      <c r="C432" s="460">
        <v>521.5</v>
      </c>
      <c r="D432" s="461">
        <v>521.18333333333328</v>
      </c>
      <c r="E432" s="461">
        <v>510.36666666666656</v>
      </c>
      <c r="F432" s="461">
        <v>499.23333333333329</v>
      </c>
      <c r="G432" s="461">
        <v>488.41666666666657</v>
      </c>
      <c r="H432" s="461">
        <v>532.31666666666661</v>
      </c>
      <c r="I432" s="461">
        <v>543.13333333333344</v>
      </c>
      <c r="J432" s="461">
        <v>554.26666666666654</v>
      </c>
      <c r="K432" s="460">
        <v>532</v>
      </c>
      <c r="L432" s="460">
        <v>510.05</v>
      </c>
      <c r="M432" s="460">
        <v>20.674720000000001</v>
      </c>
    </row>
    <row r="433" spans="1:13">
      <c r="A433" s="245">
        <v>423</v>
      </c>
      <c r="B433" s="463" t="s">
        <v>492</v>
      </c>
      <c r="C433" s="460">
        <v>2390.4</v>
      </c>
      <c r="D433" s="461">
        <v>2396.9500000000003</v>
      </c>
      <c r="E433" s="461">
        <v>2345.0000000000005</v>
      </c>
      <c r="F433" s="461">
        <v>2299.6000000000004</v>
      </c>
      <c r="G433" s="461">
        <v>2247.6500000000005</v>
      </c>
      <c r="H433" s="461">
        <v>2442.3500000000004</v>
      </c>
      <c r="I433" s="461">
        <v>2494.3000000000002</v>
      </c>
      <c r="J433" s="461">
        <v>2539.7000000000003</v>
      </c>
      <c r="K433" s="460">
        <v>2448.9</v>
      </c>
      <c r="L433" s="460">
        <v>2351.5500000000002</v>
      </c>
      <c r="M433" s="460">
        <v>0.30976999999999999</v>
      </c>
    </row>
    <row r="434" spans="1:13">
      <c r="A434" s="245">
        <v>424</v>
      </c>
      <c r="B434" s="463" t="s">
        <v>493</v>
      </c>
      <c r="C434" s="460">
        <v>680.65</v>
      </c>
      <c r="D434" s="461">
        <v>688.88333333333333</v>
      </c>
      <c r="E434" s="461">
        <v>667.76666666666665</v>
      </c>
      <c r="F434" s="461">
        <v>654.88333333333333</v>
      </c>
      <c r="G434" s="461">
        <v>633.76666666666665</v>
      </c>
      <c r="H434" s="461">
        <v>701.76666666666665</v>
      </c>
      <c r="I434" s="461">
        <v>722.88333333333321</v>
      </c>
      <c r="J434" s="461">
        <v>735.76666666666665</v>
      </c>
      <c r="K434" s="460">
        <v>710</v>
      </c>
      <c r="L434" s="460">
        <v>676</v>
      </c>
      <c r="M434" s="460">
        <v>0.95660999999999996</v>
      </c>
    </row>
    <row r="435" spans="1:13">
      <c r="A435" s="245">
        <v>425</v>
      </c>
      <c r="B435" s="463" t="s">
        <v>494</v>
      </c>
      <c r="C435" s="460">
        <v>265.25</v>
      </c>
      <c r="D435" s="461">
        <v>267.41666666666669</v>
      </c>
      <c r="E435" s="461">
        <v>260.38333333333338</v>
      </c>
      <c r="F435" s="461">
        <v>255.51666666666671</v>
      </c>
      <c r="G435" s="461">
        <v>248.48333333333341</v>
      </c>
      <c r="H435" s="461">
        <v>272.28333333333336</v>
      </c>
      <c r="I435" s="461">
        <v>279.31666666666666</v>
      </c>
      <c r="J435" s="461">
        <v>284.18333333333334</v>
      </c>
      <c r="K435" s="460">
        <v>274.45</v>
      </c>
      <c r="L435" s="460">
        <v>262.55</v>
      </c>
      <c r="M435" s="460">
        <v>2.6190000000000002</v>
      </c>
    </row>
    <row r="436" spans="1:13">
      <c r="A436" s="245">
        <v>426</v>
      </c>
      <c r="B436" s="463" t="s">
        <v>495</v>
      </c>
      <c r="C436" s="460">
        <v>245.2</v>
      </c>
      <c r="D436" s="461">
        <v>248.36666666666665</v>
      </c>
      <c r="E436" s="461">
        <v>239.83333333333331</v>
      </c>
      <c r="F436" s="461">
        <v>234.46666666666667</v>
      </c>
      <c r="G436" s="461">
        <v>225.93333333333334</v>
      </c>
      <c r="H436" s="461">
        <v>253.73333333333329</v>
      </c>
      <c r="I436" s="461">
        <v>262.26666666666665</v>
      </c>
      <c r="J436" s="461">
        <v>267.63333333333327</v>
      </c>
      <c r="K436" s="460">
        <v>256.89999999999998</v>
      </c>
      <c r="L436" s="460">
        <v>243</v>
      </c>
      <c r="M436" s="460">
        <v>0.67071999999999998</v>
      </c>
    </row>
    <row r="437" spans="1:13">
      <c r="A437" s="245">
        <v>427</v>
      </c>
      <c r="B437" s="463" t="s">
        <v>496</v>
      </c>
      <c r="C437" s="460">
        <v>2122.4499999999998</v>
      </c>
      <c r="D437" s="461">
        <v>2140.0333333333333</v>
      </c>
      <c r="E437" s="461">
        <v>2097.4166666666665</v>
      </c>
      <c r="F437" s="461">
        <v>2072.3833333333332</v>
      </c>
      <c r="G437" s="461">
        <v>2029.7666666666664</v>
      </c>
      <c r="H437" s="461">
        <v>2165.0666666666666</v>
      </c>
      <c r="I437" s="461">
        <v>2207.6833333333334</v>
      </c>
      <c r="J437" s="461">
        <v>2232.7166666666667</v>
      </c>
      <c r="K437" s="460">
        <v>2182.65</v>
      </c>
      <c r="L437" s="460">
        <v>2115</v>
      </c>
      <c r="M437" s="460">
        <v>1.13106</v>
      </c>
    </row>
    <row r="438" spans="1:13">
      <c r="A438" s="245">
        <v>428</v>
      </c>
      <c r="B438" s="463" t="s">
        <v>764</v>
      </c>
      <c r="C438" s="460">
        <v>699.35</v>
      </c>
      <c r="D438" s="461">
        <v>704.2833333333333</v>
      </c>
      <c r="E438" s="461">
        <v>689.56666666666661</v>
      </c>
      <c r="F438" s="461">
        <v>679.7833333333333</v>
      </c>
      <c r="G438" s="461">
        <v>665.06666666666661</v>
      </c>
      <c r="H438" s="461">
        <v>714.06666666666661</v>
      </c>
      <c r="I438" s="461">
        <v>728.7833333333333</v>
      </c>
      <c r="J438" s="461">
        <v>738.56666666666661</v>
      </c>
      <c r="K438" s="460">
        <v>719</v>
      </c>
      <c r="L438" s="460">
        <v>694.5</v>
      </c>
      <c r="M438" s="460">
        <v>1.1025199999999999</v>
      </c>
    </row>
    <row r="439" spans="1:13">
      <c r="A439" s="245">
        <v>429</v>
      </c>
      <c r="B439" s="463" t="s">
        <v>813</v>
      </c>
      <c r="C439" s="460">
        <v>517.25</v>
      </c>
      <c r="D439" s="461">
        <v>515.88333333333333</v>
      </c>
      <c r="E439" s="461">
        <v>498.76666666666665</v>
      </c>
      <c r="F439" s="461">
        <v>480.2833333333333</v>
      </c>
      <c r="G439" s="461">
        <v>463.16666666666663</v>
      </c>
      <c r="H439" s="461">
        <v>534.36666666666667</v>
      </c>
      <c r="I439" s="461">
        <v>551.48333333333323</v>
      </c>
      <c r="J439" s="461">
        <v>569.9666666666667</v>
      </c>
      <c r="K439" s="460">
        <v>533</v>
      </c>
      <c r="L439" s="460">
        <v>497.4</v>
      </c>
      <c r="M439" s="460">
        <v>4.56264</v>
      </c>
    </row>
    <row r="440" spans="1:13">
      <c r="A440" s="245">
        <v>430</v>
      </c>
      <c r="B440" s="463" t="s">
        <v>497</v>
      </c>
      <c r="C440" s="460">
        <v>5.65</v>
      </c>
      <c r="D440" s="461">
        <v>5.7</v>
      </c>
      <c r="E440" s="461">
        <v>5.5</v>
      </c>
      <c r="F440" s="461">
        <v>5.35</v>
      </c>
      <c r="G440" s="461">
        <v>5.1499999999999995</v>
      </c>
      <c r="H440" s="461">
        <v>5.8500000000000005</v>
      </c>
      <c r="I440" s="461">
        <v>6.0500000000000016</v>
      </c>
      <c r="J440" s="461">
        <v>6.2000000000000011</v>
      </c>
      <c r="K440" s="460">
        <v>5.9</v>
      </c>
      <c r="L440" s="460">
        <v>5.55</v>
      </c>
      <c r="M440" s="460">
        <v>256.07602000000003</v>
      </c>
    </row>
    <row r="441" spans="1:13">
      <c r="A441" s="245">
        <v>431</v>
      </c>
      <c r="B441" s="463" t="s">
        <v>498</v>
      </c>
      <c r="C441" s="460">
        <v>130.44999999999999</v>
      </c>
      <c r="D441" s="461">
        <v>131.53333333333333</v>
      </c>
      <c r="E441" s="461">
        <v>128.56666666666666</v>
      </c>
      <c r="F441" s="461">
        <v>126.68333333333334</v>
      </c>
      <c r="G441" s="461">
        <v>123.71666666666667</v>
      </c>
      <c r="H441" s="461">
        <v>133.41666666666666</v>
      </c>
      <c r="I441" s="461">
        <v>136.3833333333333</v>
      </c>
      <c r="J441" s="461">
        <v>138.26666666666665</v>
      </c>
      <c r="K441" s="460">
        <v>134.5</v>
      </c>
      <c r="L441" s="460">
        <v>129.65</v>
      </c>
      <c r="M441" s="460">
        <v>1.0984799999999999</v>
      </c>
    </row>
    <row r="442" spans="1:13">
      <c r="A442" s="245">
        <v>432</v>
      </c>
      <c r="B442" s="463" t="s">
        <v>765</v>
      </c>
      <c r="C442" s="460">
        <v>1550</v>
      </c>
      <c r="D442" s="461">
        <v>1549.3999999999999</v>
      </c>
      <c r="E442" s="461">
        <v>1521.8499999999997</v>
      </c>
      <c r="F442" s="461">
        <v>1493.6999999999998</v>
      </c>
      <c r="G442" s="461">
        <v>1466.1499999999996</v>
      </c>
      <c r="H442" s="461">
        <v>1577.5499999999997</v>
      </c>
      <c r="I442" s="461">
        <v>1605.1</v>
      </c>
      <c r="J442" s="461">
        <v>1633.2499999999998</v>
      </c>
      <c r="K442" s="460">
        <v>1576.95</v>
      </c>
      <c r="L442" s="460">
        <v>1521.25</v>
      </c>
      <c r="M442" s="460">
        <v>0.17759</v>
      </c>
    </row>
    <row r="443" spans="1:13">
      <c r="A443" s="245">
        <v>433</v>
      </c>
      <c r="B443" s="463" t="s">
        <v>499</v>
      </c>
      <c r="C443" s="460">
        <v>1059.8499999999999</v>
      </c>
      <c r="D443" s="461">
        <v>1072.6166666666666</v>
      </c>
      <c r="E443" s="461">
        <v>1041.7333333333331</v>
      </c>
      <c r="F443" s="461">
        <v>1023.6166666666666</v>
      </c>
      <c r="G443" s="461">
        <v>992.73333333333312</v>
      </c>
      <c r="H443" s="461">
        <v>1090.7333333333331</v>
      </c>
      <c r="I443" s="461">
        <v>1121.6166666666668</v>
      </c>
      <c r="J443" s="461">
        <v>1139.7333333333331</v>
      </c>
      <c r="K443" s="460">
        <v>1103.5</v>
      </c>
      <c r="L443" s="460">
        <v>1054.5</v>
      </c>
      <c r="M443" s="460">
        <v>0.84765999999999997</v>
      </c>
    </row>
    <row r="444" spans="1:13">
      <c r="A444" s="245">
        <v>434</v>
      </c>
      <c r="B444" s="463" t="s">
        <v>275</v>
      </c>
      <c r="C444" s="460">
        <v>566.45000000000005</v>
      </c>
      <c r="D444" s="461">
        <v>572.48333333333335</v>
      </c>
      <c r="E444" s="461">
        <v>558.9666666666667</v>
      </c>
      <c r="F444" s="461">
        <v>551.48333333333335</v>
      </c>
      <c r="G444" s="461">
        <v>537.9666666666667</v>
      </c>
      <c r="H444" s="461">
        <v>579.9666666666667</v>
      </c>
      <c r="I444" s="461">
        <v>593.48333333333335</v>
      </c>
      <c r="J444" s="461">
        <v>600.9666666666667</v>
      </c>
      <c r="K444" s="460">
        <v>586</v>
      </c>
      <c r="L444" s="460">
        <v>565</v>
      </c>
      <c r="M444" s="460">
        <v>3.74492</v>
      </c>
    </row>
    <row r="445" spans="1:13">
      <c r="A445" s="245">
        <v>435</v>
      </c>
      <c r="B445" s="463" t="s">
        <v>500</v>
      </c>
      <c r="C445" s="460">
        <v>946.3</v>
      </c>
      <c r="D445" s="461">
        <v>946.68333333333339</v>
      </c>
      <c r="E445" s="461">
        <v>914.66666666666674</v>
      </c>
      <c r="F445" s="461">
        <v>883.0333333333333</v>
      </c>
      <c r="G445" s="461">
        <v>851.01666666666665</v>
      </c>
      <c r="H445" s="461">
        <v>978.31666666666683</v>
      </c>
      <c r="I445" s="461">
        <v>1010.3333333333335</v>
      </c>
      <c r="J445" s="461">
        <v>1041.9666666666669</v>
      </c>
      <c r="K445" s="460">
        <v>978.7</v>
      </c>
      <c r="L445" s="460">
        <v>915.05</v>
      </c>
      <c r="M445" s="460">
        <v>0.45995000000000003</v>
      </c>
    </row>
    <row r="446" spans="1:13">
      <c r="A446" s="245">
        <v>436</v>
      </c>
      <c r="B446" s="463" t="s">
        <v>501</v>
      </c>
      <c r="C446" s="460">
        <v>536.1</v>
      </c>
      <c r="D446" s="461">
        <v>541.69999999999993</v>
      </c>
      <c r="E446" s="461">
        <v>504.39999999999986</v>
      </c>
      <c r="F446" s="461">
        <v>472.69999999999993</v>
      </c>
      <c r="G446" s="461">
        <v>435.39999999999986</v>
      </c>
      <c r="H446" s="461">
        <v>573.39999999999986</v>
      </c>
      <c r="I446" s="461">
        <v>610.69999999999982</v>
      </c>
      <c r="J446" s="461">
        <v>642.39999999999986</v>
      </c>
      <c r="K446" s="460">
        <v>579</v>
      </c>
      <c r="L446" s="460">
        <v>510</v>
      </c>
      <c r="M446" s="460">
        <v>10.99788</v>
      </c>
    </row>
    <row r="447" spans="1:13">
      <c r="A447" s="245">
        <v>437</v>
      </c>
      <c r="B447" s="463" t="s">
        <v>502</v>
      </c>
      <c r="C447" s="460">
        <v>7115.15</v>
      </c>
      <c r="D447" s="461">
        <v>7186.3833333333341</v>
      </c>
      <c r="E447" s="461">
        <v>7023.7666666666682</v>
      </c>
      <c r="F447" s="461">
        <v>6932.3833333333341</v>
      </c>
      <c r="G447" s="461">
        <v>6769.7666666666682</v>
      </c>
      <c r="H447" s="461">
        <v>7277.7666666666682</v>
      </c>
      <c r="I447" s="461">
        <v>7440.383333333335</v>
      </c>
      <c r="J447" s="461">
        <v>7531.7666666666682</v>
      </c>
      <c r="K447" s="460">
        <v>7349</v>
      </c>
      <c r="L447" s="460">
        <v>7095</v>
      </c>
      <c r="M447" s="460">
        <v>5.1319999999999998E-2</v>
      </c>
    </row>
    <row r="448" spans="1:13">
      <c r="A448" s="245">
        <v>438</v>
      </c>
      <c r="B448" s="463" t="s">
        <v>503</v>
      </c>
      <c r="C448" s="460">
        <v>278.10000000000002</v>
      </c>
      <c r="D448" s="461">
        <v>279.86666666666673</v>
      </c>
      <c r="E448" s="461">
        <v>274.43333333333345</v>
      </c>
      <c r="F448" s="461">
        <v>270.76666666666671</v>
      </c>
      <c r="G448" s="461">
        <v>265.33333333333343</v>
      </c>
      <c r="H448" s="461">
        <v>283.53333333333347</v>
      </c>
      <c r="I448" s="461">
        <v>288.96666666666675</v>
      </c>
      <c r="J448" s="461">
        <v>292.6333333333335</v>
      </c>
      <c r="K448" s="460">
        <v>285.3</v>
      </c>
      <c r="L448" s="460">
        <v>276.2</v>
      </c>
      <c r="M448" s="460">
        <v>3.03478</v>
      </c>
    </row>
    <row r="449" spans="1:13">
      <c r="A449" s="245">
        <v>439</v>
      </c>
      <c r="B449" s="463" t="s">
        <v>504</v>
      </c>
      <c r="C449" s="460">
        <v>36.1</v>
      </c>
      <c r="D449" s="461">
        <v>36.766666666666673</v>
      </c>
      <c r="E449" s="461">
        <v>35.183333333333344</v>
      </c>
      <c r="F449" s="461">
        <v>34.266666666666673</v>
      </c>
      <c r="G449" s="461">
        <v>32.683333333333344</v>
      </c>
      <c r="H449" s="461">
        <v>37.683333333333344</v>
      </c>
      <c r="I449" s="461">
        <v>39.266666666666673</v>
      </c>
      <c r="J449" s="461">
        <v>40.183333333333344</v>
      </c>
      <c r="K449" s="460">
        <v>38.35</v>
      </c>
      <c r="L449" s="460">
        <v>35.85</v>
      </c>
      <c r="M449" s="460">
        <v>94.095659999999995</v>
      </c>
    </row>
    <row r="450" spans="1:13">
      <c r="A450" s="245">
        <v>440</v>
      </c>
      <c r="B450" s="463" t="s">
        <v>188</v>
      </c>
      <c r="C450" s="460">
        <v>602.6</v>
      </c>
      <c r="D450" s="461">
        <v>607.5</v>
      </c>
      <c r="E450" s="461">
        <v>595.1</v>
      </c>
      <c r="F450" s="461">
        <v>587.6</v>
      </c>
      <c r="G450" s="461">
        <v>575.20000000000005</v>
      </c>
      <c r="H450" s="461">
        <v>615</v>
      </c>
      <c r="I450" s="461">
        <v>627.40000000000009</v>
      </c>
      <c r="J450" s="461">
        <v>634.9</v>
      </c>
      <c r="K450" s="460">
        <v>619.9</v>
      </c>
      <c r="L450" s="460">
        <v>600</v>
      </c>
      <c r="M450" s="460">
        <v>8.5069700000000008</v>
      </c>
    </row>
    <row r="451" spans="1:13">
      <c r="A451" s="245">
        <v>441</v>
      </c>
      <c r="B451" s="463" t="s">
        <v>767</v>
      </c>
      <c r="C451" s="460">
        <v>16089.3</v>
      </c>
      <c r="D451" s="461">
        <v>16001.483333333332</v>
      </c>
      <c r="E451" s="461">
        <v>15602.966666666664</v>
      </c>
      <c r="F451" s="461">
        <v>15116.633333333331</v>
      </c>
      <c r="G451" s="461">
        <v>14718.116666666663</v>
      </c>
      <c r="H451" s="461">
        <v>16487.816666666666</v>
      </c>
      <c r="I451" s="461">
        <v>16886.333333333328</v>
      </c>
      <c r="J451" s="461">
        <v>17372.666666666664</v>
      </c>
      <c r="K451" s="460">
        <v>16400</v>
      </c>
      <c r="L451" s="460">
        <v>15515.15</v>
      </c>
      <c r="M451" s="460">
        <v>2.9829999999999999E-2</v>
      </c>
    </row>
    <row r="452" spans="1:13">
      <c r="A452" s="245">
        <v>442</v>
      </c>
      <c r="B452" s="463" t="s">
        <v>177</v>
      </c>
      <c r="C452" s="460">
        <v>702.35</v>
      </c>
      <c r="D452" s="461">
        <v>711.38333333333333</v>
      </c>
      <c r="E452" s="461">
        <v>689.31666666666661</v>
      </c>
      <c r="F452" s="461">
        <v>676.2833333333333</v>
      </c>
      <c r="G452" s="461">
        <v>654.21666666666658</v>
      </c>
      <c r="H452" s="461">
        <v>724.41666666666663</v>
      </c>
      <c r="I452" s="461">
        <v>746.48333333333346</v>
      </c>
      <c r="J452" s="461">
        <v>759.51666666666665</v>
      </c>
      <c r="K452" s="460">
        <v>733.45</v>
      </c>
      <c r="L452" s="460">
        <v>698.35</v>
      </c>
      <c r="M452" s="460">
        <v>57.897579999999998</v>
      </c>
    </row>
    <row r="453" spans="1:13">
      <c r="A453" s="245">
        <v>443</v>
      </c>
      <c r="B453" s="463" t="s">
        <v>768</v>
      </c>
      <c r="C453" s="460">
        <v>160.4</v>
      </c>
      <c r="D453" s="461">
        <v>162.38333333333335</v>
      </c>
      <c r="E453" s="461">
        <v>155.56666666666672</v>
      </c>
      <c r="F453" s="461">
        <v>150.73333333333338</v>
      </c>
      <c r="G453" s="461">
        <v>143.91666666666674</v>
      </c>
      <c r="H453" s="461">
        <v>167.2166666666667</v>
      </c>
      <c r="I453" s="461">
        <v>174.03333333333336</v>
      </c>
      <c r="J453" s="461">
        <v>178.86666666666667</v>
      </c>
      <c r="K453" s="460">
        <v>169.2</v>
      </c>
      <c r="L453" s="460">
        <v>157.55000000000001</v>
      </c>
      <c r="M453" s="460">
        <v>49.279060000000001</v>
      </c>
    </row>
    <row r="454" spans="1:13">
      <c r="A454" s="245">
        <v>444</v>
      </c>
      <c r="B454" s="463" t="s">
        <v>769</v>
      </c>
      <c r="C454" s="460">
        <v>1084.1500000000001</v>
      </c>
      <c r="D454" s="461">
        <v>1086.4833333333333</v>
      </c>
      <c r="E454" s="461">
        <v>1076.2166666666667</v>
      </c>
      <c r="F454" s="461">
        <v>1068.2833333333333</v>
      </c>
      <c r="G454" s="461">
        <v>1058.0166666666667</v>
      </c>
      <c r="H454" s="461">
        <v>1094.4166666666667</v>
      </c>
      <c r="I454" s="461">
        <v>1104.6833333333336</v>
      </c>
      <c r="J454" s="461">
        <v>1112.6166666666668</v>
      </c>
      <c r="K454" s="460">
        <v>1096.75</v>
      </c>
      <c r="L454" s="460">
        <v>1078.55</v>
      </c>
      <c r="M454" s="460">
        <v>2.3403399999999999</v>
      </c>
    </row>
    <row r="455" spans="1:13">
      <c r="A455" s="245">
        <v>445</v>
      </c>
      <c r="B455" s="463" t="s">
        <v>183</v>
      </c>
      <c r="C455" s="460">
        <v>3051.5</v>
      </c>
      <c r="D455" s="461">
        <v>3063.3333333333335</v>
      </c>
      <c r="E455" s="461">
        <v>3028.166666666667</v>
      </c>
      <c r="F455" s="461">
        <v>3004.8333333333335</v>
      </c>
      <c r="G455" s="461">
        <v>2969.666666666667</v>
      </c>
      <c r="H455" s="461">
        <v>3086.666666666667</v>
      </c>
      <c r="I455" s="461">
        <v>3121.8333333333339</v>
      </c>
      <c r="J455" s="461">
        <v>3145.166666666667</v>
      </c>
      <c r="K455" s="460">
        <v>3098.5</v>
      </c>
      <c r="L455" s="460">
        <v>3040</v>
      </c>
      <c r="M455" s="460">
        <v>20.439350000000001</v>
      </c>
    </row>
    <row r="456" spans="1:13">
      <c r="A456" s="245">
        <v>446</v>
      </c>
      <c r="B456" s="463" t="s">
        <v>804</v>
      </c>
      <c r="C456" s="460">
        <v>645.15</v>
      </c>
      <c r="D456" s="461">
        <v>644.23333333333335</v>
      </c>
      <c r="E456" s="461">
        <v>638.9666666666667</v>
      </c>
      <c r="F456" s="461">
        <v>632.7833333333333</v>
      </c>
      <c r="G456" s="461">
        <v>627.51666666666665</v>
      </c>
      <c r="H456" s="461">
        <v>650.41666666666674</v>
      </c>
      <c r="I456" s="461">
        <v>655.68333333333339</v>
      </c>
      <c r="J456" s="461">
        <v>661.86666666666679</v>
      </c>
      <c r="K456" s="460">
        <v>649.5</v>
      </c>
      <c r="L456" s="460">
        <v>638.04999999999995</v>
      </c>
      <c r="M456" s="460">
        <v>29.27148</v>
      </c>
    </row>
    <row r="457" spans="1:13">
      <c r="A457" s="245">
        <v>447</v>
      </c>
      <c r="B457" s="463" t="s">
        <v>178</v>
      </c>
      <c r="C457" s="460">
        <v>3481.8</v>
      </c>
      <c r="D457" s="461">
        <v>3477.2999999999997</v>
      </c>
      <c r="E457" s="461">
        <v>3394.6499999999996</v>
      </c>
      <c r="F457" s="461">
        <v>3307.5</v>
      </c>
      <c r="G457" s="461">
        <v>3224.85</v>
      </c>
      <c r="H457" s="461">
        <v>3564.4499999999994</v>
      </c>
      <c r="I457" s="461">
        <v>3647.1</v>
      </c>
      <c r="J457" s="461">
        <v>3734.2499999999991</v>
      </c>
      <c r="K457" s="460">
        <v>3559.95</v>
      </c>
      <c r="L457" s="460">
        <v>3390.15</v>
      </c>
      <c r="M457" s="460">
        <v>2.2884699999999998</v>
      </c>
    </row>
    <row r="458" spans="1:13">
      <c r="A458" s="245">
        <v>448</v>
      </c>
      <c r="B458" s="463" t="s">
        <v>505</v>
      </c>
      <c r="C458" s="460">
        <v>1067.25</v>
      </c>
      <c r="D458" s="461">
        <v>1076.9833333333333</v>
      </c>
      <c r="E458" s="461">
        <v>1055.2666666666667</v>
      </c>
      <c r="F458" s="461">
        <v>1043.2833333333333</v>
      </c>
      <c r="G458" s="461">
        <v>1021.5666666666666</v>
      </c>
      <c r="H458" s="461">
        <v>1088.9666666666667</v>
      </c>
      <c r="I458" s="461">
        <v>1110.6833333333334</v>
      </c>
      <c r="J458" s="461">
        <v>1122.6666666666667</v>
      </c>
      <c r="K458" s="460">
        <v>1098.7</v>
      </c>
      <c r="L458" s="460">
        <v>1065</v>
      </c>
      <c r="M458" s="460">
        <v>0.27406999999999998</v>
      </c>
    </row>
    <row r="459" spans="1:13">
      <c r="A459" s="245">
        <v>449</v>
      </c>
      <c r="B459" s="463" t="s">
        <v>180</v>
      </c>
      <c r="C459" s="460">
        <v>147.65</v>
      </c>
      <c r="D459" s="461">
        <v>148.98333333333332</v>
      </c>
      <c r="E459" s="461">
        <v>143.96666666666664</v>
      </c>
      <c r="F459" s="461">
        <v>140.28333333333333</v>
      </c>
      <c r="G459" s="461">
        <v>135.26666666666665</v>
      </c>
      <c r="H459" s="461">
        <v>152.66666666666663</v>
      </c>
      <c r="I459" s="461">
        <v>157.68333333333334</v>
      </c>
      <c r="J459" s="461">
        <v>161.36666666666662</v>
      </c>
      <c r="K459" s="460">
        <v>154</v>
      </c>
      <c r="L459" s="460">
        <v>145.30000000000001</v>
      </c>
      <c r="M459" s="460">
        <v>71.910610000000005</v>
      </c>
    </row>
    <row r="460" spans="1:13">
      <c r="A460" s="245">
        <v>450</v>
      </c>
      <c r="B460" s="463" t="s">
        <v>179</v>
      </c>
      <c r="C460" s="460">
        <v>312.25</v>
      </c>
      <c r="D460" s="461">
        <v>317.25</v>
      </c>
      <c r="E460" s="461">
        <v>305</v>
      </c>
      <c r="F460" s="461">
        <v>297.75</v>
      </c>
      <c r="G460" s="461">
        <v>285.5</v>
      </c>
      <c r="H460" s="461">
        <v>324.5</v>
      </c>
      <c r="I460" s="461">
        <v>336.75</v>
      </c>
      <c r="J460" s="461">
        <v>344</v>
      </c>
      <c r="K460" s="460">
        <v>329.5</v>
      </c>
      <c r="L460" s="460">
        <v>310</v>
      </c>
      <c r="M460" s="460">
        <v>813.05325000000005</v>
      </c>
    </row>
    <row r="461" spans="1:13">
      <c r="A461" s="245">
        <v>451</v>
      </c>
      <c r="B461" s="463" t="s">
        <v>181</v>
      </c>
      <c r="C461" s="460">
        <v>101.5</v>
      </c>
      <c r="D461" s="461">
        <v>103.5</v>
      </c>
      <c r="E461" s="461">
        <v>99</v>
      </c>
      <c r="F461" s="461">
        <v>96.5</v>
      </c>
      <c r="G461" s="461">
        <v>92</v>
      </c>
      <c r="H461" s="461">
        <v>106</v>
      </c>
      <c r="I461" s="461">
        <v>110.5</v>
      </c>
      <c r="J461" s="461">
        <v>113</v>
      </c>
      <c r="K461" s="460">
        <v>108</v>
      </c>
      <c r="L461" s="460">
        <v>101</v>
      </c>
      <c r="M461" s="460">
        <v>666.40242000000001</v>
      </c>
    </row>
    <row r="462" spans="1:13">
      <c r="A462" s="245">
        <v>452</v>
      </c>
      <c r="B462" s="463" t="s">
        <v>770</v>
      </c>
      <c r="C462" s="460">
        <v>97.3</v>
      </c>
      <c r="D462" s="461">
        <v>99.40000000000002</v>
      </c>
      <c r="E462" s="461">
        <v>94.30000000000004</v>
      </c>
      <c r="F462" s="461">
        <v>91.300000000000026</v>
      </c>
      <c r="G462" s="461">
        <v>86.200000000000045</v>
      </c>
      <c r="H462" s="461">
        <v>102.40000000000003</v>
      </c>
      <c r="I462" s="461">
        <v>107.50000000000003</v>
      </c>
      <c r="J462" s="461">
        <v>110.50000000000003</v>
      </c>
      <c r="K462" s="460">
        <v>104.5</v>
      </c>
      <c r="L462" s="460">
        <v>96.4</v>
      </c>
      <c r="M462" s="460">
        <v>168.84535</v>
      </c>
    </row>
    <row r="463" spans="1:13">
      <c r="A463" s="245">
        <v>453</v>
      </c>
      <c r="B463" s="463" t="s">
        <v>182</v>
      </c>
      <c r="C463" s="460">
        <v>1132.0999999999999</v>
      </c>
      <c r="D463" s="461">
        <v>1144.1000000000001</v>
      </c>
      <c r="E463" s="461">
        <v>1103.2000000000003</v>
      </c>
      <c r="F463" s="461">
        <v>1074.3000000000002</v>
      </c>
      <c r="G463" s="461">
        <v>1033.4000000000003</v>
      </c>
      <c r="H463" s="461">
        <v>1173.0000000000002</v>
      </c>
      <c r="I463" s="461">
        <v>1213.9000000000003</v>
      </c>
      <c r="J463" s="461">
        <v>1242.8000000000002</v>
      </c>
      <c r="K463" s="460">
        <v>1185</v>
      </c>
      <c r="L463" s="460">
        <v>1115.2</v>
      </c>
      <c r="M463" s="460">
        <v>376.48032000000001</v>
      </c>
    </row>
    <row r="464" spans="1:13">
      <c r="A464" s="245">
        <v>454</v>
      </c>
      <c r="B464" s="463" t="s">
        <v>506</v>
      </c>
      <c r="C464" s="460">
        <v>3164.2</v>
      </c>
      <c r="D464" s="461">
        <v>3181.2166666666667</v>
      </c>
      <c r="E464" s="461">
        <v>3132.4333333333334</v>
      </c>
      <c r="F464" s="461">
        <v>3100.6666666666665</v>
      </c>
      <c r="G464" s="461">
        <v>3051.8833333333332</v>
      </c>
      <c r="H464" s="461">
        <v>3212.9833333333336</v>
      </c>
      <c r="I464" s="461">
        <v>3261.7666666666673</v>
      </c>
      <c r="J464" s="461">
        <v>3293.5333333333338</v>
      </c>
      <c r="K464" s="460">
        <v>3230</v>
      </c>
      <c r="L464" s="460">
        <v>3149.45</v>
      </c>
      <c r="M464" s="460">
        <v>0.18607000000000001</v>
      </c>
    </row>
    <row r="465" spans="1:13">
      <c r="A465" s="245">
        <v>455</v>
      </c>
      <c r="B465" s="463" t="s">
        <v>184</v>
      </c>
      <c r="C465" s="460">
        <v>952.2</v>
      </c>
      <c r="D465" s="461">
        <v>953.35</v>
      </c>
      <c r="E465" s="461">
        <v>940.25</v>
      </c>
      <c r="F465" s="461">
        <v>928.3</v>
      </c>
      <c r="G465" s="461">
        <v>915.19999999999993</v>
      </c>
      <c r="H465" s="461">
        <v>965.30000000000007</v>
      </c>
      <c r="I465" s="461">
        <v>978.4000000000002</v>
      </c>
      <c r="J465" s="461">
        <v>990.35000000000014</v>
      </c>
      <c r="K465" s="460">
        <v>966.45</v>
      </c>
      <c r="L465" s="460">
        <v>941.4</v>
      </c>
      <c r="M465" s="460">
        <v>20.908200000000001</v>
      </c>
    </row>
    <row r="466" spans="1:13">
      <c r="A466" s="245">
        <v>456</v>
      </c>
      <c r="B466" s="463" t="s">
        <v>276</v>
      </c>
      <c r="C466" s="460">
        <v>152.5</v>
      </c>
      <c r="D466" s="461">
        <v>153.16666666666666</v>
      </c>
      <c r="E466" s="461">
        <v>151.18333333333331</v>
      </c>
      <c r="F466" s="461">
        <v>149.86666666666665</v>
      </c>
      <c r="G466" s="461">
        <v>147.8833333333333</v>
      </c>
      <c r="H466" s="461">
        <v>154.48333333333332</v>
      </c>
      <c r="I466" s="461">
        <v>156.46666666666667</v>
      </c>
      <c r="J466" s="461">
        <v>157.78333333333333</v>
      </c>
      <c r="K466" s="460">
        <v>155.15</v>
      </c>
      <c r="L466" s="460">
        <v>151.85</v>
      </c>
      <c r="M466" s="460">
        <v>3.0698300000000001</v>
      </c>
    </row>
    <row r="467" spans="1:13">
      <c r="A467" s="245">
        <v>457</v>
      </c>
      <c r="B467" s="463" t="s">
        <v>164</v>
      </c>
      <c r="C467" s="460">
        <v>931.85</v>
      </c>
      <c r="D467" s="461">
        <v>932.1</v>
      </c>
      <c r="E467" s="461">
        <v>924.75</v>
      </c>
      <c r="F467" s="461">
        <v>917.65</v>
      </c>
      <c r="G467" s="461">
        <v>910.3</v>
      </c>
      <c r="H467" s="461">
        <v>939.2</v>
      </c>
      <c r="I467" s="461">
        <v>946.55000000000018</v>
      </c>
      <c r="J467" s="461">
        <v>953.65000000000009</v>
      </c>
      <c r="K467" s="460">
        <v>939.45</v>
      </c>
      <c r="L467" s="460">
        <v>925</v>
      </c>
      <c r="M467" s="460">
        <v>3.5247099999999998</v>
      </c>
    </row>
    <row r="468" spans="1:13">
      <c r="A468" s="245">
        <v>458</v>
      </c>
      <c r="B468" s="463" t="s">
        <v>507</v>
      </c>
      <c r="C468" s="460">
        <v>1395.85</v>
      </c>
      <c r="D468" s="461">
        <v>1406.9666666666665</v>
      </c>
      <c r="E468" s="461">
        <v>1369.9333333333329</v>
      </c>
      <c r="F468" s="461">
        <v>1344.0166666666664</v>
      </c>
      <c r="G468" s="461">
        <v>1306.9833333333329</v>
      </c>
      <c r="H468" s="461">
        <v>1432.883333333333</v>
      </c>
      <c r="I468" s="461">
        <v>1469.9166666666663</v>
      </c>
      <c r="J468" s="461">
        <v>1495.833333333333</v>
      </c>
      <c r="K468" s="460">
        <v>1444</v>
      </c>
      <c r="L468" s="460">
        <v>1381.05</v>
      </c>
      <c r="M468" s="460">
        <v>0.68318999999999996</v>
      </c>
    </row>
    <row r="469" spans="1:13">
      <c r="A469" s="245">
        <v>459</v>
      </c>
      <c r="B469" s="463" t="s">
        <v>508</v>
      </c>
      <c r="C469" s="460">
        <v>1039.55</v>
      </c>
      <c r="D469" s="461">
        <v>1044.7</v>
      </c>
      <c r="E469" s="461">
        <v>1020.4000000000001</v>
      </c>
      <c r="F469" s="461">
        <v>1001.25</v>
      </c>
      <c r="G469" s="461">
        <v>976.95</v>
      </c>
      <c r="H469" s="461">
        <v>1063.8500000000001</v>
      </c>
      <c r="I469" s="461">
        <v>1088.1499999999999</v>
      </c>
      <c r="J469" s="461">
        <v>1107.3000000000002</v>
      </c>
      <c r="K469" s="460">
        <v>1069</v>
      </c>
      <c r="L469" s="460">
        <v>1025.55</v>
      </c>
      <c r="M469" s="460">
        <v>1.7246999999999999</v>
      </c>
    </row>
    <row r="470" spans="1:13">
      <c r="A470" s="245">
        <v>460</v>
      </c>
      <c r="B470" s="463" t="s">
        <v>509</v>
      </c>
      <c r="C470" s="460">
        <v>1277.25</v>
      </c>
      <c r="D470" s="461">
        <v>1295.7</v>
      </c>
      <c r="E470" s="461">
        <v>1253.75</v>
      </c>
      <c r="F470" s="461">
        <v>1230.25</v>
      </c>
      <c r="G470" s="461">
        <v>1188.3</v>
      </c>
      <c r="H470" s="461">
        <v>1319.2</v>
      </c>
      <c r="I470" s="461">
        <v>1361.1500000000003</v>
      </c>
      <c r="J470" s="461">
        <v>1384.65</v>
      </c>
      <c r="K470" s="460">
        <v>1337.65</v>
      </c>
      <c r="L470" s="460">
        <v>1272.2</v>
      </c>
      <c r="M470" s="460">
        <v>0.22567000000000001</v>
      </c>
    </row>
    <row r="471" spans="1:13">
      <c r="A471" s="245">
        <v>461</v>
      </c>
      <c r="B471" s="463" t="s">
        <v>185</v>
      </c>
      <c r="C471" s="460">
        <v>1455.85</v>
      </c>
      <c r="D471" s="461">
        <v>1455.55</v>
      </c>
      <c r="E471" s="461">
        <v>1433.3</v>
      </c>
      <c r="F471" s="461">
        <v>1410.75</v>
      </c>
      <c r="G471" s="461">
        <v>1388.5</v>
      </c>
      <c r="H471" s="461">
        <v>1478.1</v>
      </c>
      <c r="I471" s="461">
        <v>1500.35</v>
      </c>
      <c r="J471" s="461">
        <v>1522.8999999999999</v>
      </c>
      <c r="K471" s="460">
        <v>1477.8</v>
      </c>
      <c r="L471" s="460">
        <v>1433</v>
      </c>
      <c r="M471" s="460">
        <v>18.768730000000001</v>
      </c>
    </row>
    <row r="472" spans="1:13">
      <c r="A472" s="245">
        <v>462</v>
      </c>
      <c r="B472" s="463" t="s">
        <v>186</v>
      </c>
      <c r="C472" s="460">
        <v>2722.3</v>
      </c>
      <c r="D472" s="461">
        <v>2749.1</v>
      </c>
      <c r="E472" s="461">
        <v>2678.2</v>
      </c>
      <c r="F472" s="461">
        <v>2634.1</v>
      </c>
      <c r="G472" s="461">
        <v>2563.1999999999998</v>
      </c>
      <c r="H472" s="461">
        <v>2793.2</v>
      </c>
      <c r="I472" s="461">
        <v>2864.1000000000004</v>
      </c>
      <c r="J472" s="461">
        <v>2908.2</v>
      </c>
      <c r="K472" s="460">
        <v>2820</v>
      </c>
      <c r="L472" s="460">
        <v>2705</v>
      </c>
      <c r="M472" s="460">
        <v>4.7678900000000004</v>
      </c>
    </row>
    <row r="473" spans="1:13">
      <c r="A473" s="245">
        <v>463</v>
      </c>
      <c r="B473" s="463" t="s">
        <v>187</v>
      </c>
      <c r="C473" s="460">
        <v>428.3</v>
      </c>
      <c r="D473" s="461">
        <v>433.2</v>
      </c>
      <c r="E473" s="461">
        <v>421.09999999999997</v>
      </c>
      <c r="F473" s="461">
        <v>413.9</v>
      </c>
      <c r="G473" s="461">
        <v>401.79999999999995</v>
      </c>
      <c r="H473" s="461">
        <v>440.4</v>
      </c>
      <c r="I473" s="461">
        <v>452.5</v>
      </c>
      <c r="J473" s="461">
        <v>459.7</v>
      </c>
      <c r="K473" s="460">
        <v>445.3</v>
      </c>
      <c r="L473" s="460">
        <v>426</v>
      </c>
      <c r="M473" s="460">
        <v>8.6755600000000008</v>
      </c>
    </row>
    <row r="474" spans="1:13">
      <c r="A474" s="245">
        <v>464</v>
      </c>
      <c r="B474" s="463" t="s">
        <v>510</v>
      </c>
      <c r="C474" s="460">
        <v>772.6</v>
      </c>
      <c r="D474" s="461">
        <v>771.29999999999984</v>
      </c>
      <c r="E474" s="461">
        <v>759.59999999999968</v>
      </c>
      <c r="F474" s="461">
        <v>746.5999999999998</v>
      </c>
      <c r="G474" s="461">
        <v>734.89999999999964</v>
      </c>
      <c r="H474" s="461">
        <v>784.29999999999973</v>
      </c>
      <c r="I474" s="461">
        <v>795.99999999999977</v>
      </c>
      <c r="J474" s="461">
        <v>808.99999999999977</v>
      </c>
      <c r="K474" s="460">
        <v>783</v>
      </c>
      <c r="L474" s="460">
        <v>758.3</v>
      </c>
      <c r="M474" s="460">
        <v>5.4141599999999999</v>
      </c>
    </row>
    <row r="475" spans="1:13">
      <c r="A475" s="245">
        <v>465</v>
      </c>
      <c r="B475" s="463" t="s">
        <v>511</v>
      </c>
      <c r="C475" s="460">
        <v>16.95</v>
      </c>
      <c r="D475" s="461">
        <v>17.283333333333335</v>
      </c>
      <c r="E475" s="461">
        <v>16.31666666666667</v>
      </c>
      <c r="F475" s="461">
        <v>15.683333333333334</v>
      </c>
      <c r="G475" s="461">
        <v>14.716666666666669</v>
      </c>
      <c r="H475" s="461">
        <v>17.916666666666671</v>
      </c>
      <c r="I475" s="461">
        <v>18.883333333333333</v>
      </c>
      <c r="J475" s="461">
        <v>19.516666666666673</v>
      </c>
      <c r="K475" s="460">
        <v>18.25</v>
      </c>
      <c r="L475" s="460">
        <v>16.649999999999999</v>
      </c>
      <c r="M475" s="460">
        <v>400.15879000000001</v>
      </c>
    </row>
    <row r="476" spans="1:13">
      <c r="A476" s="245">
        <v>466</v>
      </c>
      <c r="B476" s="463" t="s">
        <v>512</v>
      </c>
      <c r="C476" s="460">
        <v>1170.55</v>
      </c>
      <c r="D476" s="461">
        <v>1186.2666666666667</v>
      </c>
      <c r="E476" s="461">
        <v>1144.6333333333332</v>
      </c>
      <c r="F476" s="461">
        <v>1118.7166666666665</v>
      </c>
      <c r="G476" s="461">
        <v>1077.083333333333</v>
      </c>
      <c r="H476" s="461">
        <v>1212.1833333333334</v>
      </c>
      <c r="I476" s="461">
        <v>1253.8166666666671</v>
      </c>
      <c r="J476" s="461">
        <v>1279.7333333333336</v>
      </c>
      <c r="K476" s="460">
        <v>1227.9000000000001</v>
      </c>
      <c r="L476" s="460">
        <v>1160.3499999999999</v>
      </c>
      <c r="M476" s="460">
        <v>1.1912799999999999</v>
      </c>
    </row>
    <row r="477" spans="1:13">
      <c r="A477" s="245">
        <v>467</v>
      </c>
      <c r="B477" s="463" t="s">
        <v>513</v>
      </c>
      <c r="C477" s="460">
        <v>12.8</v>
      </c>
      <c r="D477" s="461">
        <v>12.966666666666667</v>
      </c>
      <c r="E477" s="461">
        <v>12.483333333333334</v>
      </c>
      <c r="F477" s="461">
        <v>12.166666666666668</v>
      </c>
      <c r="G477" s="461">
        <v>11.683333333333335</v>
      </c>
      <c r="H477" s="461">
        <v>13.283333333333333</v>
      </c>
      <c r="I477" s="461">
        <v>13.766666666666664</v>
      </c>
      <c r="J477" s="461">
        <v>14.083333333333332</v>
      </c>
      <c r="K477" s="460">
        <v>13.45</v>
      </c>
      <c r="L477" s="460">
        <v>12.65</v>
      </c>
      <c r="M477" s="460">
        <v>337.04777000000001</v>
      </c>
    </row>
    <row r="478" spans="1:13">
      <c r="A478" s="245">
        <v>468</v>
      </c>
      <c r="B478" s="463" t="s">
        <v>514</v>
      </c>
      <c r="C478" s="460">
        <v>414.05</v>
      </c>
      <c r="D478" s="461">
        <v>418.68333333333334</v>
      </c>
      <c r="E478" s="461">
        <v>407.36666666666667</v>
      </c>
      <c r="F478" s="461">
        <v>400.68333333333334</v>
      </c>
      <c r="G478" s="461">
        <v>389.36666666666667</v>
      </c>
      <c r="H478" s="461">
        <v>425.36666666666667</v>
      </c>
      <c r="I478" s="461">
        <v>436.68333333333339</v>
      </c>
      <c r="J478" s="461">
        <v>443.36666666666667</v>
      </c>
      <c r="K478" s="460">
        <v>430</v>
      </c>
      <c r="L478" s="460">
        <v>412</v>
      </c>
      <c r="M478" s="460">
        <v>0.75876999999999994</v>
      </c>
    </row>
    <row r="479" spans="1:13">
      <c r="A479" s="245">
        <v>469</v>
      </c>
      <c r="B479" s="463" t="s">
        <v>193</v>
      </c>
      <c r="C479" s="460">
        <v>743.3</v>
      </c>
      <c r="D479" s="461">
        <v>737.58333333333337</v>
      </c>
      <c r="E479" s="461">
        <v>710.76666666666677</v>
      </c>
      <c r="F479" s="461">
        <v>678.23333333333335</v>
      </c>
      <c r="G479" s="461">
        <v>651.41666666666674</v>
      </c>
      <c r="H479" s="461">
        <v>770.11666666666679</v>
      </c>
      <c r="I479" s="461">
        <v>796.93333333333339</v>
      </c>
      <c r="J479" s="461">
        <v>829.46666666666681</v>
      </c>
      <c r="K479" s="460">
        <v>764.4</v>
      </c>
      <c r="L479" s="460">
        <v>705.05</v>
      </c>
      <c r="M479" s="460">
        <v>572.32232999999997</v>
      </c>
    </row>
    <row r="480" spans="1:13">
      <c r="A480" s="245">
        <v>470</v>
      </c>
      <c r="B480" s="463" t="s">
        <v>190</v>
      </c>
      <c r="C480" s="460">
        <v>214.5</v>
      </c>
      <c r="D480" s="461">
        <v>214.79999999999998</v>
      </c>
      <c r="E480" s="461">
        <v>208.34999999999997</v>
      </c>
      <c r="F480" s="461">
        <v>202.2</v>
      </c>
      <c r="G480" s="461">
        <v>195.74999999999997</v>
      </c>
      <c r="H480" s="461">
        <v>220.94999999999996</v>
      </c>
      <c r="I480" s="461">
        <v>227.39999999999995</v>
      </c>
      <c r="J480" s="461">
        <v>233.54999999999995</v>
      </c>
      <c r="K480" s="460">
        <v>221.25</v>
      </c>
      <c r="L480" s="460">
        <v>208.65</v>
      </c>
      <c r="M480" s="460">
        <v>24.600429999999999</v>
      </c>
    </row>
    <row r="481" spans="1:13">
      <c r="A481" s="245">
        <v>471</v>
      </c>
      <c r="B481" s="463" t="s">
        <v>784</v>
      </c>
      <c r="C481" s="460">
        <v>29.7</v>
      </c>
      <c r="D481" s="461">
        <v>29.883333333333336</v>
      </c>
      <c r="E481" s="461">
        <v>29.066666666666674</v>
      </c>
      <c r="F481" s="461">
        <v>28.433333333333337</v>
      </c>
      <c r="G481" s="461">
        <v>27.616666666666674</v>
      </c>
      <c r="H481" s="461">
        <v>30.516666666666673</v>
      </c>
      <c r="I481" s="461">
        <v>31.333333333333336</v>
      </c>
      <c r="J481" s="461">
        <v>31.966666666666672</v>
      </c>
      <c r="K481" s="460">
        <v>30.7</v>
      </c>
      <c r="L481" s="460">
        <v>29.25</v>
      </c>
      <c r="M481" s="460">
        <v>42.70505</v>
      </c>
    </row>
    <row r="482" spans="1:13">
      <c r="A482" s="245">
        <v>472</v>
      </c>
      <c r="B482" s="463" t="s">
        <v>191</v>
      </c>
      <c r="C482" s="460">
        <v>6368.1</v>
      </c>
      <c r="D482" s="461">
        <v>6369</v>
      </c>
      <c r="E482" s="461">
        <v>6256</v>
      </c>
      <c r="F482" s="461">
        <v>6143.9</v>
      </c>
      <c r="G482" s="461">
        <v>6030.9</v>
      </c>
      <c r="H482" s="461">
        <v>6481.1</v>
      </c>
      <c r="I482" s="461">
        <v>6594.1</v>
      </c>
      <c r="J482" s="461">
        <v>6706.2000000000007</v>
      </c>
      <c r="K482" s="460">
        <v>6482</v>
      </c>
      <c r="L482" s="460">
        <v>6256.9</v>
      </c>
      <c r="M482" s="460">
        <v>4.05281</v>
      </c>
    </row>
    <row r="483" spans="1:13">
      <c r="A483" s="245">
        <v>473</v>
      </c>
      <c r="B483" s="463" t="s">
        <v>192</v>
      </c>
      <c r="C483" s="460">
        <v>37.4</v>
      </c>
      <c r="D483" s="461">
        <v>37.93333333333333</v>
      </c>
      <c r="E483" s="461">
        <v>36.466666666666661</v>
      </c>
      <c r="F483" s="461">
        <v>35.533333333333331</v>
      </c>
      <c r="G483" s="461">
        <v>34.066666666666663</v>
      </c>
      <c r="H483" s="461">
        <v>38.86666666666666</v>
      </c>
      <c r="I483" s="461">
        <v>40.333333333333329</v>
      </c>
      <c r="J483" s="461">
        <v>41.266666666666659</v>
      </c>
      <c r="K483" s="460">
        <v>39.4</v>
      </c>
      <c r="L483" s="460">
        <v>37</v>
      </c>
      <c r="M483" s="460">
        <v>308.58001999999999</v>
      </c>
    </row>
    <row r="484" spans="1:13">
      <c r="A484" s="245">
        <v>474</v>
      </c>
      <c r="B484" s="463" t="s">
        <v>189</v>
      </c>
      <c r="C484" s="460">
        <v>1209.75</v>
      </c>
      <c r="D484" s="461">
        <v>1208.6666666666667</v>
      </c>
      <c r="E484" s="461">
        <v>1196.2333333333336</v>
      </c>
      <c r="F484" s="461">
        <v>1182.7166666666669</v>
      </c>
      <c r="G484" s="461">
        <v>1170.2833333333338</v>
      </c>
      <c r="H484" s="461">
        <v>1222.1833333333334</v>
      </c>
      <c r="I484" s="461">
        <v>1234.6166666666663</v>
      </c>
      <c r="J484" s="461">
        <v>1248.1333333333332</v>
      </c>
      <c r="K484" s="460">
        <v>1221.0999999999999</v>
      </c>
      <c r="L484" s="460">
        <v>1195.1500000000001</v>
      </c>
      <c r="M484" s="460">
        <v>3.1342300000000001</v>
      </c>
    </row>
    <row r="485" spans="1:13">
      <c r="A485" s="245">
        <v>475</v>
      </c>
      <c r="B485" s="463" t="s">
        <v>141</v>
      </c>
      <c r="C485" s="460">
        <v>565.29999999999995</v>
      </c>
      <c r="D485" s="461">
        <v>564.7166666666667</v>
      </c>
      <c r="E485" s="461">
        <v>558.43333333333339</v>
      </c>
      <c r="F485" s="461">
        <v>551.56666666666672</v>
      </c>
      <c r="G485" s="461">
        <v>545.28333333333342</v>
      </c>
      <c r="H485" s="461">
        <v>571.58333333333337</v>
      </c>
      <c r="I485" s="461">
        <v>577.86666666666667</v>
      </c>
      <c r="J485" s="461">
        <v>584.73333333333335</v>
      </c>
      <c r="K485" s="460">
        <v>571</v>
      </c>
      <c r="L485" s="460">
        <v>557.85</v>
      </c>
      <c r="M485" s="460">
        <v>22.160489999999999</v>
      </c>
    </row>
    <row r="486" spans="1:13">
      <c r="A486" s="245">
        <v>476</v>
      </c>
      <c r="B486" s="463" t="s">
        <v>277</v>
      </c>
      <c r="C486" s="460">
        <v>221.75</v>
      </c>
      <c r="D486" s="461">
        <v>222.48333333333335</v>
      </c>
      <c r="E486" s="461">
        <v>220.3666666666667</v>
      </c>
      <c r="F486" s="461">
        <v>218.98333333333335</v>
      </c>
      <c r="G486" s="461">
        <v>216.8666666666667</v>
      </c>
      <c r="H486" s="461">
        <v>223.8666666666667</v>
      </c>
      <c r="I486" s="461">
        <v>225.98333333333338</v>
      </c>
      <c r="J486" s="461">
        <v>227.3666666666667</v>
      </c>
      <c r="K486" s="460">
        <v>224.6</v>
      </c>
      <c r="L486" s="460">
        <v>221.1</v>
      </c>
      <c r="M486" s="460">
        <v>3.7331699999999999</v>
      </c>
    </row>
    <row r="487" spans="1:13">
      <c r="A487" s="245">
        <v>477</v>
      </c>
      <c r="B487" s="463" t="s">
        <v>515</v>
      </c>
      <c r="C487" s="460">
        <v>2588.35</v>
      </c>
      <c r="D487" s="461">
        <v>2617.4500000000003</v>
      </c>
      <c r="E487" s="461">
        <v>2532.2500000000005</v>
      </c>
      <c r="F487" s="461">
        <v>2476.15</v>
      </c>
      <c r="G487" s="461">
        <v>2390.9500000000003</v>
      </c>
      <c r="H487" s="461">
        <v>2673.5500000000006</v>
      </c>
      <c r="I487" s="461">
        <v>2758.7500000000005</v>
      </c>
      <c r="J487" s="461">
        <v>2814.8500000000008</v>
      </c>
      <c r="K487" s="460">
        <v>2702.65</v>
      </c>
      <c r="L487" s="460">
        <v>2561.35</v>
      </c>
      <c r="M487" s="460">
        <v>0.34111000000000002</v>
      </c>
    </row>
    <row r="488" spans="1:13">
      <c r="A488" s="245">
        <v>478</v>
      </c>
      <c r="B488" s="463" t="s">
        <v>516</v>
      </c>
      <c r="C488" s="460">
        <v>335.3</v>
      </c>
      <c r="D488" s="461">
        <v>336.58333333333331</v>
      </c>
      <c r="E488" s="461">
        <v>332.26666666666665</v>
      </c>
      <c r="F488" s="461">
        <v>329.23333333333335</v>
      </c>
      <c r="G488" s="461">
        <v>324.91666666666669</v>
      </c>
      <c r="H488" s="461">
        <v>339.61666666666662</v>
      </c>
      <c r="I488" s="461">
        <v>343.93333333333334</v>
      </c>
      <c r="J488" s="461">
        <v>346.96666666666658</v>
      </c>
      <c r="K488" s="460">
        <v>340.9</v>
      </c>
      <c r="L488" s="460">
        <v>333.55</v>
      </c>
      <c r="M488" s="460">
        <v>1.62496</v>
      </c>
    </row>
    <row r="489" spans="1:13">
      <c r="A489" s="245">
        <v>479</v>
      </c>
      <c r="B489" s="463" t="s">
        <v>517</v>
      </c>
      <c r="C489" s="460">
        <v>218.65</v>
      </c>
      <c r="D489" s="461">
        <v>220.11666666666667</v>
      </c>
      <c r="E489" s="461">
        <v>216.53333333333336</v>
      </c>
      <c r="F489" s="461">
        <v>214.41666666666669</v>
      </c>
      <c r="G489" s="461">
        <v>210.83333333333337</v>
      </c>
      <c r="H489" s="461">
        <v>222.23333333333335</v>
      </c>
      <c r="I489" s="461">
        <v>225.81666666666666</v>
      </c>
      <c r="J489" s="461">
        <v>227.93333333333334</v>
      </c>
      <c r="K489" s="460">
        <v>223.7</v>
      </c>
      <c r="L489" s="460">
        <v>218</v>
      </c>
      <c r="M489" s="460">
        <v>0.42912</v>
      </c>
    </row>
    <row r="490" spans="1:13">
      <c r="A490" s="245">
        <v>480</v>
      </c>
      <c r="B490" s="463" t="s">
        <v>518</v>
      </c>
      <c r="C490" s="460">
        <v>3172.75</v>
      </c>
      <c r="D490" s="461">
        <v>3189.9166666666665</v>
      </c>
      <c r="E490" s="461">
        <v>3152.833333333333</v>
      </c>
      <c r="F490" s="461">
        <v>3132.9166666666665</v>
      </c>
      <c r="G490" s="461">
        <v>3095.833333333333</v>
      </c>
      <c r="H490" s="461">
        <v>3209.833333333333</v>
      </c>
      <c r="I490" s="461">
        <v>3246.9166666666661</v>
      </c>
      <c r="J490" s="461">
        <v>3266.833333333333</v>
      </c>
      <c r="K490" s="460">
        <v>3227</v>
      </c>
      <c r="L490" s="460">
        <v>3170</v>
      </c>
      <c r="M490" s="460">
        <v>5.246E-2</v>
      </c>
    </row>
    <row r="491" spans="1:13">
      <c r="A491" s="245">
        <v>481</v>
      </c>
      <c r="B491" s="463" t="s">
        <v>519</v>
      </c>
      <c r="C491" s="460">
        <v>857.8</v>
      </c>
      <c r="D491" s="461">
        <v>860.26666666666677</v>
      </c>
      <c r="E491" s="461">
        <v>830.53333333333353</v>
      </c>
      <c r="F491" s="461">
        <v>803.26666666666677</v>
      </c>
      <c r="G491" s="461">
        <v>773.53333333333353</v>
      </c>
      <c r="H491" s="461">
        <v>887.53333333333353</v>
      </c>
      <c r="I491" s="461">
        <v>917.26666666666688</v>
      </c>
      <c r="J491" s="461">
        <v>944.53333333333353</v>
      </c>
      <c r="K491" s="460">
        <v>890</v>
      </c>
      <c r="L491" s="460">
        <v>833</v>
      </c>
      <c r="M491" s="460">
        <v>2.8995099999999998</v>
      </c>
    </row>
    <row r="492" spans="1:13">
      <c r="A492" s="245">
        <v>482</v>
      </c>
      <c r="B492" s="463" t="s">
        <v>520</v>
      </c>
      <c r="C492" s="460">
        <v>50.85</v>
      </c>
      <c r="D492" s="461">
        <v>51.266666666666673</v>
      </c>
      <c r="E492" s="461">
        <v>49.933333333333344</v>
      </c>
      <c r="F492" s="461">
        <v>49.016666666666673</v>
      </c>
      <c r="G492" s="461">
        <v>47.683333333333344</v>
      </c>
      <c r="H492" s="461">
        <v>52.183333333333344</v>
      </c>
      <c r="I492" s="461">
        <v>53.516666666666673</v>
      </c>
      <c r="J492" s="461">
        <v>54.433333333333344</v>
      </c>
      <c r="K492" s="460">
        <v>52.6</v>
      </c>
      <c r="L492" s="460">
        <v>50.35</v>
      </c>
      <c r="M492" s="460">
        <v>41.183010000000003</v>
      </c>
    </row>
    <row r="493" spans="1:13">
      <c r="A493" s="245">
        <v>483</v>
      </c>
      <c r="B493" s="463" t="s">
        <v>521</v>
      </c>
      <c r="C493" s="460">
        <v>1295.3499999999999</v>
      </c>
      <c r="D493" s="461">
        <v>1317.3</v>
      </c>
      <c r="E493" s="461">
        <v>1259.5999999999999</v>
      </c>
      <c r="F493" s="461">
        <v>1223.8499999999999</v>
      </c>
      <c r="G493" s="461">
        <v>1166.1499999999999</v>
      </c>
      <c r="H493" s="461">
        <v>1353.05</v>
      </c>
      <c r="I493" s="461">
        <v>1410.7500000000002</v>
      </c>
      <c r="J493" s="461">
        <v>1446.5</v>
      </c>
      <c r="K493" s="460">
        <v>1375</v>
      </c>
      <c r="L493" s="460">
        <v>1281.55</v>
      </c>
      <c r="M493" s="460">
        <v>0.61816000000000004</v>
      </c>
    </row>
    <row r="494" spans="1:13">
      <c r="A494" s="245">
        <v>484</v>
      </c>
      <c r="B494" s="463" t="s">
        <v>278</v>
      </c>
      <c r="C494" s="460">
        <v>374.45</v>
      </c>
      <c r="D494" s="461">
        <v>376.51666666666671</v>
      </c>
      <c r="E494" s="461">
        <v>370.03333333333342</v>
      </c>
      <c r="F494" s="461">
        <v>365.61666666666673</v>
      </c>
      <c r="G494" s="461">
        <v>359.13333333333344</v>
      </c>
      <c r="H494" s="461">
        <v>380.93333333333339</v>
      </c>
      <c r="I494" s="461">
        <v>387.41666666666663</v>
      </c>
      <c r="J494" s="461">
        <v>391.83333333333337</v>
      </c>
      <c r="K494" s="460">
        <v>383</v>
      </c>
      <c r="L494" s="460">
        <v>372.1</v>
      </c>
      <c r="M494" s="460">
        <v>0.33495999999999998</v>
      </c>
    </row>
    <row r="495" spans="1:13">
      <c r="A495" s="245">
        <v>485</v>
      </c>
      <c r="B495" s="463" t="s">
        <v>522</v>
      </c>
      <c r="C495" s="460">
        <v>974.05</v>
      </c>
      <c r="D495" s="461">
        <v>979.63333333333321</v>
      </c>
      <c r="E495" s="461">
        <v>964.46666666666647</v>
      </c>
      <c r="F495" s="461">
        <v>954.88333333333321</v>
      </c>
      <c r="G495" s="461">
        <v>939.71666666666647</v>
      </c>
      <c r="H495" s="461">
        <v>989.21666666666647</v>
      </c>
      <c r="I495" s="461">
        <v>1004.3833333333332</v>
      </c>
      <c r="J495" s="461">
        <v>1013.9666666666665</v>
      </c>
      <c r="K495" s="460">
        <v>994.8</v>
      </c>
      <c r="L495" s="460">
        <v>970.05</v>
      </c>
      <c r="M495" s="460">
        <v>1.0913299999999999</v>
      </c>
    </row>
    <row r="496" spans="1:13">
      <c r="A496" s="245">
        <v>486</v>
      </c>
      <c r="B496" s="463" t="s">
        <v>523</v>
      </c>
      <c r="C496" s="460">
        <v>2195.3000000000002</v>
      </c>
      <c r="D496" s="461">
        <v>2218.1</v>
      </c>
      <c r="E496" s="461">
        <v>2137.1999999999998</v>
      </c>
      <c r="F496" s="461">
        <v>2079.1</v>
      </c>
      <c r="G496" s="461">
        <v>1998.1999999999998</v>
      </c>
      <c r="H496" s="461">
        <v>2276.1999999999998</v>
      </c>
      <c r="I496" s="461">
        <v>2357.1000000000004</v>
      </c>
      <c r="J496" s="461">
        <v>2415.1999999999998</v>
      </c>
      <c r="K496" s="460">
        <v>2299</v>
      </c>
      <c r="L496" s="460">
        <v>2160</v>
      </c>
      <c r="M496" s="460">
        <v>20.962319999999998</v>
      </c>
    </row>
    <row r="497" spans="1:13">
      <c r="A497" s="245">
        <v>487</v>
      </c>
      <c r="B497" s="463" t="s">
        <v>524</v>
      </c>
      <c r="C497" s="460">
        <v>1680</v>
      </c>
      <c r="D497" s="461">
        <v>1653.3999999999999</v>
      </c>
      <c r="E497" s="461">
        <v>1568.7999999999997</v>
      </c>
      <c r="F497" s="461">
        <v>1457.6</v>
      </c>
      <c r="G497" s="461">
        <v>1372.9999999999998</v>
      </c>
      <c r="H497" s="461">
        <v>1764.5999999999997</v>
      </c>
      <c r="I497" s="461">
        <v>1849.1999999999996</v>
      </c>
      <c r="J497" s="461">
        <v>1960.3999999999996</v>
      </c>
      <c r="K497" s="460">
        <v>1738</v>
      </c>
      <c r="L497" s="460">
        <v>1542.2</v>
      </c>
      <c r="M497" s="460">
        <v>4.6589499999999999</v>
      </c>
    </row>
    <row r="498" spans="1:13">
      <c r="A498" s="245">
        <v>488</v>
      </c>
      <c r="B498" s="463" t="s">
        <v>118</v>
      </c>
      <c r="C498" s="460">
        <v>8.65</v>
      </c>
      <c r="D498" s="461">
        <v>8.7666666666666675</v>
      </c>
      <c r="E498" s="461">
        <v>8.4333333333333353</v>
      </c>
      <c r="F498" s="461">
        <v>8.2166666666666686</v>
      </c>
      <c r="G498" s="461">
        <v>7.8833333333333364</v>
      </c>
      <c r="H498" s="461">
        <v>8.9833333333333343</v>
      </c>
      <c r="I498" s="461">
        <v>9.3166666666666664</v>
      </c>
      <c r="J498" s="461">
        <v>9.5333333333333332</v>
      </c>
      <c r="K498" s="460">
        <v>9.1</v>
      </c>
      <c r="L498" s="460">
        <v>8.5500000000000007</v>
      </c>
      <c r="M498" s="460">
        <v>1715.1654799999999</v>
      </c>
    </row>
    <row r="499" spans="1:13">
      <c r="A499" s="245">
        <v>489</v>
      </c>
      <c r="B499" s="463" t="s">
        <v>195</v>
      </c>
      <c r="C499" s="460">
        <v>999.35</v>
      </c>
      <c r="D499" s="461">
        <v>992.41666666666663</v>
      </c>
      <c r="E499" s="461">
        <v>969.93333333333328</v>
      </c>
      <c r="F499" s="461">
        <v>940.51666666666665</v>
      </c>
      <c r="G499" s="461">
        <v>918.0333333333333</v>
      </c>
      <c r="H499" s="461">
        <v>1021.8333333333333</v>
      </c>
      <c r="I499" s="461">
        <v>1044.3166666666666</v>
      </c>
      <c r="J499" s="461">
        <v>1073.7333333333331</v>
      </c>
      <c r="K499" s="460">
        <v>1014.9</v>
      </c>
      <c r="L499" s="460">
        <v>963</v>
      </c>
      <c r="M499" s="460">
        <v>53.108609999999999</v>
      </c>
    </row>
    <row r="500" spans="1:13">
      <c r="A500" s="245">
        <v>490</v>
      </c>
      <c r="B500" s="463" t="s">
        <v>525</v>
      </c>
      <c r="C500" s="460">
        <v>6732.5</v>
      </c>
      <c r="D500" s="461">
        <v>6777.8166666666666</v>
      </c>
      <c r="E500" s="461">
        <v>6655.6833333333334</v>
      </c>
      <c r="F500" s="461">
        <v>6578.8666666666668</v>
      </c>
      <c r="G500" s="461">
        <v>6456.7333333333336</v>
      </c>
      <c r="H500" s="461">
        <v>6854.6333333333332</v>
      </c>
      <c r="I500" s="461">
        <v>6976.7666666666664</v>
      </c>
      <c r="J500" s="461">
        <v>7053.583333333333</v>
      </c>
      <c r="K500" s="460">
        <v>6899.95</v>
      </c>
      <c r="L500" s="460">
        <v>6701</v>
      </c>
      <c r="M500" s="460">
        <v>4.1919999999999999E-2</v>
      </c>
    </row>
    <row r="501" spans="1:13">
      <c r="A501" s="245">
        <v>491</v>
      </c>
      <c r="B501" s="463" t="s">
        <v>526</v>
      </c>
      <c r="C501" s="460">
        <v>143.5</v>
      </c>
      <c r="D501" s="461">
        <v>144.5</v>
      </c>
      <c r="E501" s="461">
        <v>140.55000000000001</v>
      </c>
      <c r="F501" s="461">
        <v>137.60000000000002</v>
      </c>
      <c r="G501" s="461">
        <v>133.65000000000003</v>
      </c>
      <c r="H501" s="461">
        <v>147.44999999999999</v>
      </c>
      <c r="I501" s="461">
        <v>151.39999999999998</v>
      </c>
      <c r="J501" s="461">
        <v>154.34999999999997</v>
      </c>
      <c r="K501" s="460">
        <v>148.44999999999999</v>
      </c>
      <c r="L501" s="460">
        <v>141.55000000000001</v>
      </c>
      <c r="M501" s="460">
        <v>12.244669999999999</v>
      </c>
    </row>
    <row r="502" spans="1:13">
      <c r="A502" s="245">
        <v>492</v>
      </c>
      <c r="B502" s="463" t="s">
        <v>527</v>
      </c>
      <c r="C502" s="460">
        <v>101.35</v>
      </c>
      <c r="D502" s="461">
        <v>98.916666666666671</v>
      </c>
      <c r="E502" s="461">
        <v>93.433333333333337</v>
      </c>
      <c r="F502" s="461">
        <v>85.516666666666666</v>
      </c>
      <c r="G502" s="461">
        <v>80.033333333333331</v>
      </c>
      <c r="H502" s="461">
        <v>106.83333333333334</v>
      </c>
      <c r="I502" s="461">
        <v>112.31666666666666</v>
      </c>
      <c r="J502" s="461">
        <v>120.23333333333335</v>
      </c>
      <c r="K502" s="460">
        <v>104.4</v>
      </c>
      <c r="L502" s="460">
        <v>91</v>
      </c>
      <c r="M502" s="460">
        <v>374.69729000000001</v>
      </c>
    </row>
    <row r="503" spans="1:13">
      <c r="A503" s="245">
        <v>493</v>
      </c>
      <c r="B503" s="463" t="s">
        <v>771</v>
      </c>
      <c r="C503" s="460">
        <v>427.7</v>
      </c>
      <c r="D503" s="461">
        <v>425.56666666666666</v>
      </c>
      <c r="E503" s="461">
        <v>420.13333333333333</v>
      </c>
      <c r="F503" s="461">
        <v>412.56666666666666</v>
      </c>
      <c r="G503" s="461">
        <v>407.13333333333333</v>
      </c>
      <c r="H503" s="461">
        <v>433.13333333333333</v>
      </c>
      <c r="I503" s="461">
        <v>438.56666666666661</v>
      </c>
      <c r="J503" s="461">
        <v>446.13333333333333</v>
      </c>
      <c r="K503" s="460">
        <v>431</v>
      </c>
      <c r="L503" s="460">
        <v>418</v>
      </c>
      <c r="M503" s="460">
        <v>3.4346199999999998</v>
      </c>
    </row>
    <row r="504" spans="1:13">
      <c r="A504" s="245">
        <v>494</v>
      </c>
      <c r="B504" s="463" t="s">
        <v>528</v>
      </c>
      <c r="C504" s="460">
        <v>2095.9499999999998</v>
      </c>
      <c r="D504" s="461">
        <v>2099.0166666666669</v>
      </c>
      <c r="E504" s="461">
        <v>2064.2333333333336</v>
      </c>
      <c r="F504" s="461">
        <v>2032.5166666666669</v>
      </c>
      <c r="G504" s="461">
        <v>1997.7333333333336</v>
      </c>
      <c r="H504" s="461">
        <v>2130.7333333333336</v>
      </c>
      <c r="I504" s="461">
        <v>2165.5166666666673</v>
      </c>
      <c r="J504" s="461">
        <v>2197.2333333333336</v>
      </c>
      <c r="K504" s="460">
        <v>2133.8000000000002</v>
      </c>
      <c r="L504" s="460">
        <v>2067.3000000000002</v>
      </c>
      <c r="M504" s="460">
        <v>0.92496999999999996</v>
      </c>
    </row>
    <row r="505" spans="1:13">
      <c r="A505" s="245">
        <v>495</v>
      </c>
      <c r="B505" s="463" t="s">
        <v>196</v>
      </c>
      <c r="C505" s="460">
        <v>498.45</v>
      </c>
      <c r="D505" s="461">
        <v>499.86666666666662</v>
      </c>
      <c r="E505" s="461">
        <v>491.33333333333326</v>
      </c>
      <c r="F505" s="461">
        <v>484.21666666666664</v>
      </c>
      <c r="G505" s="461">
        <v>475.68333333333328</v>
      </c>
      <c r="H505" s="461">
        <v>506.98333333333323</v>
      </c>
      <c r="I505" s="461">
        <v>515.51666666666665</v>
      </c>
      <c r="J505" s="461">
        <v>522.63333333333321</v>
      </c>
      <c r="K505" s="460">
        <v>508.4</v>
      </c>
      <c r="L505" s="460">
        <v>492.75</v>
      </c>
      <c r="M505" s="460">
        <v>67.99879</v>
      </c>
    </row>
    <row r="506" spans="1:13">
      <c r="A506" s="245">
        <v>496</v>
      </c>
      <c r="B506" s="463" t="s">
        <v>529</v>
      </c>
      <c r="C506" s="460">
        <v>633.79999999999995</v>
      </c>
      <c r="D506" s="461">
        <v>635.94999999999993</v>
      </c>
      <c r="E506" s="461">
        <v>623.49999999999989</v>
      </c>
      <c r="F506" s="461">
        <v>613.19999999999993</v>
      </c>
      <c r="G506" s="461">
        <v>600.74999999999989</v>
      </c>
      <c r="H506" s="461">
        <v>646.24999999999989</v>
      </c>
      <c r="I506" s="461">
        <v>658.69999999999993</v>
      </c>
      <c r="J506" s="461">
        <v>668.99999999999989</v>
      </c>
      <c r="K506" s="460">
        <v>648.4</v>
      </c>
      <c r="L506" s="460">
        <v>625.65</v>
      </c>
      <c r="M506" s="460">
        <v>23.693380000000001</v>
      </c>
    </row>
    <row r="507" spans="1:13">
      <c r="A507" s="245">
        <v>497</v>
      </c>
      <c r="B507" s="463" t="s">
        <v>197</v>
      </c>
      <c r="C507" s="460">
        <v>13.2</v>
      </c>
      <c r="D507" s="461">
        <v>13.266666666666666</v>
      </c>
      <c r="E507" s="461">
        <v>13.083333333333332</v>
      </c>
      <c r="F507" s="461">
        <v>12.966666666666667</v>
      </c>
      <c r="G507" s="461">
        <v>12.783333333333333</v>
      </c>
      <c r="H507" s="461">
        <v>13.383333333333331</v>
      </c>
      <c r="I507" s="461">
        <v>13.566666666666665</v>
      </c>
      <c r="J507" s="461">
        <v>13.68333333333333</v>
      </c>
      <c r="K507" s="460">
        <v>13.45</v>
      </c>
      <c r="L507" s="460">
        <v>13.15</v>
      </c>
      <c r="M507" s="460">
        <v>856.66983000000005</v>
      </c>
    </row>
    <row r="508" spans="1:13">
      <c r="A508" s="245">
        <v>498</v>
      </c>
      <c r="B508" s="463" t="s">
        <v>198</v>
      </c>
      <c r="C508" s="460">
        <v>191.6</v>
      </c>
      <c r="D508" s="461">
        <v>190.93333333333331</v>
      </c>
      <c r="E508" s="461">
        <v>186.86666666666662</v>
      </c>
      <c r="F508" s="461">
        <v>182.1333333333333</v>
      </c>
      <c r="G508" s="461">
        <v>178.06666666666661</v>
      </c>
      <c r="H508" s="461">
        <v>195.66666666666663</v>
      </c>
      <c r="I508" s="461">
        <v>199.73333333333329</v>
      </c>
      <c r="J508" s="461">
        <v>204.46666666666664</v>
      </c>
      <c r="K508" s="460">
        <v>195</v>
      </c>
      <c r="L508" s="460">
        <v>186.2</v>
      </c>
      <c r="M508" s="460">
        <v>189.46472</v>
      </c>
    </row>
    <row r="509" spans="1:13">
      <c r="A509" s="245">
        <v>499</v>
      </c>
      <c r="B509" s="463" t="s">
        <v>530</v>
      </c>
      <c r="C509" s="460">
        <v>268.75</v>
      </c>
      <c r="D509" s="461">
        <v>271.13333333333333</v>
      </c>
      <c r="E509" s="461">
        <v>265.61666666666667</v>
      </c>
      <c r="F509" s="461">
        <v>262.48333333333335</v>
      </c>
      <c r="G509" s="461">
        <v>256.9666666666667</v>
      </c>
      <c r="H509" s="461">
        <v>274.26666666666665</v>
      </c>
      <c r="I509" s="461">
        <v>279.7833333333333</v>
      </c>
      <c r="J509" s="461">
        <v>282.91666666666663</v>
      </c>
      <c r="K509" s="460">
        <v>276.64999999999998</v>
      </c>
      <c r="L509" s="460">
        <v>268</v>
      </c>
      <c r="M509" s="460">
        <v>1.2233400000000001</v>
      </c>
    </row>
    <row r="510" spans="1:13">
      <c r="A510" s="245">
        <v>500</v>
      </c>
      <c r="B510" s="463" t="s">
        <v>531</v>
      </c>
      <c r="C510" s="460">
        <v>2144.5</v>
      </c>
      <c r="D510" s="461">
        <v>2128.2000000000003</v>
      </c>
      <c r="E510" s="461">
        <v>2096.4000000000005</v>
      </c>
      <c r="F510" s="461">
        <v>2048.3000000000002</v>
      </c>
      <c r="G510" s="461">
        <v>2016.5000000000005</v>
      </c>
      <c r="H510" s="461">
        <v>2176.3000000000006</v>
      </c>
      <c r="I510" s="461">
        <v>2208.1000000000008</v>
      </c>
      <c r="J510" s="461">
        <v>2256.2000000000007</v>
      </c>
      <c r="K510" s="460">
        <v>2160</v>
      </c>
      <c r="L510" s="460">
        <v>2080.1</v>
      </c>
      <c r="M510" s="460">
        <v>0.77995000000000003</v>
      </c>
    </row>
    <row r="511" spans="1:13">
      <c r="A511" s="245">
        <v>501</v>
      </c>
      <c r="B511" s="463" t="s">
        <v>741</v>
      </c>
      <c r="C511" s="460">
        <v>1221.0999999999999</v>
      </c>
      <c r="D511" s="461">
        <v>1218.9166666666667</v>
      </c>
      <c r="E511" s="461">
        <v>1204.8833333333334</v>
      </c>
      <c r="F511" s="461">
        <v>1188.6666666666667</v>
      </c>
      <c r="G511" s="461">
        <v>1174.6333333333334</v>
      </c>
      <c r="H511" s="461">
        <v>1235.1333333333334</v>
      </c>
      <c r="I511" s="461">
        <v>1249.1666666666667</v>
      </c>
      <c r="J511" s="461">
        <v>1265.3833333333334</v>
      </c>
      <c r="K511" s="460">
        <v>1232.95</v>
      </c>
      <c r="L511" s="460">
        <v>1202.7</v>
      </c>
      <c r="M511" s="460">
        <v>0.28311999999999998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8"/>
      <c r="B5" s="538"/>
      <c r="C5" s="539"/>
      <c r="D5" s="53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0" t="s">
        <v>533</v>
      </c>
      <c r="C7" s="540"/>
      <c r="D7" s="239">
        <f>Main!B10</f>
        <v>44333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44330</v>
      </c>
      <c r="B10" s="244">
        <v>500009</v>
      </c>
      <c r="C10" s="245" t="s">
        <v>962</v>
      </c>
      <c r="D10" s="245" t="s">
        <v>963</v>
      </c>
      <c r="E10" s="245" t="s">
        <v>543</v>
      </c>
      <c r="F10" s="338">
        <v>3000000</v>
      </c>
      <c r="G10" s="244">
        <v>40.049999999999997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44330</v>
      </c>
      <c r="B11" s="244">
        <v>539800</v>
      </c>
      <c r="C11" s="245" t="s">
        <v>964</v>
      </c>
      <c r="D11" s="245" t="s">
        <v>965</v>
      </c>
      <c r="E11" s="245" t="s">
        <v>542</v>
      </c>
      <c r="F11" s="338">
        <v>55818</v>
      </c>
      <c r="G11" s="244">
        <v>13.63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44330</v>
      </c>
      <c r="B12" s="244">
        <v>541778</v>
      </c>
      <c r="C12" s="245" t="s">
        <v>966</v>
      </c>
      <c r="D12" s="245" t="s">
        <v>967</v>
      </c>
      <c r="E12" s="245" t="s">
        <v>542</v>
      </c>
      <c r="F12" s="338">
        <v>32878</v>
      </c>
      <c r="G12" s="244">
        <v>74.180000000000007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44330</v>
      </c>
      <c r="B13" s="244">
        <v>541778</v>
      </c>
      <c r="C13" s="245" t="s">
        <v>966</v>
      </c>
      <c r="D13" s="245" t="s">
        <v>967</v>
      </c>
      <c r="E13" s="245" t="s">
        <v>543</v>
      </c>
      <c r="F13" s="338">
        <v>94114</v>
      </c>
      <c r="G13" s="244">
        <v>75.98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44330</v>
      </c>
      <c r="B14" s="244">
        <v>504397</v>
      </c>
      <c r="C14" s="245" t="s">
        <v>968</v>
      </c>
      <c r="D14" s="245" t="s">
        <v>969</v>
      </c>
      <c r="E14" s="245" t="s">
        <v>542</v>
      </c>
      <c r="F14" s="338">
        <v>3000</v>
      </c>
      <c r="G14" s="244">
        <v>14.7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44330</v>
      </c>
      <c r="B15" s="244">
        <v>504397</v>
      </c>
      <c r="C15" s="245" t="s">
        <v>968</v>
      </c>
      <c r="D15" s="245" t="s">
        <v>970</v>
      </c>
      <c r="E15" s="245" t="s">
        <v>543</v>
      </c>
      <c r="F15" s="338">
        <v>6380</v>
      </c>
      <c r="G15" s="244">
        <v>14.7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44330</v>
      </c>
      <c r="B16" s="244">
        <v>531337</v>
      </c>
      <c r="C16" s="245" t="s">
        <v>971</v>
      </c>
      <c r="D16" s="245" t="s">
        <v>972</v>
      </c>
      <c r="E16" s="245" t="s">
        <v>543</v>
      </c>
      <c r="F16" s="338">
        <v>1000000</v>
      </c>
      <c r="G16" s="244">
        <v>5.25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44330</v>
      </c>
      <c r="B17" s="244">
        <v>531337</v>
      </c>
      <c r="C17" s="245" t="s">
        <v>971</v>
      </c>
      <c r="D17" s="245" t="s">
        <v>973</v>
      </c>
      <c r="E17" s="245" t="s">
        <v>542</v>
      </c>
      <c r="F17" s="338">
        <v>570000</v>
      </c>
      <c r="G17" s="244">
        <v>5.25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44330</v>
      </c>
      <c r="B18" s="244">
        <v>531337</v>
      </c>
      <c r="C18" s="245" t="s">
        <v>971</v>
      </c>
      <c r="D18" s="245" t="s">
        <v>974</v>
      </c>
      <c r="E18" s="245" t="s">
        <v>542</v>
      </c>
      <c r="F18" s="338">
        <v>600000</v>
      </c>
      <c r="G18" s="244">
        <v>5.25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44330</v>
      </c>
      <c r="B19" s="244">
        <v>539519</v>
      </c>
      <c r="C19" s="245" t="s">
        <v>975</v>
      </c>
      <c r="D19" s="245" t="s">
        <v>976</v>
      </c>
      <c r="E19" s="245" t="s">
        <v>542</v>
      </c>
      <c r="F19" s="338">
        <v>100000</v>
      </c>
      <c r="G19" s="244">
        <v>13.55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44330</v>
      </c>
      <c r="B20" s="244">
        <v>539519</v>
      </c>
      <c r="C20" s="245" t="s">
        <v>975</v>
      </c>
      <c r="D20" s="245" t="s">
        <v>977</v>
      </c>
      <c r="E20" s="245" t="s">
        <v>543</v>
      </c>
      <c r="F20" s="338">
        <v>40000</v>
      </c>
      <c r="G20" s="244">
        <v>13.54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44330</v>
      </c>
      <c r="B21" s="244">
        <v>539519</v>
      </c>
      <c r="C21" s="245" t="s">
        <v>975</v>
      </c>
      <c r="D21" s="245" t="s">
        <v>978</v>
      </c>
      <c r="E21" s="245" t="s">
        <v>543</v>
      </c>
      <c r="F21" s="338">
        <v>50000</v>
      </c>
      <c r="G21" s="244">
        <v>13.55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44330</v>
      </c>
      <c r="B22" s="244">
        <v>543262</v>
      </c>
      <c r="C22" s="245" t="s">
        <v>979</v>
      </c>
      <c r="D22" s="245" t="s">
        <v>980</v>
      </c>
      <c r="E22" s="245" t="s">
        <v>543</v>
      </c>
      <c r="F22" s="338">
        <v>21000</v>
      </c>
      <c r="G22" s="244">
        <v>34.86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44330</v>
      </c>
      <c r="B23" s="244">
        <v>535657</v>
      </c>
      <c r="C23" s="245" t="s">
        <v>981</v>
      </c>
      <c r="D23" s="245" t="s">
        <v>982</v>
      </c>
      <c r="E23" s="245" t="s">
        <v>542</v>
      </c>
      <c r="F23" s="338">
        <v>143800</v>
      </c>
      <c r="G23" s="244">
        <v>2.8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44330</v>
      </c>
      <c r="B24" s="244">
        <v>535657</v>
      </c>
      <c r="C24" s="245" t="s">
        <v>981</v>
      </c>
      <c r="D24" s="245" t="s">
        <v>983</v>
      </c>
      <c r="E24" s="245" t="s">
        <v>543</v>
      </c>
      <c r="F24" s="338">
        <v>200000</v>
      </c>
      <c r="G24" s="244">
        <v>2.85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44330</v>
      </c>
      <c r="B25" s="244">
        <v>535657</v>
      </c>
      <c r="C25" s="245" t="s">
        <v>981</v>
      </c>
      <c r="D25" s="245" t="s">
        <v>984</v>
      </c>
      <c r="E25" s="245" t="s">
        <v>542</v>
      </c>
      <c r="F25" s="338">
        <v>10</v>
      </c>
      <c r="G25" s="244">
        <v>2.95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44330</v>
      </c>
      <c r="B26" s="244">
        <v>535657</v>
      </c>
      <c r="C26" s="245" t="s">
        <v>981</v>
      </c>
      <c r="D26" s="245" t="s">
        <v>984</v>
      </c>
      <c r="E26" s="245" t="s">
        <v>543</v>
      </c>
      <c r="F26" s="338">
        <v>92902</v>
      </c>
      <c r="G26" s="244">
        <v>2.8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44330</v>
      </c>
      <c r="B27" s="244">
        <v>535657</v>
      </c>
      <c r="C27" s="245" t="s">
        <v>981</v>
      </c>
      <c r="D27" s="245" t="s">
        <v>985</v>
      </c>
      <c r="E27" s="245" t="s">
        <v>542</v>
      </c>
      <c r="F27" s="338">
        <v>100000</v>
      </c>
      <c r="G27" s="244">
        <v>2.9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44330</v>
      </c>
      <c r="B28" s="244">
        <v>533168</v>
      </c>
      <c r="C28" s="245" t="s">
        <v>986</v>
      </c>
      <c r="D28" s="245" t="s">
        <v>987</v>
      </c>
      <c r="E28" s="245" t="s">
        <v>543</v>
      </c>
      <c r="F28" s="338">
        <v>215000</v>
      </c>
      <c r="G28" s="244">
        <v>127.88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44330</v>
      </c>
      <c r="B29" s="244">
        <v>500370</v>
      </c>
      <c r="C29" s="245" t="s">
        <v>988</v>
      </c>
      <c r="D29" s="245" t="s">
        <v>989</v>
      </c>
      <c r="E29" s="245" t="s">
        <v>543</v>
      </c>
      <c r="F29" s="338">
        <v>45000</v>
      </c>
      <c r="G29" s="244">
        <v>39.08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44330</v>
      </c>
      <c r="B30" s="244">
        <v>500370</v>
      </c>
      <c r="C30" s="245" t="s">
        <v>988</v>
      </c>
      <c r="D30" s="245" t="s">
        <v>990</v>
      </c>
      <c r="E30" s="245" t="s">
        <v>542</v>
      </c>
      <c r="F30" s="338">
        <v>75000</v>
      </c>
      <c r="G30" s="244">
        <v>39.1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44330</v>
      </c>
      <c r="B31" s="244">
        <v>539026</v>
      </c>
      <c r="C31" s="245" t="s">
        <v>916</v>
      </c>
      <c r="D31" s="245" t="s">
        <v>941</v>
      </c>
      <c r="E31" s="245" t="s">
        <v>542</v>
      </c>
      <c r="F31" s="338">
        <v>24000</v>
      </c>
      <c r="G31" s="244">
        <v>8.7899999999999991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44330</v>
      </c>
      <c r="B32" s="244">
        <v>539026</v>
      </c>
      <c r="C32" s="245" t="s">
        <v>916</v>
      </c>
      <c r="D32" s="245" t="s">
        <v>944</v>
      </c>
      <c r="E32" s="245" t="s">
        <v>542</v>
      </c>
      <c r="F32" s="338">
        <v>56000</v>
      </c>
      <c r="G32" s="244">
        <v>8.8000000000000007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44330</v>
      </c>
      <c r="B33" s="244">
        <v>539026</v>
      </c>
      <c r="C33" s="245" t="s">
        <v>916</v>
      </c>
      <c r="D33" s="245" t="s">
        <v>941</v>
      </c>
      <c r="E33" s="245" t="s">
        <v>543</v>
      </c>
      <c r="F33" s="338">
        <v>8000</v>
      </c>
      <c r="G33" s="244">
        <v>8.64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44330</v>
      </c>
      <c r="B34" s="244">
        <v>539026</v>
      </c>
      <c r="C34" s="245" t="s">
        <v>916</v>
      </c>
      <c r="D34" s="245" t="s">
        <v>942</v>
      </c>
      <c r="E34" s="245" t="s">
        <v>542</v>
      </c>
      <c r="F34" s="338">
        <v>32000</v>
      </c>
      <c r="G34" s="244">
        <v>8.85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44330</v>
      </c>
      <c r="B35" s="244">
        <v>539026</v>
      </c>
      <c r="C35" s="245" t="s">
        <v>916</v>
      </c>
      <c r="D35" s="245" t="s">
        <v>941</v>
      </c>
      <c r="E35" s="245" t="s">
        <v>543</v>
      </c>
      <c r="F35" s="338">
        <v>88000</v>
      </c>
      <c r="G35" s="244">
        <v>8.8000000000000007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44330</v>
      </c>
      <c r="B36" s="244">
        <v>530961</v>
      </c>
      <c r="C36" s="245" t="s">
        <v>921</v>
      </c>
      <c r="D36" s="245" t="s">
        <v>991</v>
      </c>
      <c r="E36" s="245" t="s">
        <v>542</v>
      </c>
      <c r="F36" s="338">
        <v>1793761</v>
      </c>
      <c r="G36" s="244">
        <v>2.46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44330</v>
      </c>
      <c r="B37" s="244">
        <v>530961</v>
      </c>
      <c r="C37" s="245" t="s">
        <v>921</v>
      </c>
      <c r="D37" s="245" t="s">
        <v>991</v>
      </c>
      <c r="E37" s="245" t="s">
        <v>543</v>
      </c>
      <c r="F37" s="338">
        <v>1262483</v>
      </c>
      <c r="G37" s="244">
        <v>2.4900000000000002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44330</v>
      </c>
      <c r="B38" s="244">
        <v>539222</v>
      </c>
      <c r="C38" s="245" t="s">
        <v>943</v>
      </c>
      <c r="D38" s="245" t="s">
        <v>942</v>
      </c>
      <c r="E38" s="245" t="s">
        <v>542</v>
      </c>
      <c r="F38" s="338">
        <v>30000</v>
      </c>
      <c r="G38" s="244">
        <v>8.9499999999999993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44330</v>
      </c>
      <c r="B39" s="244">
        <v>539222</v>
      </c>
      <c r="C39" s="245" t="s">
        <v>943</v>
      </c>
      <c r="D39" s="245" t="s">
        <v>941</v>
      </c>
      <c r="E39" s="245" t="s">
        <v>543</v>
      </c>
      <c r="F39" s="338">
        <v>45000</v>
      </c>
      <c r="G39" s="244">
        <v>8.86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44330</v>
      </c>
      <c r="B40" s="244" t="s">
        <v>992</v>
      </c>
      <c r="C40" s="245" t="s">
        <v>993</v>
      </c>
      <c r="D40" s="245" t="s">
        <v>904</v>
      </c>
      <c r="E40" s="245" t="s">
        <v>542</v>
      </c>
      <c r="F40" s="338">
        <v>64717</v>
      </c>
      <c r="G40" s="244">
        <v>680.11</v>
      </c>
      <c r="H40" s="315" t="s">
        <v>839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44330</v>
      </c>
      <c r="B41" s="244" t="s">
        <v>994</v>
      </c>
      <c r="C41" s="245" t="s">
        <v>995</v>
      </c>
      <c r="D41" s="245" t="s">
        <v>852</v>
      </c>
      <c r="E41" s="245" t="s">
        <v>542</v>
      </c>
      <c r="F41" s="338">
        <v>425346</v>
      </c>
      <c r="G41" s="244">
        <v>38.96</v>
      </c>
      <c r="H41" s="315" t="s">
        <v>839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44330</v>
      </c>
      <c r="B42" s="244" t="s">
        <v>996</v>
      </c>
      <c r="C42" s="245" t="s">
        <v>997</v>
      </c>
      <c r="D42" s="245" t="s">
        <v>945</v>
      </c>
      <c r="E42" s="245" t="s">
        <v>542</v>
      </c>
      <c r="F42" s="338">
        <v>384974</v>
      </c>
      <c r="G42" s="244">
        <v>21.79</v>
      </c>
      <c r="H42" s="315" t="s">
        <v>839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44330</v>
      </c>
      <c r="B43" s="244" t="s">
        <v>971</v>
      </c>
      <c r="C43" s="245" t="s">
        <v>998</v>
      </c>
      <c r="D43" s="245" t="s">
        <v>999</v>
      </c>
      <c r="E43" s="245" t="s">
        <v>542</v>
      </c>
      <c r="F43" s="338">
        <v>762000</v>
      </c>
      <c r="G43" s="244">
        <v>5.25</v>
      </c>
      <c r="H43" s="315" t="s">
        <v>839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44330</v>
      </c>
      <c r="B44" s="244" t="s">
        <v>1000</v>
      </c>
      <c r="C44" s="245" t="s">
        <v>1001</v>
      </c>
      <c r="D44" s="245" t="s">
        <v>1002</v>
      </c>
      <c r="E44" s="245" t="s">
        <v>542</v>
      </c>
      <c r="F44" s="338">
        <v>39335</v>
      </c>
      <c r="G44" s="244">
        <v>198.98</v>
      </c>
      <c r="H44" s="315" t="s">
        <v>839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44330</v>
      </c>
      <c r="B45" s="244" t="s">
        <v>1003</v>
      </c>
      <c r="C45" s="245" t="s">
        <v>1004</v>
      </c>
      <c r="D45" s="245" t="s">
        <v>1005</v>
      </c>
      <c r="E45" s="245" t="s">
        <v>542</v>
      </c>
      <c r="F45" s="338">
        <v>88552</v>
      </c>
      <c r="G45" s="244">
        <v>8.58</v>
      </c>
      <c r="H45" s="315" t="s">
        <v>839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44330</v>
      </c>
      <c r="B46" s="244" t="s">
        <v>918</v>
      </c>
      <c r="C46" s="245" t="s">
        <v>919</v>
      </c>
      <c r="D46" s="245" t="s">
        <v>903</v>
      </c>
      <c r="E46" s="245" t="s">
        <v>542</v>
      </c>
      <c r="F46" s="338">
        <v>66011</v>
      </c>
      <c r="G46" s="244">
        <v>1673.16</v>
      </c>
      <c r="H46" s="315" t="s">
        <v>839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44330</v>
      </c>
      <c r="B47" s="244" t="s">
        <v>488</v>
      </c>
      <c r="C47" s="245" t="s">
        <v>1006</v>
      </c>
      <c r="D47" s="245" t="s">
        <v>1007</v>
      </c>
      <c r="E47" s="245" t="s">
        <v>542</v>
      </c>
      <c r="F47" s="338">
        <v>16625525</v>
      </c>
      <c r="G47" s="244">
        <v>11.25</v>
      </c>
      <c r="H47" s="315" t="s">
        <v>839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44330</v>
      </c>
      <c r="B48" s="244" t="s">
        <v>523</v>
      </c>
      <c r="C48" s="245" t="s">
        <v>946</v>
      </c>
      <c r="D48" s="245" t="s">
        <v>920</v>
      </c>
      <c r="E48" s="245" t="s">
        <v>542</v>
      </c>
      <c r="F48" s="338">
        <v>128121</v>
      </c>
      <c r="G48" s="244">
        <v>2224.8200000000002</v>
      </c>
      <c r="H48" s="315" t="s">
        <v>839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44330</v>
      </c>
      <c r="B49" s="244" t="s">
        <v>523</v>
      </c>
      <c r="C49" s="245" t="s">
        <v>946</v>
      </c>
      <c r="D49" s="245" t="s">
        <v>904</v>
      </c>
      <c r="E49" s="245" t="s">
        <v>542</v>
      </c>
      <c r="F49" s="338">
        <v>151142</v>
      </c>
      <c r="G49" s="244">
        <v>2227.5700000000002</v>
      </c>
      <c r="H49" s="315" t="s">
        <v>839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44330</v>
      </c>
      <c r="B50" s="244" t="s">
        <v>523</v>
      </c>
      <c r="C50" s="245" t="s">
        <v>946</v>
      </c>
      <c r="D50" s="245" t="s">
        <v>917</v>
      </c>
      <c r="E50" s="245" t="s">
        <v>542</v>
      </c>
      <c r="F50" s="338">
        <v>73767</v>
      </c>
      <c r="G50" s="244">
        <v>2221.2600000000002</v>
      </c>
      <c r="H50" s="315" t="s">
        <v>839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44330</v>
      </c>
      <c r="B51" s="244" t="s">
        <v>921</v>
      </c>
      <c r="C51" s="245" t="s">
        <v>922</v>
      </c>
      <c r="D51" s="245" t="s">
        <v>923</v>
      </c>
      <c r="E51" s="245" t="s">
        <v>542</v>
      </c>
      <c r="F51" s="338">
        <v>2746785</v>
      </c>
      <c r="G51" s="244">
        <v>2.4500000000000002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44330</v>
      </c>
      <c r="B52" s="244" t="s">
        <v>1008</v>
      </c>
      <c r="C52" s="245" t="s">
        <v>1009</v>
      </c>
      <c r="D52" s="245" t="s">
        <v>904</v>
      </c>
      <c r="E52" s="245" t="s">
        <v>542</v>
      </c>
      <c r="F52" s="338">
        <v>214973</v>
      </c>
      <c r="G52" s="244">
        <v>125.45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44330</v>
      </c>
      <c r="B53" s="244" t="s">
        <v>1010</v>
      </c>
      <c r="C53" s="245" t="s">
        <v>1011</v>
      </c>
      <c r="D53" s="245" t="s">
        <v>1012</v>
      </c>
      <c r="E53" s="245" t="s">
        <v>542</v>
      </c>
      <c r="F53" s="338">
        <v>1000000</v>
      </c>
      <c r="G53" s="244">
        <v>91.2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44330</v>
      </c>
      <c r="B54" s="244" t="s">
        <v>1010</v>
      </c>
      <c r="C54" s="245" t="s">
        <v>1011</v>
      </c>
      <c r="D54" s="245" t="s">
        <v>1013</v>
      </c>
      <c r="E54" s="245" t="s">
        <v>542</v>
      </c>
      <c r="F54" s="338">
        <v>950000</v>
      </c>
      <c r="G54" s="244">
        <v>90.9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44330</v>
      </c>
      <c r="B55" s="244" t="s">
        <v>1014</v>
      </c>
      <c r="C55" s="245" t="s">
        <v>1015</v>
      </c>
      <c r="D55" s="245" t="s">
        <v>1016</v>
      </c>
      <c r="E55" s="245" t="s">
        <v>542</v>
      </c>
      <c r="F55" s="338">
        <v>201000</v>
      </c>
      <c r="G55" s="244">
        <v>90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44330</v>
      </c>
      <c r="B56" s="244" t="s">
        <v>992</v>
      </c>
      <c r="C56" s="245" t="s">
        <v>993</v>
      </c>
      <c r="D56" s="245" t="s">
        <v>904</v>
      </c>
      <c r="E56" s="245" t="s">
        <v>543</v>
      </c>
      <c r="F56" s="338">
        <v>64717</v>
      </c>
      <c r="G56" s="244">
        <v>680.25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44330</v>
      </c>
      <c r="B57" s="244" t="s">
        <v>1017</v>
      </c>
      <c r="C57" s="245" t="s">
        <v>1018</v>
      </c>
      <c r="D57" s="245" t="s">
        <v>1019</v>
      </c>
      <c r="E57" s="245" t="s">
        <v>543</v>
      </c>
      <c r="F57" s="338">
        <v>11619200</v>
      </c>
      <c r="G57" s="244">
        <v>1.29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44330</v>
      </c>
      <c r="B58" s="244" t="s">
        <v>994</v>
      </c>
      <c r="C58" s="245" t="s">
        <v>995</v>
      </c>
      <c r="D58" s="245" t="s">
        <v>852</v>
      </c>
      <c r="E58" s="245" t="s">
        <v>543</v>
      </c>
      <c r="F58" s="338">
        <v>425346</v>
      </c>
      <c r="G58" s="244">
        <v>39.17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44330</v>
      </c>
      <c r="B59" s="244" t="s">
        <v>996</v>
      </c>
      <c r="C59" s="245" t="s">
        <v>997</v>
      </c>
      <c r="D59" s="245" t="s">
        <v>945</v>
      </c>
      <c r="E59" s="245" t="s">
        <v>543</v>
      </c>
      <c r="F59" s="338">
        <v>159911</v>
      </c>
      <c r="G59" s="244">
        <v>21.48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44330</v>
      </c>
      <c r="B60" s="244" t="s">
        <v>971</v>
      </c>
      <c r="C60" s="245" t="s">
        <v>998</v>
      </c>
      <c r="D60" s="245" t="s">
        <v>1020</v>
      </c>
      <c r="E60" s="245" t="s">
        <v>543</v>
      </c>
      <c r="F60" s="338">
        <v>500000</v>
      </c>
      <c r="G60" s="244">
        <v>5.25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44330</v>
      </c>
      <c r="B61" s="244" t="s">
        <v>1021</v>
      </c>
      <c r="C61" s="245" t="s">
        <v>1022</v>
      </c>
      <c r="D61" s="245" t="s">
        <v>1023</v>
      </c>
      <c r="E61" s="245" t="s">
        <v>543</v>
      </c>
      <c r="F61" s="338">
        <v>79200</v>
      </c>
      <c r="G61" s="244">
        <v>9.5500000000000007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44330</v>
      </c>
      <c r="B62" s="244" t="s">
        <v>1003</v>
      </c>
      <c r="C62" s="222" t="s">
        <v>1004</v>
      </c>
      <c r="D62" s="222" t="s">
        <v>1005</v>
      </c>
      <c r="E62" s="245" t="s">
        <v>543</v>
      </c>
      <c r="F62" s="118">
        <v>148912</v>
      </c>
      <c r="G62" s="118">
        <v>8.58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44330</v>
      </c>
      <c r="B63" s="244" t="s">
        <v>918</v>
      </c>
      <c r="C63" s="245" t="s">
        <v>919</v>
      </c>
      <c r="D63" s="245" t="s">
        <v>903</v>
      </c>
      <c r="E63" s="245" t="s">
        <v>543</v>
      </c>
      <c r="F63" s="338">
        <v>66011</v>
      </c>
      <c r="G63" s="244">
        <v>1669.67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44330</v>
      </c>
      <c r="B64" s="244" t="s">
        <v>986</v>
      </c>
      <c r="C64" s="245" t="s">
        <v>1024</v>
      </c>
      <c r="D64" s="245" t="s">
        <v>987</v>
      </c>
      <c r="E64" s="245" t="s">
        <v>543</v>
      </c>
      <c r="F64" s="338">
        <v>300000</v>
      </c>
      <c r="G64" s="244">
        <v>126.47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44330</v>
      </c>
      <c r="B65" s="244" t="s">
        <v>488</v>
      </c>
      <c r="C65" s="245" t="s">
        <v>1006</v>
      </c>
      <c r="D65" s="245" t="s">
        <v>1007</v>
      </c>
      <c r="E65" s="245" t="s">
        <v>543</v>
      </c>
      <c r="F65" s="338">
        <v>16650526</v>
      </c>
      <c r="G65" s="244">
        <v>11.25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44330</v>
      </c>
      <c r="B66" s="244" t="s">
        <v>523</v>
      </c>
      <c r="C66" s="245" t="s">
        <v>946</v>
      </c>
      <c r="D66" s="245" t="s">
        <v>917</v>
      </c>
      <c r="E66" s="245" t="s">
        <v>543</v>
      </c>
      <c r="F66" s="338">
        <v>73767</v>
      </c>
      <c r="G66" s="244">
        <v>2222.4899999999998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44330</v>
      </c>
      <c r="B67" s="244" t="s">
        <v>523</v>
      </c>
      <c r="C67" s="245" t="s">
        <v>946</v>
      </c>
      <c r="D67" s="245" t="s">
        <v>920</v>
      </c>
      <c r="E67" s="245" t="s">
        <v>543</v>
      </c>
      <c r="F67" s="338">
        <v>128775</v>
      </c>
      <c r="G67" s="244">
        <v>2228.81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44330</v>
      </c>
      <c r="B68" s="244" t="s">
        <v>523</v>
      </c>
      <c r="C68" s="245" t="s">
        <v>946</v>
      </c>
      <c r="D68" s="245" t="s">
        <v>904</v>
      </c>
      <c r="E68" s="245" t="s">
        <v>543</v>
      </c>
      <c r="F68" s="338">
        <v>151142</v>
      </c>
      <c r="G68" s="244">
        <v>2230.0700000000002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44330</v>
      </c>
      <c r="B69" s="244" t="s">
        <v>921</v>
      </c>
      <c r="C69" s="245" t="s">
        <v>922</v>
      </c>
      <c r="D69" s="245" t="s">
        <v>923</v>
      </c>
      <c r="E69" s="245" t="s">
        <v>543</v>
      </c>
      <c r="F69" s="338">
        <v>3713195</v>
      </c>
      <c r="G69" s="244">
        <v>2.4700000000000002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44330</v>
      </c>
      <c r="B70" s="244" t="s">
        <v>1008</v>
      </c>
      <c r="C70" s="245" t="s">
        <v>1009</v>
      </c>
      <c r="D70" s="245" t="s">
        <v>904</v>
      </c>
      <c r="E70" s="245" t="s">
        <v>543</v>
      </c>
      <c r="F70" s="338">
        <v>214973</v>
      </c>
      <c r="G70" s="244">
        <v>125.27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44330</v>
      </c>
      <c r="B71" s="244" t="s">
        <v>1010</v>
      </c>
      <c r="C71" s="245" t="s">
        <v>1011</v>
      </c>
      <c r="D71" s="245" t="s">
        <v>1025</v>
      </c>
      <c r="E71" s="245" t="s">
        <v>543</v>
      </c>
      <c r="F71" s="338">
        <v>950000</v>
      </c>
      <c r="G71" s="244">
        <v>90.9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44330</v>
      </c>
      <c r="B72" s="244" t="s">
        <v>1010</v>
      </c>
      <c r="C72" s="245" t="s">
        <v>1011</v>
      </c>
      <c r="D72" s="245" t="s">
        <v>1025</v>
      </c>
      <c r="E72" s="245" t="s">
        <v>543</v>
      </c>
      <c r="F72" s="338">
        <v>1000000</v>
      </c>
      <c r="G72" s="244">
        <v>91.2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44330</v>
      </c>
      <c r="B73" s="244" t="s">
        <v>1014</v>
      </c>
      <c r="C73" s="245" t="s">
        <v>1015</v>
      </c>
      <c r="D73" s="245" t="s">
        <v>1026</v>
      </c>
      <c r="E73" s="245" t="s">
        <v>543</v>
      </c>
      <c r="F73" s="338">
        <v>200000</v>
      </c>
      <c r="G73" s="244">
        <v>90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44330</v>
      </c>
      <c r="B74" s="244" t="s">
        <v>1014</v>
      </c>
      <c r="C74" s="245" t="s">
        <v>1015</v>
      </c>
      <c r="D74" s="245" t="s">
        <v>1016</v>
      </c>
      <c r="E74" s="245" t="s">
        <v>543</v>
      </c>
      <c r="F74" s="338">
        <v>1000</v>
      </c>
      <c r="G74" s="244">
        <v>94.15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B75" s="244"/>
      <c r="C75" s="245"/>
      <c r="D75" s="245"/>
      <c r="E75" s="245"/>
      <c r="F75" s="338"/>
      <c r="G75" s="244"/>
      <c r="H75" s="315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B76" s="244"/>
      <c r="C76" s="245"/>
      <c r="D76" s="245"/>
      <c r="E76" s="245"/>
      <c r="F76" s="338"/>
      <c r="G76" s="244"/>
      <c r="H76" s="315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B77" s="244"/>
      <c r="C77" s="245"/>
      <c r="D77" s="245"/>
      <c r="E77" s="245"/>
      <c r="F77" s="338"/>
      <c r="G77" s="244"/>
      <c r="H77" s="315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B78" s="244"/>
      <c r="C78" s="245"/>
      <c r="D78" s="245"/>
      <c r="E78" s="245"/>
      <c r="F78" s="338"/>
      <c r="G78" s="244"/>
      <c r="H78" s="315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B79" s="244"/>
      <c r="C79" s="245"/>
      <c r="D79" s="245"/>
      <c r="E79" s="245"/>
      <c r="F79" s="338"/>
      <c r="G79" s="244"/>
      <c r="H79" s="315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B80" s="244"/>
      <c r="C80" s="245"/>
      <c r="D80" s="245"/>
      <c r="E80" s="245"/>
      <c r="F80" s="338"/>
      <c r="G80" s="244"/>
      <c r="H80" s="315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2:35">
      <c r="B81" s="244"/>
      <c r="C81" s="245"/>
      <c r="D81" s="245"/>
      <c r="E81" s="245"/>
      <c r="F81" s="338"/>
      <c r="G81" s="244"/>
      <c r="H81" s="315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2:35">
      <c r="B82" s="244"/>
      <c r="C82" s="245"/>
      <c r="D82" s="245"/>
      <c r="E82" s="245"/>
      <c r="F82" s="338"/>
      <c r="G82" s="244"/>
      <c r="H82" s="315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2:35">
      <c r="B83" s="244"/>
      <c r="C83" s="245"/>
      <c r="D83" s="245"/>
      <c r="E83" s="245"/>
      <c r="F83" s="338"/>
      <c r="G83" s="244"/>
      <c r="H83" s="315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2:35">
      <c r="B84" s="244"/>
      <c r="C84" s="245"/>
      <c r="D84" s="245"/>
      <c r="E84" s="245"/>
      <c r="F84" s="338"/>
      <c r="G84" s="244"/>
      <c r="H84" s="315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2:35">
      <c r="B85" s="244"/>
      <c r="C85" s="245"/>
      <c r="D85" s="245"/>
      <c r="E85" s="245"/>
      <c r="F85" s="338"/>
      <c r="G85" s="244"/>
      <c r="H85" s="315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2:35">
      <c r="B86" s="244"/>
      <c r="C86" s="245"/>
      <c r="D86" s="245"/>
      <c r="E86" s="245"/>
      <c r="F86" s="338"/>
      <c r="G86" s="244"/>
      <c r="H86" s="315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2:35">
      <c r="B87" s="244"/>
      <c r="C87" s="245"/>
      <c r="D87" s="245"/>
      <c r="E87" s="245"/>
      <c r="F87" s="338"/>
      <c r="G87" s="244"/>
      <c r="H87" s="315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2:35">
      <c r="B88" s="244"/>
      <c r="C88" s="245"/>
      <c r="D88" s="245"/>
      <c r="E88" s="245"/>
      <c r="F88" s="338"/>
      <c r="G88" s="244"/>
      <c r="H88" s="315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2:35">
      <c r="B89" s="244"/>
      <c r="C89" s="245"/>
      <c r="D89" s="245"/>
      <c r="E89" s="245"/>
      <c r="F89" s="338"/>
      <c r="G89" s="244"/>
      <c r="H89" s="315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2:35">
      <c r="B90" s="244"/>
      <c r="C90" s="245"/>
      <c r="D90" s="245"/>
      <c r="E90" s="245"/>
      <c r="F90" s="338"/>
      <c r="G90" s="244"/>
      <c r="H90" s="315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2:35">
      <c r="B91" s="244"/>
      <c r="C91" s="245"/>
      <c r="D91" s="245"/>
      <c r="E91" s="245"/>
      <c r="F91" s="338"/>
      <c r="G91" s="244"/>
      <c r="H91" s="315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2:35">
      <c r="B92" s="244"/>
      <c r="C92" s="245"/>
      <c r="D92" s="245"/>
      <c r="E92" s="245"/>
      <c r="F92" s="338"/>
      <c r="G92" s="244"/>
      <c r="H92" s="315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2:35">
      <c r="B93" s="244"/>
      <c r="C93" s="245"/>
      <c r="D93" s="245"/>
      <c r="E93" s="245"/>
      <c r="F93" s="338"/>
      <c r="G93" s="244"/>
      <c r="H93" s="315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2:35">
      <c r="B94" s="244"/>
      <c r="C94" s="245"/>
      <c r="D94" s="245"/>
      <c r="E94" s="245"/>
      <c r="F94" s="338"/>
      <c r="G94" s="244"/>
      <c r="H94" s="315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2:35">
      <c r="B95" s="244"/>
      <c r="C95" s="245"/>
      <c r="D95" s="245"/>
      <c r="E95" s="245"/>
      <c r="F95" s="338"/>
      <c r="G95" s="244"/>
      <c r="H95" s="315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2:35">
      <c r="B96" s="244"/>
      <c r="C96" s="245"/>
      <c r="D96" s="245"/>
      <c r="E96" s="245"/>
      <c r="F96" s="338"/>
      <c r="G96" s="244"/>
      <c r="H96" s="315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2:35">
      <c r="B97" s="244"/>
      <c r="C97" s="245"/>
      <c r="D97" s="245"/>
      <c r="E97" s="245"/>
      <c r="F97" s="338"/>
      <c r="G97" s="244"/>
      <c r="H97" s="315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2:35">
      <c r="B98" s="244"/>
      <c r="C98" s="245"/>
      <c r="D98" s="245"/>
      <c r="E98" s="245"/>
      <c r="F98" s="338"/>
      <c r="G98" s="244"/>
      <c r="H98" s="315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2:35">
      <c r="B99" s="244"/>
      <c r="C99" s="245"/>
      <c r="D99" s="245"/>
      <c r="E99" s="245"/>
      <c r="F99" s="338"/>
      <c r="G99" s="244"/>
      <c r="H99" s="315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2:35">
      <c r="B100" s="244"/>
      <c r="C100" s="245"/>
      <c r="D100" s="245"/>
      <c r="E100" s="245"/>
      <c r="F100" s="338"/>
      <c r="G100" s="244"/>
      <c r="H100" s="315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2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2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2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2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2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2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2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2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2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2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2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2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3"/>
  <sheetViews>
    <sheetView zoomScale="85" zoomScaleNormal="85" workbookViewId="0">
      <selection activeCell="I21" sqref="I21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65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64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843</v>
      </c>
      <c r="G10" s="364">
        <v>1370</v>
      </c>
      <c r="H10" s="359"/>
      <c r="I10" s="356" t="s">
        <v>844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64" customFormat="1" ht="14.25">
      <c r="A11" s="447">
        <v>2</v>
      </c>
      <c r="B11" s="448">
        <v>44295</v>
      </c>
      <c r="C11" s="449"/>
      <c r="D11" s="502" t="s">
        <v>365</v>
      </c>
      <c r="E11" s="451" t="s">
        <v>557</v>
      </c>
      <c r="F11" s="452">
        <v>1440</v>
      </c>
      <c r="G11" s="453">
        <v>1370</v>
      </c>
      <c r="H11" s="451">
        <v>1497.5</v>
      </c>
      <c r="I11" s="454" t="s">
        <v>846</v>
      </c>
      <c r="J11" s="503" t="s">
        <v>948</v>
      </c>
      <c r="K11" s="503">
        <f t="shared" ref="K11" si="0">H11-F11</f>
        <v>57.5</v>
      </c>
      <c r="L11" s="504">
        <f t="shared" ref="L11" si="1">(F11*-0.8)/100</f>
        <v>-11.52</v>
      </c>
      <c r="M11" s="457">
        <f t="shared" ref="M11" si="2">(K11+L11)/F11</f>
        <v>3.1930555555555559E-2</v>
      </c>
      <c r="N11" s="503" t="s">
        <v>556</v>
      </c>
      <c r="O11" s="459">
        <v>44330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64" customFormat="1" ht="14.25">
      <c r="A12" s="484">
        <v>3</v>
      </c>
      <c r="B12" s="442">
        <v>44301</v>
      </c>
      <c r="C12" s="485"/>
      <c r="D12" s="424" t="s">
        <v>744</v>
      </c>
      <c r="E12" s="486" t="s">
        <v>557</v>
      </c>
      <c r="F12" s="422">
        <v>4125</v>
      </c>
      <c r="G12" s="487">
        <v>3850</v>
      </c>
      <c r="H12" s="486">
        <v>4390</v>
      </c>
      <c r="I12" s="488" t="s">
        <v>847</v>
      </c>
      <c r="J12" s="423" t="s">
        <v>902</v>
      </c>
      <c r="K12" s="423">
        <f t="shared" ref="K12" si="3">H12-F12</f>
        <v>265</v>
      </c>
      <c r="L12" s="466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89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64" customFormat="1" ht="14.25">
      <c r="A13" s="484">
        <v>4</v>
      </c>
      <c r="B13" s="442">
        <v>44313</v>
      </c>
      <c r="C13" s="485"/>
      <c r="D13" s="424" t="s">
        <v>242</v>
      </c>
      <c r="E13" s="486" t="s">
        <v>557</v>
      </c>
      <c r="F13" s="422">
        <v>492.5</v>
      </c>
      <c r="G13" s="487">
        <v>460</v>
      </c>
      <c r="H13" s="486">
        <v>524</v>
      </c>
      <c r="I13" s="488">
        <v>550</v>
      </c>
      <c r="J13" s="423" t="s">
        <v>873</v>
      </c>
      <c r="K13" s="423">
        <f t="shared" ref="K13" si="6">H13-F13</f>
        <v>31.5</v>
      </c>
      <c r="L13" s="466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89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64" customFormat="1" ht="14.25">
      <c r="A14" s="340">
        <v>5</v>
      </c>
      <c r="B14" s="354">
        <v>44314</v>
      </c>
      <c r="C14" s="355"/>
      <c r="D14" s="391" t="s">
        <v>853</v>
      </c>
      <c r="E14" s="359" t="s">
        <v>557</v>
      </c>
      <c r="F14" s="364" t="s">
        <v>854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64" customFormat="1" ht="14.25">
      <c r="A15" s="447">
        <v>6</v>
      </c>
      <c r="B15" s="448">
        <v>44315</v>
      </c>
      <c r="C15" s="449"/>
      <c r="D15" s="502" t="s">
        <v>856</v>
      </c>
      <c r="E15" s="451" t="s">
        <v>557</v>
      </c>
      <c r="F15" s="452">
        <v>300</v>
      </c>
      <c r="G15" s="453">
        <v>278</v>
      </c>
      <c r="H15" s="451">
        <v>312.5</v>
      </c>
      <c r="I15" s="454" t="s">
        <v>857</v>
      </c>
      <c r="J15" s="503" t="s">
        <v>905</v>
      </c>
      <c r="K15" s="503">
        <f t="shared" ref="K15" si="9">H15-F15</f>
        <v>12.5</v>
      </c>
      <c r="L15" s="504">
        <f t="shared" ref="L15" si="10">(F15*-0.8)/100</f>
        <v>-2.4</v>
      </c>
      <c r="M15" s="457">
        <f t="shared" ref="M15" si="11">(K15+L15)/F15</f>
        <v>3.3666666666666664E-2</v>
      </c>
      <c r="N15" s="503" t="s">
        <v>556</v>
      </c>
      <c r="O15" s="459">
        <v>44327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64" customFormat="1" ht="14.25">
      <c r="A16" s="484">
        <v>7</v>
      </c>
      <c r="B16" s="442">
        <v>44319</v>
      </c>
      <c r="C16" s="485"/>
      <c r="D16" s="424" t="s">
        <v>59</v>
      </c>
      <c r="E16" s="486" t="s">
        <v>557</v>
      </c>
      <c r="F16" s="422">
        <v>1750</v>
      </c>
      <c r="G16" s="487">
        <v>1635</v>
      </c>
      <c r="H16" s="486">
        <v>1857.5</v>
      </c>
      <c r="I16" s="488">
        <v>1950</v>
      </c>
      <c r="J16" s="423" t="s">
        <v>901</v>
      </c>
      <c r="K16" s="423">
        <f t="shared" ref="K16" si="12">H16-F16</f>
        <v>107.5</v>
      </c>
      <c r="L16" s="466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89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64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862</v>
      </c>
      <c r="G17" s="364">
        <v>619</v>
      </c>
      <c r="H17" s="359"/>
      <c r="I17" s="356" t="s">
        <v>863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64" customFormat="1" ht="14.25">
      <c r="A18" s="340"/>
      <c r="B18" s="354"/>
      <c r="C18" s="355"/>
      <c r="D18" s="391"/>
      <c r="E18" s="359"/>
      <c r="F18" s="364"/>
      <c r="G18" s="364"/>
      <c r="H18" s="359"/>
      <c r="I18" s="356"/>
      <c r="J18" s="361"/>
      <c r="K18" s="361"/>
      <c r="L18" s="369"/>
      <c r="M18" s="333"/>
      <c r="N18" s="342"/>
      <c r="O18" s="339"/>
      <c r="P18" s="432"/>
      <c r="Q18" s="4"/>
      <c r="R18" s="433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64" customFormat="1" ht="14.25">
      <c r="A19" s="340"/>
      <c r="B19" s="354"/>
      <c r="C19" s="355"/>
      <c r="D19" s="391"/>
      <c r="E19" s="359"/>
      <c r="F19" s="364"/>
      <c r="G19" s="364"/>
      <c r="H19" s="359"/>
      <c r="I19" s="356"/>
      <c r="J19" s="361"/>
      <c r="K19" s="361"/>
      <c r="L19" s="369"/>
      <c r="M19" s="333"/>
      <c r="N19" s="342"/>
      <c r="O19" s="339"/>
      <c r="P19" s="432"/>
      <c r="Q19" s="4"/>
      <c r="R19" s="433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64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849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850</v>
      </c>
      <c r="J30" s="423" t="s">
        <v>887</v>
      </c>
      <c r="K30" s="423">
        <f>H30-F30</f>
        <v>16</v>
      </c>
      <c r="L30" s="466">
        <f>(F30*-0.7)/100</f>
        <v>-3.57</v>
      </c>
      <c r="M30" s="421">
        <f t="shared" ref="M30:M31" si="15">(K30+L30)/F30</f>
        <v>2.4372549019607843E-2</v>
      </c>
      <c r="N30" s="423" t="s">
        <v>556</v>
      </c>
      <c r="O30" s="489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855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925</v>
      </c>
      <c r="K31" s="423">
        <f t="shared" ref="K31" si="16">H31-F31</f>
        <v>41</v>
      </c>
      <c r="L31" s="466">
        <f>(F31*-0.7)/100</f>
        <v>-10.5</v>
      </c>
      <c r="M31" s="421">
        <f t="shared" si="15"/>
        <v>2.0333333333333332E-2</v>
      </c>
      <c r="N31" s="423" t="s">
        <v>556</v>
      </c>
      <c r="O31" s="489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848</v>
      </c>
      <c r="J32" s="423" t="s">
        <v>884</v>
      </c>
      <c r="K32" s="423">
        <f t="shared" ref="K32:K40" si="17">H32-F32</f>
        <v>15</v>
      </c>
      <c r="L32" s="466">
        <f>(F32*-0.7)/100</f>
        <v>-3.7344999999999997</v>
      </c>
      <c r="M32" s="421">
        <f t="shared" ref="M32" si="18">(K32+L32)/F32</f>
        <v>2.1116213683223993E-2</v>
      </c>
      <c r="N32" s="423" t="s">
        <v>556</v>
      </c>
      <c r="O32" s="489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858</v>
      </c>
      <c r="K33" s="423">
        <f t="shared" si="17"/>
        <v>12</v>
      </c>
      <c r="L33" s="466">
        <f>(F33*-0.07)/100</f>
        <v>-0.45570000000000005</v>
      </c>
      <c r="M33" s="421">
        <f t="shared" ref="M33:M34" si="19">(K33+L33)/F33</f>
        <v>1.7733179723502305E-2</v>
      </c>
      <c r="N33" s="423" t="s">
        <v>556</v>
      </c>
      <c r="O33" s="476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92">
        <v>5</v>
      </c>
      <c r="B34" s="493">
        <v>44319</v>
      </c>
      <c r="C34" s="494"/>
      <c r="D34" s="495" t="s">
        <v>87</v>
      </c>
      <c r="E34" s="496" t="s">
        <v>557</v>
      </c>
      <c r="F34" s="496">
        <v>543</v>
      </c>
      <c r="G34" s="497">
        <v>524</v>
      </c>
      <c r="H34" s="497">
        <v>524</v>
      </c>
      <c r="I34" s="496" t="s">
        <v>861</v>
      </c>
      <c r="J34" s="498" t="s">
        <v>895</v>
      </c>
      <c r="K34" s="498">
        <f t="shared" si="17"/>
        <v>-19</v>
      </c>
      <c r="L34" s="499">
        <f t="shared" ref="L34:L40" si="20">(F34*-0.7)/100</f>
        <v>-3.8009999999999997</v>
      </c>
      <c r="M34" s="500">
        <f t="shared" si="19"/>
        <v>-4.1990791896869245E-2</v>
      </c>
      <c r="N34" s="498" t="s">
        <v>620</v>
      </c>
      <c r="O34" s="501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872</v>
      </c>
      <c r="J35" s="423" t="s">
        <v>882</v>
      </c>
      <c r="K35" s="423">
        <f t="shared" si="17"/>
        <v>15.5</v>
      </c>
      <c r="L35" s="466">
        <f t="shared" si="20"/>
        <v>-3.9095</v>
      </c>
      <c r="M35" s="421">
        <f t="shared" ref="M35" si="21">(K35+L35)/F35</f>
        <v>2.0752909579230081E-2</v>
      </c>
      <c r="N35" s="423" t="s">
        <v>556</v>
      </c>
      <c r="O35" s="489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17"/>
        <v>9</v>
      </c>
      <c r="L36" s="466">
        <f t="shared" si="20"/>
        <v>-3.6819999999999999</v>
      </c>
      <c r="M36" s="421">
        <f t="shared" ref="M36:M37" si="22">(K36+L36)/F36</f>
        <v>1.0110266159695817E-2</v>
      </c>
      <c r="N36" s="423" t="s">
        <v>556</v>
      </c>
      <c r="O36" s="489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906</v>
      </c>
      <c r="K37" s="423">
        <f t="shared" si="17"/>
        <v>11.5</v>
      </c>
      <c r="L37" s="466">
        <f t="shared" si="20"/>
        <v>-2.2854999999999999</v>
      </c>
      <c r="M37" s="421">
        <f t="shared" si="22"/>
        <v>2.822205206738132E-2</v>
      </c>
      <c r="N37" s="423" t="s">
        <v>556</v>
      </c>
      <c r="O37" s="489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889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897</v>
      </c>
      <c r="K38" s="423">
        <f t="shared" si="17"/>
        <v>19</v>
      </c>
      <c r="L38" s="466">
        <f t="shared" si="20"/>
        <v>-4.2629999999999999</v>
      </c>
      <c r="M38" s="421">
        <f t="shared" ref="M38" si="23">(K38+L38)/F38</f>
        <v>2.4198686371100165E-2</v>
      </c>
      <c r="N38" s="423" t="s">
        <v>556</v>
      </c>
      <c r="O38" s="489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892</v>
      </c>
      <c r="J39" s="423" t="s">
        <v>896</v>
      </c>
      <c r="K39" s="423">
        <f t="shared" si="17"/>
        <v>22.5</v>
      </c>
      <c r="L39" s="466">
        <f t="shared" si="20"/>
        <v>-5.6174999999999997</v>
      </c>
      <c r="M39" s="421">
        <f t="shared" ref="M39" si="24">(K39+L39)/F39</f>
        <v>2.1037383177570094E-2</v>
      </c>
      <c r="N39" s="423" t="s">
        <v>556</v>
      </c>
      <c r="O39" s="489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505">
        <v>11</v>
      </c>
      <c r="B40" s="506">
        <v>44326</v>
      </c>
      <c r="C40" s="507"/>
      <c r="D40" s="508" t="s">
        <v>372</v>
      </c>
      <c r="E40" s="509" t="s">
        <v>557</v>
      </c>
      <c r="F40" s="509">
        <v>530</v>
      </c>
      <c r="G40" s="510">
        <v>515</v>
      </c>
      <c r="H40" s="510">
        <v>530</v>
      </c>
      <c r="I40" s="509" t="s">
        <v>848</v>
      </c>
      <c r="J40" s="511" t="s">
        <v>665</v>
      </c>
      <c r="K40" s="511">
        <f t="shared" si="17"/>
        <v>0</v>
      </c>
      <c r="L40" s="512">
        <f t="shared" si="20"/>
        <v>-3.71</v>
      </c>
      <c r="M40" s="513">
        <f t="shared" ref="M40:M41" si="25">(K40+L40)/F40</f>
        <v>-7.0000000000000001E-3</v>
      </c>
      <c r="N40" s="511" t="s">
        <v>665</v>
      </c>
      <c r="O40" s="514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898</v>
      </c>
      <c r="J41" s="423" t="s">
        <v>731</v>
      </c>
      <c r="K41" s="423">
        <f>H41-F41</f>
        <v>70</v>
      </c>
      <c r="L41" s="466">
        <f>(F41*-0.7)/100</f>
        <v>-17.850000000000001</v>
      </c>
      <c r="M41" s="421">
        <f t="shared" si="25"/>
        <v>2.0450980392156863E-2</v>
      </c>
      <c r="N41" s="423" t="s">
        <v>556</v>
      </c>
      <c r="O41" s="489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913</v>
      </c>
      <c r="J42" s="423" t="s">
        <v>907</v>
      </c>
      <c r="K42" s="423">
        <f>H42-F42</f>
        <v>40.5</v>
      </c>
      <c r="L42" s="466">
        <f>(F42*-0.07)/100</f>
        <v>-1.2859</v>
      </c>
      <c r="M42" s="421">
        <f t="shared" ref="M42:M43" si="26">(K42+L42)/F42</f>
        <v>2.1346815459989114E-2</v>
      </c>
      <c r="N42" s="423" t="s">
        <v>556</v>
      </c>
      <c r="O42" s="476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92">
        <v>14</v>
      </c>
      <c r="B43" s="493">
        <v>44327</v>
      </c>
      <c r="C43" s="494"/>
      <c r="D43" s="495" t="s">
        <v>174</v>
      </c>
      <c r="E43" s="496" t="s">
        <v>557</v>
      </c>
      <c r="F43" s="496">
        <v>846.5</v>
      </c>
      <c r="G43" s="497">
        <v>820</v>
      </c>
      <c r="H43" s="497">
        <v>820</v>
      </c>
      <c r="I43" s="496">
        <v>895</v>
      </c>
      <c r="J43" s="498" t="s">
        <v>926</v>
      </c>
      <c r="K43" s="498">
        <f t="shared" ref="K43" si="27">H43-F43</f>
        <v>-26.5</v>
      </c>
      <c r="L43" s="499">
        <f t="shared" ref="L43" si="28">(F43*-0.7)/100</f>
        <v>-5.9254999999999995</v>
      </c>
      <c r="M43" s="500">
        <f t="shared" si="26"/>
        <v>-3.8305375073833428E-2</v>
      </c>
      <c r="N43" s="498" t="s">
        <v>620</v>
      </c>
      <c r="O43" s="501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92">
        <v>15</v>
      </c>
      <c r="B44" s="493">
        <v>44328</v>
      </c>
      <c r="C44" s="494"/>
      <c r="D44" s="495" t="s">
        <v>372</v>
      </c>
      <c r="E44" s="496" t="s">
        <v>557</v>
      </c>
      <c r="F44" s="496">
        <v>524</v>
      </c>
      <c r="G44" s="497">
        <v>507</v>
      </c>
      <c r="H44" s="497">
        <v>507</v>
      </c>
      <c r="I44" s="496">
        <v>560</v>
      </c>
      <c r="J44" s="498" t="s">
        <v>947</v>
      </c>
      <c r="K44" s="498">
        <f t="shared" ref="K44" si="29">H44-F44</f>
        <v>-17</v>
      </c>
      <c r="L44" s="499">
        <f t="shared" ref="L44" si="30">(F44*-0.7)/100</f>
        <v>-3.6679999999999997</v>
      </c>
      <c r="M44" s="500">
        <f t="shared" ref="M44" si="31">(K44+L44)/F44</f>
        <v>-3.9442748091603051E-2</v>
      </c>
      <c r="N44" s="498" t="s">
        <v>620</v>
      </c>
      <c r="O44" s="501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949</v>
      </c>
      <c r="G45" s="401">
        <v>497</v>
      </c>
      <c r="H45" s="401"/>
      <c r="I45" s="368" t="s">
        <v>950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875</v>
      </c>
      <c r="K46" s="423">
        <f>H46-F46</f>
        <v>6.5</v>
      </c>
      <c r="L46" s="466">
        <f>(F46*-0.07)/100</f>
        <v>-0.20440000000000003</v>
      </c>
      <c r="M46" s="421">
        <f t="shared" ref="M46" si="32">(K46+L46)/F46</f>
        <v>2.1560273972602739E-2</v>
      </c>
      <c r="N46" s="423" t="s">
        <v>556</v>
      </c>
      <c r="O46" s="476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>
        <v>18</v>
      </c>
      <c r="B47" s="397">
        <v>44330</v>
      </c>
      <c r="C47" s="400"/>
      <c r="D47" s="367" t="s">
        <v>959</v>
      </c>
      <c r="E47" s="368" t="s">
        <v>557</v>
      </c>
      <c r="F47" s="368" t="s">
        <v>960</v>
      </c>
      <c r="G47" s="401">
        <v>2090</v>
      </c>
      <c r="H47" s="401"/>
      <c r="I47" s="368" t="s">
        <v>961</v>
      </c>
      <c r="J47" s="334" t="s">
        <v>558</v>
      </c>
      <c r="K47" s="334"/>
      <c r="L47" s="383"/>
      <c r="M47" s="381"/>
      <c r="N47" s="361"/>
      <c r="O47" s="374"/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4.25">
      <c r="A48" s="375"/>
      <c r="B48" s="397"/>
      <c r="C48" s="400"/>
      <c r="D48" s="367"/>
      <c r="E48" s="368"/>
      <c r="F48" s="368"/>
      <c r="G48" s="401"/>
      <c r="H48" s="401"/>
      <c r="I48" s="368"/>
      <c r="J48" s="334"/>
      <c r="K48" s="334"/>
      <c r="L48" s="383"/>
      <c r="M48" s="381"/>
      <c r="N48" s="361"/>
      <c r="O48" s="374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/>
      <c r="B49" s="397"/>
      <c r="C49" s="400"/>
      <c r="D49" s="367"/>
      <c r="E49" s="368"/>
      <c r="F49" s="368"/>
      <c r="G49" s="401"/>
      <c r="H49" s="401"/>
      <c r="I49" s="368"/>
      <c r="J49" s="334"/>
      <c r="K49" s="334"/>
      <c r="L49" s="383"/>
      <c r="M49" s="381"/>
      <c r="N49" s="361"/>
      <c r="O49" s="374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78"/>
      <c r="B50" s="403"/>
      <c r="C50" s="479"/>
      <c r="D50" s="480"/>
      <c r="E50" s="378"/>
      <c r="F50" s="378"/>
      <c r="G50" s="481"/>
      <c r="H50" s="481"/>
      <c r="I50" s="378"/>
      <c r="J50" s="376"/>
      <c r="K50" s="376"/>
      <c r="L50" s="482"/>
      <c r="M50" s="390"/>
      <c r="N50" s="380"/>
      <c r="O50" s="48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ht="44.25" customHeight="1">
      <c r="A51" s="20" t="s">
        <v>560</v>
      </c>
      <c r="B51" s="36"/>
      <c r="C51" s="36"/>
      <c r="D51" s="37"/>
      <c r="E51" s="33"/>
      <c r="F51" s="33"/>
      <c r="G51" s="32"/>
      <c r="H51" s="32" t="s">
        <v>820</v>
      </c>
      <c r="I51" s="33"/>
      <c r="J51" s="14"/>
      <c r="K51" s="76"/>
      <c r="L51" s="77"/>
      <c r="M51" s="76"/>
      <c r="N51" s="78"/>
      <c r="O51" s="76"/>
      <c r="P51" s="4"/>
      <c r="Q51" s="389"/>
      <c r="R51" s="402"/>
      <c r="S51" s="389"/>
      <c r="T51" s="389"/>
      <c r="U51" s="389"/>
      <c r="V51" s="389"/>
      <c r="W51" s="389"/>
      <c r="X51" s="389"/>
      <c r="Y51" s="389"/>
      <c r="Z51" s="37"/>
      <c r="AA51" s="37"/>
      <c r="AB51" s="37"/>
    </row>
    <row r="52" spans="1:34" s="3" customFormat="1">
      <c r="A52" s="26" t="s">
        <v>561</v>
      </c>
      <c r="B52" s="20"/>
      <c r="C52" s="20"/>
      <c r="D52" s="20"/>
      <c r="E52" s="2"/>
      <c r="F52" s="27" t="s">
        <v>562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6" customFormat="1" ht="14.25" customHeight="1">
      <c r="A53" s="26"/>
      <c r="B53" s="20"/>
      <c r="C53" s="20"/>
      <c r="D53" s="20"/>
      <c r="E53" s="29"/>
      <c r="F53" s="27" t="s">
        <v>564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S53" s="3"/>
      <c r="Y53" s="3"/>
      <c r="Z53" s="3"/>
    </row>
    <row r="54" spans="1:34" s="6" customFormat="1" ht="14.25" customHeight="1">
      <c r="A54" s="20"/>
      <c r="B54" s="20"/>
      <c r="C54" s="20"/>
      <c r="D54" s="20"/>
      <c r="E54" s="29"/>
      <c r="F54" s="14"/>
      <c r="G54" s="14"/>
      <c r="H54" s="28"/>
      <c r="I54" s="33"/>
      <c r="J54" s="68"/>
      <c r="K54" s="65"/>
      <c r="L54" s="66"/>
      <c r="M54" s="14"/>
      <c r="N54" s="69"/>
      <c r="O54" s="54"/>
      <c r="P54" s="5"/>
      <c r="Q54" s="1"/>
      <c r="R54" s="9"/>
      <c r="S54" s="3"/>
      <c r="Y54" s="3"/>
      <c r="Z54" s="3"/>
    </row>
    <row r="55" spans="1:34" s="6" customFormat="1" ht="15">
      <c r="A55" s="40" t="s">
        <v>571</v>
      </c>
      <c r="B55" s="40"/>
      <c r="C55" s="40"/>
      <c r="D55" s="40"/>
      <c r="E55" s="29"/>
      <c r="F55" s="14"/>
      <c r="G55" s="9"/>
      <c r="H55" s="14"/>
      <c r="I55" s="9"/>
      <c r="J55" s="85"/>
      <c r="K55" s="9"/>
      <c r="L55" s="9"/>
      <c r="M55" s="9"/>
      <c r="N55" s="9"/>
      <c r="O55" s="86"/>
      <c r="P55"/>
      <c r="Q55" s="1"/>
      <c r="R55" s="9"/>
      <c r="S55" s="3"/>
      <c r="Y55" s="3"/>
      <c r="Z55" s="3"/>
    </row>
    <row r="56" spans="1:34" s="6" customFormat="1" ht="38.25">
      <c r="A56" s="18" t="s">
        <v>16</v>
      </c>
      <c r="B56" s="18" t="s">
        <v>534</v>
      </c>
      <c r="C56" s="18"/>
      <c r="D56" s="19" t="s">
        <v>545</v>
      </c>
      <c r="E56" s="18" t="s">
        <v>546</v>
      </c>
      <c r="F56" s="18" t="s">
        <v>547</v>
      </c>
      <c r="G56" s="18" t="s">
        <v>566</v>
      </c>
      <c r="H56" s="18" t="s">
        <v>549</v>
      </c>
      <c r="I56" s="18" t="s">
        <v>550</v>
      </c>
      <c r="J56" s="17" t="s">
        <v>551</v>
      </c>
      <c r="K56" s="74" t="s">
        <v>572</v>
      </c>
      <c r="L56" s="60" t="s">
        <v>818</v>
      </c>
      <c r="M56" s="74" t="s">
        <v>568</v>
      </c>
      <c r="N56" s="18" t="s">
        <v>569</v>
      </c>
      <c r="O56" s="17" t="s">
        <v>554</v>
      </c>
      <c r="P56" s="87" t="s">
        <v>555</v>
      </c>
      <c r="Q56" s="1"/>
      <c r="R56" s="14"/>
      <c r="S56" s="3"/>
      <c r="Y56" s="3"/>
      <c r="Z56" s="3"/>
    </row>
    <row r="57" spans="1:34" s="350" customFormat="1" ht="13.9" customHeight="1">
      <c r="A57" s="491">
        <v>1</v>
      </c>
      <c r="B57" s="442">
        <v>44321</v>
      </c>
      <c r="C57" s="471"/>
      <c r="D57" s="424" t="s">
        <v>876</v>
      </c>
      <c r="E57" s="472" t="s">
        <v>557</v>
      </c>
      <c r="F57" s="422">
        <v>893</v>
      </c>
      <c r="G57" s="422">
        <v>871</v>
      </c>
      <c r="H57" s="422">
        <v>908.5</v>
      </c>
      <c r="I57" s="423">
        <v>730</v>
      </c>
      <c r="J57" s="423" t="s">
        <v>882</v>
      </c>
      <c r="K57" s="473">
        <f t="shared" ref="K57" si="33">H57-F57</f>
        <v>15.5</v>
      </c>
      <c r="L57" s="490">
        <f>(H57*N57)*0.07%</f>
        <v>413.36750000000006</v>
      </c>
      <c r="M57" s="474">
        <f t="shared" ref="M57" si="34">(K57*N57)-L57</f>
        <v>9661.6324999999997</v>
      </c>
      <c r="N57" s="423">
        <v>650</v>
      </c>
      <c r="O57" s="475" t="s">
        <v>556</v>
      </c>
      <c r="P57" s="489">
        <v>44322</v>
      </c>
      <c r="Q57" s="344"/>
      <c r="R57" s="314" t="s">
        <v>792</v>
      </c>
      <c r="S57" s="37"/>
      <c r="Y57" s="37"/>
      <c r="Z57" s="37"/>
    </row>
    <row r="58" spans="1:34" s="350" customFormat="1" ht="13.9" customHeight="1">
      <c r="A58" s="491">
        <v>2</v>
      </c>
      <c r="B58" s="442">
        <v>44322</v>
      </c>
      <c r="C58" s="471"/>
      <c r="D58" s="424" t="s">
        <v>878</v>
      </c>
      <c r="E58" s="472" t="s">
        <v>557</v>
      </c>
      <c r="F58" s="422">
        <v>683</v>
      </c>
      <c r="G58" s="422">
        <v>674</v>
      </c>
      <c r="H58" s="422">
        <v>692.5</v>
      </c>
      <c r="I58" s="423">
        <v>705</v>
      </c>
      <c r="J58" s="423" t="s">
        <v>883</v>
      </c>
      <c r="K58" s="473">
        <f t="shared" ref="K58:K59" si="35">H58-F58</f>
        <v>9.5</v>
      </c>
      <c r="L58" s="490">
        <f>(H58*N58)*0.07%</f>
        <v>678.65000000000009</v>
      </c>
      <c r="M58" s="474">
        <f t="shared" ref="M58:M59" si="36">(K58*N58)-L58</f>
        <v>12621.35</v>
      </c>
      <c r="N58" s="423">
        <v>1400</v>
      </c>
      <c r="O58" s="475" t="s">
        <v>556</v>
      </c>
      <c r="P58" s="476">
        <v>44322</v>
      </c>
      <c r="Q58" s="344"/>
      <c r="R58" s="314" t="s">
        <v>559</v>
      </c>
      <c r="S58" s="37"/>
      <c r="Y58" s="37"/>
      <c r="Z58" s="37"/>
    </row>
    <row r="59" spans="1:34" s="350" customFormat="1" ht="13.9" customHeight="1">
      <c r="A59" s="491">
        <v>3</v>
      </c>
      <c r="B59" s="442">
        <v>44322</v>
      </c>
      <c r="C59" s="471"/>
      <c r="D59" s="424" t="s">
        <v>876</v>
      </c>
      <c r="E59" s="472" t="s">
        <v>557</v>
      </c>
      <c r="F59" s="422">
        <v>895</v>
      </c>
      <c r="G59" s="422">
        <v>874</v>
      </c>
      <c r="H59" s="422">
        <v>906</v>
      </c>
      <c r="I59" s="423">
        <v>935</v>
      </c>
      <c r="J59" s="423" t="s">
        <v>900</v>
      </c>
      <c r="K59" s="473">
        <f t="shared" si="35"/>
        <v>11</v>
      </c>
      <c r="L59" s="490">
        <f>(H59*N59)*0.07%</f>
        <v>412.23000000000008</v>
      </c>
      <c r="M59" s="474">
        <f t="shared" si="36"/>
        <v>6737.7699999999995</v>
      </c>
      <c r="N59" s="423">
        <v>650</v>
      </c>
      <c r="O59" s="475" t="s">
        <v>556</v>
      </c>
      <c r="P59" s="489">
        <v>44326</v>
      </c>
      <c r="Q59" s="344"/>
      <c r="R59" s="314" t="s">
        <v>559</v>
      </c>
      <c r="S59" s="37"/>
      <c r="Y59" s="37"/>
      <c r="Z59" s="37"/>
    </row>
    <row r="60" spans="1:34" s="350" customFormat="1" ht="13.9" customHeight="1">
      <c r="A60" s="491">
        <v>4</v>
      </c>
      <c r="B60" s="442">
        <v>44328</v>
      </c>
      <c r="C60" s="471"/>
      <c r="D60" s="424" t="s">
        <v>876</v>
      </c>
      <c r="E60" s="472" t="s">
        <v>557</v>
      </c>
      <c r="F60" s="422">
        <v>895</v>
      </c>
      <c r="G60" s="422">
        <v>874</v>
      </c>
      <c r="H60" s="422">
        <v>908.5</v>
      </c>
      <c r="I60" s="423">
        <v>935</v>
      </c>
      <c r="J60" s="423" t="s">
        <v>924</v>
      </c>
      <c r="K60" s="473">
        <f t="shared" ref="K60" si="37">H60-F60</f>
        <v>13.5</v>
      </c>
      <c r="L60" s="490">
        <f>(H60*N60)*0.07%</f>
        <v>413.36750000000006</v>
      </c>
      <c r="M60" s="474">
        <f t="shared" ref="M60" si="38">(K60*N60)-L60</f>
        <v>8361.6324999999997</v>
      </c>
      <c r="N60" s="423">
        <v>650</v>
      </c>
      <c r="O60" s="475" t="s">
        <v>556</v>
      </c>
      <c r="P60" s="476">
        <v>44328</v>
      </c>
      <c r="Q60" s="344"/>
      <c r="R60" s="314" t="s">
        <v>792</v>
      </c>
      <c r="S60" s="37"/>
      <c r="Y60" s="37"/>
      <c r="Z60" s="37"/>
    </row>
    <row r="61" spans="1:34" s="350" customFormat="1" ht="13.9" customHeight="1">
      <c r="A61" s="469">
        <v>5</v>
      </c>
      <c r="B61" s="397">
        <v>44330</v>
      </c>
      <c r="C61" s="398"/>
      <c r="D61" s="391" t="s">
        <v>952</v>
      </c>
      <c r="E61" s="392" t="s">
        <v>557</v>
      </c>
      <c r="F61" s="368" t="s">
        <v>953</v>
      </c>
      <c r="G61" s="368">
        <v>805</v>
      </c>
      <c r="H61" s="368"/>
      <c r="I61" s="334" t="s">
        <v>954</v>
      </c>
      <c r="J61" s="334" t="s">
        <v>558</v>
      </c>
      <c r="K61" s="470"/>
      <c r="L61" s="385"/>
      <c r="M61" s="462"/>
      <c r="N61" s="334"/>
      <c r="O61" s="361"/>
      <c r="P61" s="374"/>
      <c r="Q61" s="344"/>
      <c r="R61" s="314" t="s">
        <v>792</v>
      </c>
      <c r="S61" s="37"/>
      <c r="Y61" s="37"/>
      <c r="Z61" s="37"/>
    </row>
    <row r="62" spans="1:34" s="350" customFormat="1" ht="13.9" customHeight="1">
      <c r="A62" s="399"/>
      <c r="B62" s="397"/>
      <c r="C62" s="398"/>
      <c r="D62" s="391"/>
      <c r="E62" s="392"/>
      <c r="F62" s="368"/>
      <c r="G62" s="368"/>
      <c r="H62" s="368"/>
      <c r="I62" s="334"/>
      <c r="J62" s="334"/>
      <c r="K62" s="334"/>
      <c r="L62" s="334"/>
      <c r="M62" s="334"/>
      <c r="N62" s="334"/>
      <c r="O62" s="334"/>
      <c r="P62" s="334"/>
      <c r="Q62" s="344"/>
      <c r="R62" s="314"/>
      <c r="S62" s="37"/>
      <c r="Y62" s="37"/>
      <c r="Z62" s="37"/>
    </row>
    <row r="63" spans="1:34" s="350" customFormat="1" ht="13.9" customHeight="1">
      <c r="A63" s="409"/>
      <c r="B63" s="403"/>
      <c r="C63" s="410"/>
      <c r="D63" s="411"/>
      <c r="E63" s="335"/>
      <c r="F63" s="378"/>
      <c r="G63" s="378"/>
      <c r="H63" s="378"/>
      <c r="I63" s="376"/>
      <c r="J63" s="376"/>
      <c r="K63" s="376"/>
      <c r="L63" s="376"/>
      <c r="M63" s="376"/>
      <c r="N63" s="376"/>
      <c r="O63" s="376"/>
      <c r="P63" s="376"/>
      <c r="Q63" s="344"/>
      <c r="R63" s="314"/>
      <c r="S63" s="37"/>
      <c r="Y63" s="37"/>
      <c r="Z63" s="37"/>
    </row>
    <row r="64" spans="1:34" s="3" customFormat="1">
      <c r="A64" s="41"/>
      <c r="B64" s="42"/>
      <c r="C64" s="43"/>
      <c r="D64" s="44"/>
      <c r="E64" s="45"/>
      <c r="F64" s="46"/>
      <c r="G64" s="46"/>
      <c r="H64" s="46"/>
      <c r="I64" s="46"/>
      <c r="J64" s="14"/>
      <c r="K64" s="88"/>
      <c r="L64" s="88"/>
      <c r="M64" s="14"/>
      <c r="N64" s="13"/>
      <c r="O64" s="89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15">
      <c r="A65" s="47" t="s">
        <v>573</v>
      </c>
      <c r="B65" s="47"/>
      <c r="C65" s="47"/>
      <c r="D65" s="47"/>
      <c r="E65" s="48"/>
      <c r="F65" s="46"/>
      <c r="G65" s="46"/>
      <c r="H65" s="46"/>
      <c r="I65" s="46"/>
      <c r="J65" s="50"/>
      <c r="K65" s="9"/>
      <c r="L65" s="9"/>
      <c r="M65" s="9"/>
      <c r="N65" s="8"/>
      <c r="O65" s="50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38.25">
      <c r="A66" s="18" t="s">
        <v>16</v>
      </c>
      <c r="B66" s="18" t="s">
        <v>534</v>
      </c>
      <c r="C66" s="18"/>
      <c r="D66" s="19" t="s">
        <v>545</v>
      </c>
      <c r="E66" s="18" t="s">
        <v>546</v>
      </c>
      <c r="F66" s="18" t="s">
        <v>547</v>
      </c>
      <c r="G66" s="49" t="s">
        <v>566</v>
      </c>
      <c r="H66" s="18" t="s">
        <v>549</v>
      </c>
      <c r="I66" s="18" t="s">
        <v>550</v>
      </c>
      <c r="J66" s="17" t="s">
        <v>551</v>
      </c>
      <c r="K66" s="17" t="s">
        <v>574</v>
      </c>
      <c r="L66" s="60" t="s">
        <v>818</v>
      </c>
      <c r="M66" s="74" t="s">
        <v>568</v>
      </c>
      <c r="N66" s="18" t="s">
        <v>569</v>
      </c>
      <c r="O66" s="18" t="s">
        <v>554</v>
      </c>
      <c r="P66" s="19" t="s">
        <v>555</v>
      </c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7" customFormat="1" ht="14.25">
      <c r="A67" s="477">
        <v>1</v>
      </c>
      <c r="B67" s="442">
        <v>44319</v>
      </c>
      <c r="C67" s="471"/>
      <c r="D67" s="424" t="s">
        <v>859</v>
      </c>
      <c r="E67" s="472" t="s">
        <v>557</v>
      </c>
      <c r="F67" s="422">
        <v>12</v>
      </c>
      <c r="G67" s="422">
        <v>8</v>
      </c>
      <c r="H67" s="422">
        <v>13.25</v>
      </c>
      <c r="I67" s="423">
        <v>20</v>
      </c>
      <c r="J67" s="423" t="s">
        <v>860</v>
      </c>
      <c r="K67" s="473">
        <f t="shared" ref="K67:K72" si="39">H67-F67</f>
        <v>1.25</v>
      </c>
      <c r="L67" s="423">
        <v>100</v>
      </c>
      <c r="M67" s="474">
        <f t="shared" ref="M67:M72" si="40">(K67*N67)-L67</f>
        <v>1618.75</v>
      </c>
      <c r="N67" s="423">
        <v>1375</v>
      </c>
      <c r="O67" s="475" t="s">
        <v>556</v>
      </c>
      <c r="P67" s="476">
        <v>44319</v>
      </c>
      <c r="Q67" s="344"/>
      <c r="R67" s="314" t="s">
        <v>559</v>
      </c>
      <c r="Z67" s="350"/>
      <c r="AA67" s="350"/>
      <c r="AB67" s="350"/>
      <c r="AC67" s="350"/>
      <c r="AD67" s="350"/>
      <c r="AE67" s="350"/>
      <c r="AF67" s="350"/>
      <c r="AG67" s="350"/>
      <c r="AH67" s="350"/>
    </row>
    <row r="68" spans="1:34" s="37" customFormat="1" ht="14.25">
      <c r="A68" s="477">
        <v>2</v>
      </c>
      <c r="B68" s="442">
        <v>44320</v>
      </c>
      <c r="C68" s="471"/>
      <c r="D68" s="424" t="s">
        <v>865</v>
      </c>
      <c r="E68" s="472" t="s">
        <v>557</v>
      </c>
      <c r="F68" s="422">
        <v>37</v>
      </c>
      <c r="G68" s="422">
        <v>19</v>
      </c>
      <c r="H68" s="422">
        <v>45</v>
      </c>
      <c r="I68" s="423" t="s">
        <v>866</v>
      </c>
      <c r="J68" s="423" t="s">
        <v>868</v>
      </c>
      <c r="K68" s="473">
        <f t="shared" si="39"/>
        <v>8</v>
      </c>
      <c r="L68" s="423">
        <v>100</v>
      </c>
      <c r="M68" s="474">
        <f t="shared" si="40"/>
        <v>2300</v>
      </c>
      <c r="N68" s="423">
        <v>300</v>
      </c>
      <c r="O68" s="475" t="s">
        <v>556</v>
      </c>
      <c r="P68" s="476">
        <v>44320</v>
      </c>
      <c r="Q68" s="344"/>
      <c r="R68" s="314" t="s">
        <v>559</v>
      </c>
      <c r="Z68" s="350"/>
      <c r="AA68" s="350"/>
      <c r="AB68" s="350"/>
      <c r="AC68" s="350"/>
      <c r="AD68" s="350"/>
      <c r="AE68" s="350"/>
      <c r="AF68" s="350"/>
      <c r="AG68" s="350"/>
      <c r="AH68" s="350"/>
    </row>
    <row r="69" spans="1:34" s="37" customFormat="1" ht="14.25">
      <c r="A69" s="477">
        <v>3</v>
      </c>
      <c r="B69" s="442">
        <v>44320</v>
      </c>
      <c r="C69" s="471"/>
      <c r="D69" s="424" t="s">
        <v>867</v>
      </c>
      <c r="E69" s="472" t="s">
        <v>557</v>
      </c>
      <c r="F69" s="422">
        <v>36</v>
      </c>
      <c r="G69" s="422">
        <v>19</v>
      </c>
      <c r="H69" s="422">
        <v>40.5</v>
      </c>
      <c r="I69" s="423" t="s">
        <v>866</v>
      </c>
      <c r="J69" s="423" t="s">
        <v>869</v>
      </c>
      <c r="K69" s="473">
        <f t="shared" si="39"/>
        <v>4.5</v>
      </c>
      <c r="L69" s="423">
        <v>100</v>
      </c>
      <c r="M69" s="474">
        <f t="shared" si="40"/>
        <v>1250</v>
      </c>
      <c r="N69" s="423">
        <v>300</v>
      </c>
      <c r="O69" s="475" t="s">
        <v>556</v>
      </c>
      <c r="P69" s="476">
        <v>44320</v>
      </c>
      <c r="Q69" s="344"/>
      <c r="R69" s="314" t="s">
        <v>559</v>
      </c>
      <c r="Z69" s="350"/>
      <c r="AA69" s="350"/>
      <c r="AB69" s="350"/>
      <c r="AC69" s="350"/>
      <c r="AD69" s="350"/>
      <c r="AE69" s="350"/>
      <c r="AF69" s="350"/>
      <c r="AG69" s="350"/>
      <c r="AH69" s="350"/>
    </row>
    <row r="70" spans="1:34" s="37" customFormat="1" ht="14.25">
      <c r="A70" s="477">
        <v>4</v>
      </c>
      <c r="B70" s="442">
        <v>44320</v>
      </c>
      <c r="C70" s="471"/>
      <c r="D70" s="424" t="s">
        <v>870</v>
      </c>
      <c r="E70" s="472" t="s">
        <v>557</v>
      </c>
      <c r="F70" s="422">
        <v>57.5</v>
      </c>
      <c r="G70" s="422">
        <v>19</v>
      </c>
      <c r="H70" s="422">
        <v>74</v>
      </c>
      <c r="I70" s="423">
        <v>120</v>
      </c>
      <c r="J70" s="423" t="s">
        <v>871</v>
      </c>
      <c r="K70" s="473">
        <f t="shared" si="39"/>
        <v>16.5</v>
      </c>
      <c r="L70" s="423">
        <v>100</v>
      </c>
      <c r="M70" s="474">
        <f t="shared" si="40"/>
        <v>1137.5</v>
      </c>
      <c r="N70" s="423">
        <v>75</v>
      </c>
      <c r="O70" s="475" t="s">
        <v>556</v>
      </c>
      <c r="P70" s="476">
        <v>44320</v>
      </c>
      <c r="Q70" s="344"/>
      <c r="R70" s="314" t="s">
        <v>792</v>
      </c>
      <c r="Z70" s="350"/>
      <c r="AA70" s="350"/>
      <c r="AB70" s="350"/>
      <c r="AC70" s="350"/>
      <c r="AD70" s="350"/>
      <c r="AE70" s="350"/>
      <c r="AF70" s="350"/>
      <c r="AG70" s="350"/>
      <c r="AH70" s="350"/>
    </row>
    <row r="71" spans="1:34" s="37" customFormat="1" ht="14.25">
      <c r="A71" s="477">
        <v>5</v>
      </c>
      <c r="B71" s="442">
        <v>44321</v>
      </c>
      <c r="C71" s="471"/>
      <c r="D71" s="424" t="s">
        <v>874</v>
      </c>
      <c r="E71" s="472" t="s">
        <v>557</v>
      </c>
      <c r="F71" s="422">
        <v>41</v>
      </c>
      <c r="G71" s="422">
        <v>25</v>
      </c>
      <c r="H71" s="422">
        <v>47.5</v>
      </c>
      <c r="I71" s="423" t="s">
        <v>866</v>
      </c>
      <c r="J71" s="423" t="s">
        <v>875</v>
      </c>
      <c r="K71" s="473">
        <f t="shared" si="39"/>
        <v>6.5</v>
      </c>
      <c r="L71" s="423">
        <v>100</v>
      </c>
      <c r="M71" s="474">
        <f t="shared" si="40"/>
        <v>1850</v>
      </c>
      <c r="N71" s="423">
        <v>300</v>
      </c>
      <c r="O71" s="475" t="s">
        <v>556</v>
      </c>
      <c r="P71" s="476">
        <v>44321</v>
      </c>
      <c r="Q71" s="344"/>
      <c r="R71" s="314" t="s">
        <v>559</v>
      </c>
      <c r="Z71" s="350"/>
      <c r="AA71" s="350"/>
      <c r="AB71" s="350"/>
      <c r="AC71" s="350"/>
      <c r="AD71" s="350"/>
      <c r="AE71" s="350"/>
      <c r="AF71" s="350"/>
      <c r="AG71" s="350"/>
      <c r="AH71" s="350"/>
    </row>
    <row r="72" spans="1:34" s="37" customFormat="1" ht="14.25">
      <c r="A72" s="477">
        <v>6</v>
      </c>
      <c r="B72" s="442">
        <v>44321</v>
      </c>
      <c r="C72" s="471"/>
      <c r="D72" s="424" t="s">
        <v>874</v>
      </c>
      <c r="E72" s="472" t="s">
        <v>557</v>
      </c>
      <c r="F72" s="422">
        <v>39</v>
      </c>
      <c r="G72" s="422">
        <v>24</v>
      </c>
      <c r="H72" s="422">
        <v>45</v>
      </c>
      <c r="I72" s="423" t="s">
        <v>866</v>
      </c>
      <c r="J72" s="423" t="s">
        <v>894</v>
      </c>
      <c r="K72" s="473">
        <f t="shared" si="39"/>
        <v>6</v>
      </c>
      <c r="L72" s="423">
        <v>100</v>
      </c>
      <c r="M72" s="474">
        <f t="shared" si="40"/>
        <v>1700</v>
      </c>
      <c r="N72" s="423">
        <v>300</v>
      </c>
      <c r="O72" s="475" t="s">
        <v>556</v>
      </c>
      <c r="P72" s="489">
        <v>44322</v>
      </c>
      <c r="Q72" s="344"/>
      <c r="R72" s="314" t="s">
        <v>559</v>
      </c>
      <c r="Z72" s="350"/>
      <c r="AA72" s="350"/>
      <c r="AB72" s="350"/>
      <c r="AC72" s="350"/>
      <c r="AD72" s="350"/>
      <c r="AE72" s="350"/>
      <c r="AF72" s="350"/>
      <c r="AG72" s="350"/>
      <c r="AH72" s="350"/>
    </row>
    <row r="73" spans="1:34" s="37" customFormat="1" ht="14.25">
      <c r="A73" s="477">
        <v>7</v>
      </c>
      <c r="B73" s="442">
        <v>44321</v>
      </c>
      <c r="C73" s="471"/>
      <c r="D73" s="424" t="s">
        <v>867</v>
      </c>
      <c r="E73" s="472" t="s">
        <v>557</v>
      </c>
      <c r="F73" s="422">
        <v>36</v>
      </c>
      <c r="G73" s="422">
        <v>19</v>
      </c>
      <c r="H73" s="422">
        <v>39.5</v>
      </c>
      <c r="I73" s="423" t="s">
        <v>866</v>
      </c>
      <c r="J73" s="423" t="s">
        <v>885</v>
      </c>
      <c r="K73" s="473">
        <f t="shared" ref="K73" si="41">H73-F73</f>
        <v>3.5</v>
      </c>
      <c r="L73" s="423">
        <v>100</v>
      </c>
      <c r="M73" s="474">
        <f t="shared" ref="M73" si="42">(K73*N73)-L73</f>
        <v>950</v>
      </c>
      <c r="N73" s="423">
        <v>300</v>
      </c>
      <c r="O73" s="475" t="s">
        <v>556</v>
      </c>
      <c r="P73" s="489">
        <v>44326</v>
      </c>
      <c r="Q73" s="344"/>
      <c r="R73" s="314" t="s">
        <v>559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477">
        <v>8</v>
      </c>
      <c r="B74" s="442">
        <v>44322</v>
      </c>
      <c r="C74" s="471"/>
      <c r="D74" s="424" t="s">
        <v>879</v>
      </c>
      <c r="E74" s="472" t="s">
        <v>557</v>
      </c>
      <c r="F74" s="422">
        <v>35</v>
      </c>
      <c r="G74" s="422"/>
      <c r="H74" s="422">
        <v>49</v>
      </c>
      <c r="I74" s="423">
        <v>90</v>
      </c>
      <c r="J74" s="423" t="s">
        <v>880</v>
      </c>
      <c r="K74" s="473">
        <f>H74-F74</f>
        <v>14</v>
      </c>
      <c r="L74" s="423">
        <v>100</v>
      </c>
      <c r="M74" s="474">
        <f>(K74*N74)-L74</f>
        <v>950</v>
      </c>
      <c r="N74" s="423">
        <v>75</v>
      </c>
      <c r="O74" s="475" t="s">
        <v>556</v>
      </c>
      <c r="P74" s="476">
        <v>44322</v>
      </c>
      <c r="Q74" s="344"/>
      <c r="R74" s="314" t="s">
        <v>792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477">
        <v>9</v>
      </c>
      <c r="B75" s="442">
        <v>44322</v>
      </c>
      <c r="C75" s="471"/>
      <c r="D75" s="424" t="s">
        <v>881</v>
      </c>
      <c r="E75" s="472" t="s">
        <v>557</v>
      </c>
      <c r="F75" s="422">
        <v>37</v>
      </c>
      <c r="G75" s="422">
        <v>27</v>
      </c>
      <c r="H75" s="422">
        <v>41</v>
      </c>
      <c r="I75" s="423">
        <v>55</v>
      </c>
      <c r="J75" s="423" t="s">
        <v>886</v>
      </c>
      <c r="K75" s="473">
        <f t="shared" ref="K75" si="43">H75-F75</f>
        <v>4</v>
      </c>
      <c r="L75" s="423">
        <v>100</v>
      </c>
      <c r="M75" s="474">
        <f t="shared" ref="M75" si="44">(K75*N75)-L75</f>
        <v>2100</v>
      </c>
      <c r="N75" s="423">
        <v>550</v>
      </c>
      <c r="O75" s="475" t="s">
        <v>556</v>
      </c>
      <c r="P75" s="489">
        <v>44323</v>
      </c>
      <c r="Q75" s="344"/>
      <c r="R75" s="314" t="s">
        <v>792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477">
        <v>10</v>
      </c>
      <c r="B76" s="442">
        <v>44322</v>
      </c>
      <c r="C76" s="471"/>
      <c r="D76" s="424" t="s">
        <v>859</v>
      </c>
      <c r="E76" s="472" t="s">
        <v>557</v>
      </c>
      <c r="F76" s="422">
        <v>12.5</v>
      </c>
      <c r="G76" s="422">
        <v>7.5</v>
      </c>
      <c r="H76" s="422">
        <v>16</v>
      </c>
      <c r="I76" s="423">
        <v>20</v>
      </c>
      <c r="J76" s="423" t="s">
        <v>885</v>
      </c>
      <c r="K76" s="473">
        <f t="shared" ref="K76:K77" si="45">H76-F76</f>
        <v>3.5</v>
      </c>
      <c r="L76" s="423">
        <v>100</v>
      </c>
      <c r="M76" s="474">
        <f t="shared" ref="M76:M77" si="46">(K76*N76)-L76</f>
        <v>4712.5</v>
      </c>
      <c r="N76" s="423">
        <v>1375</v>
      </c>
      <c r="O76" s="475" t="s">
        <v>556</v>
      </c>
      <c r="P76" s="489">
        <v>44323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77">
        <v>11</v>
      </c>
      <c r="B77" s="442">
        <v>44323</v>
      </c>
      <c r="C77" s="471"/>
      <c r="D77" s="424" t="s">
        <v>888</v>
      </c>
      <c r="E77" s="472" t="s">
        <v>557</v>
      </c>
      <c r="F77" s="422">
        <v>96</v>
      </c>
      <c r="G77" s="422">
        <v>58</v>
      </c>
      <c r="H77" s="422">
        <v>110</v>
      </c>
      <c r="I77" s="423">
        <v>170</v>
      </c>
      <c r="J77" s="423" t="s">
        <v>880</v>
      </c>
      <c r="K77" s="473">
        <f t="shared" si="45"/>
        <v>14</v>
      </c>
      <c r="L77" s="423">
        <v>100</v>
      </c>
      <c r="M77" s="474">
        <f t="shared" si="46"/>
        <v>950</v>
      </c>
      <c r="N77" s="423">
        <v>75</v>
      </c>
      <c r="O77" s="475" t="s">
        <v>556</v>
      </c>
      <c r="P77" s="476">
        <v>44323</v>
      </c>
      <c r="Q77" s="344"/>
      <c r="R77" s="314" t="s">
        <v>792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77">
        <v>12</v>
      </c>
      <c r="B78" s="442">
        <v>44323</v>
      </c>
      <c r="C78" s="471"/>
      <c r="D78" s="424" t="s">
        <v>890</v>
      </c>
      <c r="E78" s="472" t="s">
        <v>557</v>
      </c>
      <c r="F78" s="422">
        <v>12</v>
      </c>
      <c r="G78" s="422">
        <v>7</v>
      </c>
      <c r="H78" s="422">
        <v>13</v>
      </c>
      <c r="I78" s="423" t="s">
        <v>891</v>
      </c>
      <c r="J78" s="423" t="s">
        <v>893</v>
      </c>
      <c r="K78" s="473">
        <f t="shared" ref="K78" si="47">H78-F78</f>
        <v>1</v>
      </c>
      <c r="L78" s="423">
        <v>100</v>
      </c>
      <c r="M78" s="474">
        <f t="shared" ref="M78" si="48">(K78*N78)-L78</f>
        <v>1150</v>
      </c>
      <c r="N78" s="423">
        <v>1250</v>
      </c>
      <c r="O78" s="475" t="s">
        <v>556</v>
      </c>
      <c r="P78" s="476">
        <v>44323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77">
        <v>13</v>
      </c>
      <c r="B79" s="442">
        <v>44326</v>
      </c>
      <c r="C79" s="471"/>
      <c r="D79" s="424" t="s">
        <v>899</v>
      </c>
      <c r="E79" s="472" t="s">
        <v>557</v>
      </c>
      <c r="F79" s="422">
        <v>69</v>
      </c>
      <c r="G79" s="422">
        <v>38</v>
      </c>
      <c r="H79" s="422">
        <v>78</v>
      </c>
      <c r="I79" s="423">
        <v>130</v>
      </c>
      <c r="J79" s="423" t="s">
        <v>799</v>
      </c>
      <c r="K79" s="473">
        <f>H79-F79</f>
        <v>9</v>
      </c>
      <c r="L79" s="423">
        <v>100</v>
      </c>
      <c r="M79" s="474">
        <f>(K79*N79)-L79</f>
        <v>575</v>
      </c>
      <c r="N79" s="423">
        <v>75</v>
      </c>
      <c r="O79" s="475" t="s">
        <v>556</v>
      </c>
      <c r="P79" s="476">
        <v>44326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77">
        <v>14</v>
      </c>
      <c r="B80" s="442">
        <v>44327</v>
      </c>
      <c r="C80" s="471"/>
      <c r="D80" s="424" t="s">
        <v>859</v>
      </c>
      <c r="E80" s="472" t="s">
        <v>557</v>
      </c>
      <c r="F80" s="422">
        <v>9.75</v>
      </c>
      <c r="G80" s="422">
        <v>5.5</v>
      </c>
      <c r="H80" s="422">
        <v>11.75</v>
      </c>
      <c r="I80" s="423" t="s">
        <v>910</v>
      </c>
      <c r="J80" s="423" t="s">
        <v>911</v>
      </c>
      <c r="K80" s="473">
        <f t="shared" ref="K80" si="49">H80-F80</f>
        <v>2</v>
      </c>
      <c r="L80" s="423">
        <v>100</v>
      </c>
      <c r="M80" s="474">
        <f t="shared" ref="M80" si="50">(K80*N80)-L80</f>
        <v>2650</v>
      </c>
      <c r="N80" s="423">
        <v>1375</v>
      </c>
      <c r="O80" s="475" t="s">
        <v>556</v>
      </c>
      <c r="P80" s="476">
        <v>44327</v>
      </c>
      <c r="Q80" s="344"/>
      <c r="R80" s="314" t="s">
        <v>792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77">
        <v>15</v>
      </c>
      <c r="B81" s="442">
        <v>44327</v>
      </c>
      <c r="C81" s="471"/>
      <c r="D81" s="424" t="s">
        <v>912</v>
      </c>
      <c r="E81" s="472" t="s">
        <v>557</v>
      </c>
      <c r="F81" s="422">
        <v>61</v>
      </c>
      <c r="G81" s="422">
        <v>25</v>
      </c>
      <c r="H81" s="422">
        <v>77</v>
      </c>
      <c r="I81" s="423">
        <v>120</v>
      </c>
      <c r="J81" s="423" t="s">
        <v>887</v>
      </c>
      <c r="K81" s="473">
        <f>H81-F81</f>
        <v>16</v>
      </c>
      <c r="L81" s="423">
        <v>100</v>
      </c>
      <c r="M81" s="474">
        <f>(K81*N81)-L81</f>
        <v>1100</v>
      </c>
      <c r="N81" s="423">
        <v>75</v>
      </c>
      <c r="O81" s="475" t="s">
        <v>556</v>
      </c>
      <c r="P81" s="476">
        <v>44327</v>
      </c>
      <c r="Q81" s="344"/>
      <c r="R81" s="314" t="s">
        <v>792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77">
        <v>16</v>
      </c>
      <c r="B82" s="442">
        <v>44327</v>
      </c>
      <c r="C82" s="471"/>
      <c r="D82" s="424" t="s">
        <v>908</v>
      </c>
      <c r="E82" s="472" t="s">
        <v>557</v>
      </c>
      <c r="F82" s="422">
        <v>26.5</v>
      </c>
      <c r="G82" s="422">
        <v>17</v>
      </c>
      <c r="H82" s="422">
        <v>32</v>
      </c>
      <c r="I82" s="423" t="s">
        <v>909</v>
      </c>
      <c r="J82" s="423" t="s">
        <v>929</v>
      </c>
      <c r="K82" s="473">
        <f t="shared" ref="K82" si="51">H82-F82</f>
        <v>5.5</v>
      </c>
      <c r="L82" s="423">
        <v>100</v>
      </c>
      <c r="M82" s="474">
        <f t="shared" ref="M82" si="52">(K82*N82)-L82</f>
        <v>3475</v>
      </c>
      <c r="N82" s="423">
        <v>650</v>
      </c>
      <c r="O82" s="475" t="s">
        <v>556</v>
      </c>
      <c r="P82" s="489">
        <v>44330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77">
        <v>17</v>
      </c>
      <c r="B83" s="442">
        <v>44328</v>
      </c>
      <c r="C83" s="471"/>
      <c r="D83" s="424" t="s">
        <v>927</v>
      </c>
      <c r="E83" s="472" t="s">
        <v>557</v>
      </c>
      <c r="F83" s="422">
        <v>34</v>
      </c>
      <c r="G83" s="422">
        <v>24</v>
      </c>
      <c r="H83" s="422">
        <v>39.5</v>
      </c>
      <c r="I83" s="423" t="s">
        <v>928</v>
      </c>
      <c r="J83" s="423" t="s">
        <v>929</v>
      </c>
      <c r="K83" s="473">
        <f t="shared" ref="K83" si="53">H83-F83</f>
        <v>5.5</v>
      </c>
      <c r="L83" s="423">
        <v>100</v>
      </c>
      <c r="M83" s="474">
        <f t="shared" ref="M83" si="54">(K83*N83)-L83</f>
        <v>2650</v>
      </c>
      <c r="N83" s="423">
        <v>500</v>
      </c>
      <c r="O83" s="475" t="s">
        <v>556</v>
      </c>
      <c r="P83" s="476">
        <v>44328</v>
      </c>
      <c r="Q83" s="344"/>
      <c r="R83" s="314" t="s">
        <v>559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399">
        <v>18</v>
      </c>
      <c r="B84" s="397">
        <v>44328</v>
      </c>
      <c r="C84" s="398"/>
      <c r="D84" s="391" t="s">
        <v>932</v>
      </c>
      <c r="E84" s="392" t="s">
        <v>933</v>
      </c>
      <c r="F84" s="368" t="s">
        <v>934</v>
      </c>
      <c r="G84" s="368">
        <v>10.5</v>
      </c>
      <c r="H84" s="368"/>
      <c r="I84" s="334">
        <v>0.1</v>
      </c>
      <c r="J84" s="334" t="s">
        <v>558</v>
      </c>
      <c r="K84" s="470"/>
      <c r="L84" s="334"/>
      <c r="M84" s="462"/>
      <c r="N84" s="334"/>
      <c r="O84" s="361"/>
      <c r="P84" s="374"/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399">
        <v>19</v>
      </c>
      <c r="B85" s="397">
        <v>44328</v>
      </c>
      <c r="C85" s="398"/>
      <c r="D85" s="391" t="s">
        <v>881</v>
      </c>
      <c r="E85" s="392" t="s">
        <v>557</v>
      </c>
      <c r="F85" s="368" t="s">
        <v>935</v>
      </c>
      <c r="G85" s="368">
        <v>15</v>
      </c>
      <c r="H85" s="368"/>
      <c r="I85" s="334" t="s">
        <v>936</v>
      </c>
      <c r="J85" s="334" t="s">
        <v>558</v>
      </c>
      <c r="K85" s="470"/>
      <c r="L85" s="334"/>
      <c r="M85" s="462"/>
      <c r="N85" s="334"/>
      <c r="O85" s="361"/>
      <c r="P85" s="374"/>
      <c r="Q85" s="344"/>
      <c r="R85" s="314" t="s">
        <v>792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9">
        <v>20</v>
      </c>
      <c r="B86" s="397">
        <v>44328</v>
      </c>
      <c r="C86" s="398"/>
      <c r="D86" s="391" t="s">
        <v>859</v>
      </c>
      <c r="E86" s="392" t="s">
        <v>557</v>
      </c>
      <c r="F86" s="515" t="s">
        <v>937</v>
      </c>
      <c r="G86" s="368">
        <v>4</v>
      </c>
      <c r="H86" s="368"/>
      <c r="I86" s="334" t="s">
        <v>938</v>
      </c>
      <c r="J86" s="334" t="s">
        <v>558</v>
      </c>
      <c r="K86" s="470"/>
      <c r="L86" s="334"/>
      <c r="M86" s="462"/>
      <c r="N86" s="334"/>
      <c r="O86" s="361"/>
      <c r="P86" s="374"/>
      <c r="Q86" s="344"/>
      <c r="R86" s="314" t="s">
        <v>559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399">
        <v>21</v>
      </c>
      <c r="B87" s="397">
        <v>44330</v>
      </c>
      <c r="C87" s="398"/>
      <c r="D87" s="391" t="s">
        <v>908</v>
      </c>
      <c r="E87" s="392" t="s">
        <v>557</v>
      </c>
      <c r="F87" s="515" t="s">
        <v>951</v>
      </c>
      <c r="G87" s="368">
        <v>19</v>
      </c>
      <c r="H87" s="368"/>
      <c r="I87" s="334" t="s">
        <v>909</v>
      </c>
      <c r="J87" s="334" t="s">
        <v>558</v>
      </c>
      <c r="K87" s="470"/>
      <c r="L87" s="334"/>
      <c r="M87" s="462"/>
      <c r="N87" s="334"/>
      <c r="O87" s="361"/>
      <c r="P87" s="374"/>
      <c r="Q87" s="344"/>
      <c r="R87" s="314" t="s">
        <v>559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77">
        <v>22</v>
      </c>
      <c r="B88" s="442">
        <v>44330</v>
      </c>
      <c r="C88" s="471"/>
      <c r="D88" s="424" t="s">
        <v>955</v>
      </c>
      <c r="E88" s="472" t="s">
        <v>557</v>
      </c>
      <c r="F88" s="422">
        <v>86.5</v>
      </c>
      <c r="G88" s="422">
        <v>40</v>
      </c>
      <c r="H88" s="422">
        <v>101.5</v>
      </c>
      <c r="I88" s="423" t="s">
        <v>956</v>
      </c>
      <c r="J88" s="423" t="s">
        <v>884</v>
      </c>
      <c r="K88" s="473">
        <f>H88-F88</f>
        <v>15</v>
      </c>
      <c r="L88" s="423">
        <v>100</v>
      </c>
      <c r="M88" s="474">
        <f>(K88*N88)-L88</f>
        <v>1025</v>
      </c>
      <c r="N88" s="423">
        <v>75</v>
      </c>
      <c r="O88" s="475" t="s">
        <v>556</v>
      </c>
      <c r="P88" s="476">
        <v>44330</v>
      </c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399">
        <v>23</v>
      </c>
      <c r="B89" s="397">
        <v>44330</v>
      </c>
      <c r="C89" s="398"/>
      <c r="D89" s="391" t="s">
        <v>957</v>
      </c>
      <c r="E89" s="392" t="s">
        <v>557</v>
      </c>
      <c r="F89" s="515" t="s">
        <v>958</v>
      </c>
      <c r="G89" s="368">
        <v>6</v>
      </c>
      <c r="H89" s="368"/>
      <c r="I89" s="334" t="s">
        <v>910</v>
      </c>
      <c r="J89" s="334" t="s">
        <v>558</v>
      </c>
      <c r="K89" s="470"/>
      <c r="L89" s="334"/>
      <c r="M89" s="462"/>
      <c r="N89" s="334"/>
      <c r="O89" s="361"/>
      <c r="P89" s="374"/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399"/>
      <c r="B90" s="397"/>
      <c r="C90" s="398"/>
      <c r="D90" s="391"/>
      <c r="E90" s="392"/>
      <c r="F90" s="515"/>
      <c r="G90" s="368"/>
      <c r="H90" s="368"/>
      <c r="I90" s="334"/>
      <c r="J90" s="334"/>
      <c r="K90" s="470"/>
      <c r="L90" s="334"/>
      <c r="M90" s="462"/>
      <c r="N90" s="334"/>
      <c r="O90" s="361"/>
      <c r="P90" s="374"/>
      <c r="Q90" s="344"/>
      <c r="R90" s="314"/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399"/>
      <c r="B91" s="397"/>
      <c r="C91" s="398"/>
      <c r="D91" s="391"/>
      <c r="E91" s="392"/>
      <c r="F91" s="368"/>
      <c r="G91" s="368"/>
      <c r="H91" s="368"/>
      <c r="I91" s="334"/>
      <c r="J91" s="334"/>
      <c r="K91" s="470"/>
      <c r="L91" s="334"/>
      <c r="M91" s="462"/>
      <c r="N91" s="334"/>
      <c r="O91" s="361"/>
      <c r="P91" s="37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399"/>
      <c r="B92" s="397"/>
      <c r="C92" s="398"/>
      <c r="D92" s="391"/>
      <c r="E92" s="392"/>
      <c r="F92" s="368"/>
      <c r="G92" s="368"/>
      <c r="H92" s="368"/>
      <c r="I92" s="334"/>
      <c r="J92" s="334"/>
      <c r="K92" s="334"/>
      <c r="L92" s="334"/>
      <c r="M92" s="462"/>
      <c r="N92" s="334"/>
      <c r="O92" s="361"/>
      <c r="P92" s="374"/>
      <c r="Q92" s="344"/>
      <c r="R92" s="314"/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35"/>
      <c r="B93" s="336"/>
      <c r="C93" s="336"/>
      <c r="D93" s="337"/>
      <c r="E93" s="335"/>
      <c r="F93" s="351"/>
      <c r="G93" s="335"/>
      <c r="H93" s="335"/>
      <c r="I93" s="335"/>
      <c r="J93" s="336"/>
      <c r="K93" s="352"/>
      <c r="L93" s="335"/>
      <c r="M93" s="335"/>
      <c r="N93" s="335"/>
      <c r="O93" s="353"/>
      <c r="P93" s="344"/>
      <c r="Q93" s="344"/>
      <c r="R93" s="314"/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ht="15">
      <c r="A94" s="96" t="s">
        <v>575</v>
      </c>
      <c r="B94" s="97"/>
      <c r="C94" s="97"/>
      <c r="D94" s="98"/>
      <c r="E94" s="31"/>
      <c r="F94" s="29"/>
      <c r="G94" s="29"/>
      <c r="H94" s="70"/>
      <c r="I94" s="116"/>
      <c r="J94" s="117"/>
      <c r="K94" s="14"/>
      <c r="L94" s="14"/>
      <c r="M94" s="14"/>
      <c r="N94" s="8"/>
      <c r="O94" s="50"/>
      <c r="Q94" s="92"/>
      <c r="R94" s="14"/>
      <c r="S94" s="13"/>
      <c r="T94" s="13"/>
      <c r="U94" s="13"/>
      <c r="V94" s="13"/>
      <c r="W94" s="13"/>
      <c r="X94" s="13"/>
      <c r="Y94" s="13"/>
      <c r="Z94" s="13"/>
    </row>
    <row r="95" spans="1:34" ht="38.25">
      <c r="A95" s="17" t="s">
        <v>16</v>
      </c>
      <c r="B95" s="18" t="s">
        <v>534</v>
      </c>
      <c r="C95" s="18"/>
      <c r="D95" s="19" t="s">
        <v>545</v>
      </c>
      <c r="E95" s="18" t="s">
        <v>546</v>
      </c>
      <c r="F95" s="18" t="s">
        <v>547</v>
      </c>
      <c r="G95" s="18" t="s">
        <v>548</v>
      </c>
      <c r="H95" s="18" t="s">
        <v>549</v>
      </c>
      <c r="I95" s="18" t="s">
        <v>550</v>
      </c>
      <c r="J95" s="17" t="s">
        <v>551</v>
      </c>
      <c r="K95" s="59" t="s">
        <v>567</v>
      </c>
      <c r="L95" s="373" t="s">
        <v>818</v>
      </c>
      <c r="M95" s="60" t="s">
        <v>817</v>
      </c>
      <c r="N95" s="18" t="s">
        <v>554</v>
      </c>
      <c r="O95" s="75" t="s">
        <v>555</v>
      </c>
      <c r="P95" s="94"/>
      <c r="Q95" s="8"/>
      <c r="R95" s="14"/>
      <c r="S95" s="13"/>
      <c r="T95" s="13"/>
      <c r="U95" s="13"/>
      <c r="V95" s="13"/>
      <c r="W95" s="13"/>
      <c r="X95" s="13"/>
      <c r="Y95" s="13"/>
      <c r="Z95" s="13"/>
    </row>
    <row r="96" spans="1:34" s="350" customFormat="1" ht="14.25">
      <c r="A96" s="447">
        <v>1</v>
      </c>
      <c r="B96" s="448">
        <v>44238</v>
      </c>
      <c r="C96" s="449"/>
      <c r="D96" s="450" t="s">
        <v>445</v>
      </c>
      <c r="E96" s="451" t="s">
        <v>557</v>
      </c>
      <c r="F96" s="452">
        <v>1515</v>
      </c>
      <c r="G96" s="453">
        <v>1390</v>
      </c>
      <c r="H96" s="452">
        <v>1595</v>
      </c>
      <c r="I96" s="454" t="s">
        <v>835</v>
      </c>
      <c r="J96" s="455" t="s">
        <v>841</v>
      </c>
      <c r="K96" s="455">
        <f t="shared" ref="K96" si="55">H96-F96</f>
        <v>80</v>
      </c>
      <c r="L96" s="456">
        <f>(F96*-0.8)/100</f>
        <v>-12.12</v>
      </c>
      <c r="M96" s="457">
        <f t="shared" ref="M96" si="56">(K96+L96)/F96</f>
        <v>4.4805280528052799E-2</v>
      </c>
      <c r="N96" s="458" t="s">
        <v>556</v>
      </c>
      <c r="O96" s="459">
        <v>44271</v>
      </c>
      <c r="P96" s="95"/>
      <c r="Q96" s="395"/>
      <c r="R96" s="431" t="s">
        <v>559</v>
      </c>
      <c r="S96" s="389"/>
      <c r="T96" s="389"/>
      <c r="U96" s="389"/>
      <c r="V96" s="389"/>
      <c r="W96" s="389"/>
      <c r="X96" s="389"/>
      <c r="Y96" s="389"/>
      <c r="Z96" s="389"/>
    </row>
    <row r="97" spans="1:29" s="350" customFormat="1" ht="14.25">
      <c r="A97" s="345">
        <v>2</v>
      </c>
      <c r="B97" s="354">
        <v>44327</v>
      </c>
      <c r="C97" s="414"/>
      <c r="D97" s="366" t="s">
        <v>465</v>
      </c>
      <c r="E97" s="359" t="s">
        <v>557</v>
      </c>
      <c r="F97" s="368" t="s">
        <v>914</v>
      </c>
      <c r="G97" s="364">
        <v>218</v>
      </c>
      <c r="H97" s="368"/>
      <c r="I97" s="356" t="s">
        <v>915</v>
      </c>
      <c r="J97" s="393" t="s">
        <v>558</v>
      </c>
      <c r="K97" s="393"/>
      <c r="L97" s="394"/>
      <c r="M97" s="381"/>
      <c r="N97" s="360"/>
      <c r="O97" s="388"/>
      <c r="P97" s="95"/>
      <c r="Q97" s="395"/>
      <c r="R97" s="431" t="s">
        <v>559</v>
      </c>
      <c r="S97" s="389"/>
      <c r="T97" s="389"/>
      <c r="U97" s="389"/>
      <c r="V97" s="389"/>
      <c r="W97" s="389"/>
      <c r="X97" s="389"/>
      <c r="Y97" s="389"/>
      <c r="Z97" s="389"/>
    </row>
    <row r="98" spans="1:29" s="350" customFormat="1" ht="14.25">
      <c r="A98" s="345">
        <v>3</v>
      </c>
      <c r="B98" s="354">
        <v>44328</v>
      </c>
      <c r="C98" s="414"/>
      <c r="D98" s="366" t="s">
        <v>426</v>
      </c>
      <c r="E98" s="359" t="s">
        <v>557</v>
      </c>
      <c r="F98" s="368" t="s">
        <v>930</v>
      </c>
      <c r="G98" s="364">
        <v>348</v>
      </c>
      <c r="H98" s="368"/>
      <c r="I98" s="356" t="s">
        <v>931</v>
      </c>
      <c r="J98" s="470" t="s">
        <v>558</v>
      </c>
      <c r="K98" s="470"/>
      <c r="L98" s="385"/>
      <c r="M98" s="381"/>
      <c r="N98" s="386"/>
      <c r="O98" s="388"/>
      <c r="P98" s="95"/>
      <c r="Q98" s="395"/>
      <c r="R98" s="431" t="s">
        <v>559</v>
      </c>
      <c r="S98" s="389"/>
      <c r="T98" s="389"/>
      <c r="U98" s="389"/>
      <c r="V98" s="389"/>
      <c r="W98" s="389"/>
      <c r="X98" s="389"/>
      <c r="Y98" s="389"/>
      <c r="Z98" s="389"/>
    </row>
    <row r="99" spans="1:29" s="5" customFormat="1">
      <c r="A99" s="345"/>
      <c r="B99" s="346"/>
      <c r="C99" s="347"/>
      <c r="D99" s="348"/>
      <c r="E99" s="377"/>
      <c r="F99" s="377"/>
      <c r="G99" s="429"/>
      <c r="H99" s="429"/>
      <c r="I99" s="377"/>
      <c r="J99" s="430"/>
      <c r="K99" s="425"/>
      <c r="L99" s="426"/>
      <c r="M99" s="427"/>
      <c r="N99" s="428"/>
      <c r="O99" s="349"/>
      <c r="P99" s="120"/>
      <c r="Q99"/>
      <c r="R99" s="91"/>
      <c r="T99" s="54"/>
      <c r="U99" s="54"/>
      <c r="V99" s="54"/>
      <c r="W99" s="54"/>
      <c r="X99" s="54"/>
      <c r="Y99" s="54"/>
      <c r="Z99" s="54"/>
    </row>
    <row r="100" spans="1:29">
      <c r="A100" s="20" t="s">
        <v>560</v>
      </c>
      <c r="B100" s="20"/>
      <c r="C100" s="20"/>
      <c r="D100" s="20"/>
      <c r="E100" s="2"/>
      <c r="F100" s="27" t="s">
        <v>562</v>
      </c>
      <c r="G100" s="79"/>
      <c r="H100" s="79"/>
      <c r="I100" s="35"/>
      <c r="J100" s="82"/>
      <c r="K100" s="80"/>
      <c r="L100" s="81"/>
      <c r="M100" s="82"/>
      <c r="N100" s="83"/>
      <c r="O100" s="121"/>
      <c r="P100" s="8"/>
      <c r="Q100" s="13"/>
      <c r="R100" s="93"/>
      <c r="S100" s="13"/>
      <c r="T100" s="13"/>
      <c r="U100" s="13"/>
      <c r="V100" s="13"/>
      <c r="W100" s="13"/>
      <c r="X100" s="13"/>
      <c r="Y100" s="13"/>
    </row>
    <row r="101" spans="1:29">
      <c r="A101" s="26" t="s">
        <v>561</v>
      </c>
      <c r="B101" s="20"/>
      <c r="C101" s="20"/>
      <c r="D101" s="20"/>
      <c r="E101" s="29"/>
      <c r="F101" s="27" t="s">
        <v>564</v>
      </c>
      <c r="G101" s="9"/>
      <c r="H101" s="9"/>
      <c r="I101" s="9"/>
      <c r="J101" s="50"/>
      <c r="K101" s="9"/>
      <c r="L101" s="9"/>
      <c r="M101" s="9"/>
      <c r="N101" s="8"/>
      <c r="O101" s="50"/>
      <c r="Q101" s="4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9">
      <c r="A102" s="26"/>
      <c r="B102" s="20"/>
      <c r="C102" s="20"/>
      <c r="D102" s="20"/>
      <c r="E102" s="29"/>
      <c r="F102" s="27"/>
      <c r="G102" s="9"/>
      <c r="H102" s="9"/>
      <c r="I102" s="9"/>
      <c r="J102" s="50"/>
      <c r="K102" s="9"/>
      <c r="L102" s="9"/>
      <c r="M102" s="9"/>
      <c r="N102" s="8"/>
      <c r="O102" s="50"/>
      <c r="Q102" s="4"/>
      <c r="R102" s="79"/>
      <c r="S102" s="13"/>
      <c r="T102" s="13"/>
      <c r="U102" s="13"/>
      <c r="V102" s="13"/>
      <c r="W102" s="13"/>
      <c r="X102" s="13"/>
      <c r="Y102" s="13"/>
      <c r="Z102" s="13"/>
    </row>
    <row r="103" spans="1:29" ht="15">
      <c r="A103" s="8"/>
      <c r="B103" s="30" t="s">
        <v>822</v>
      </c>
      <c r="C103" s="30"/>
      <c r="D103" s="30"/>
      <c r="E103" s="30"/>
      <c r="F103" s="31"/>
      <c r="G103" s="29"/>
      <c r="H103" s="29"/>
      <c r="I103" s="70"/>
      <c r="J103" s="71"/>
      <c r="K103" s="72"/>
      <c r="L103" s="372"/>
      <c r="M103" s="9"/>
      <c r="N103" s="8"/>
      <c r="O103" s="50"/>
      <c r="Q103" s="4"/>
      <c r="R103" s="79"/>
      <c r="S103" s="13"/>
      <c r="T103" s="13"/>
      <c r="U103" s="13"/>
      <c r="V103" s="13"/>
      <c r="W103" s="13"/>
      <c r="X103" s="13"/>
      <c r="Y103" s="13"/>
      <c r="Z103" s="13"/>
    </row>
    <row r="104" spans="1:29" ht="38.25">
      <c r="A104" s="17" t="s">
        <v>16</v>
      </c>
      <c r="B104" s="18" t="s">
        <v>534</v>
      </c>
      <c r="C104" s="18"/>
      <c r="D104" s="19" t="s">
        <v>545</v>
      </c>
      <c r="E104" s="18" t="s">
        <v>546</v>
      </c>
      <c r="F104" s="18" t="s">
        <v>547</v>
      </c>
      <c r="G104" s="18" t="s">
        <v>566</v>
      </c>
      <c r="H104" s="18" t="s">
        <v>549</v>
      </c>
      <c r="I104" s="18" t="s">
        <v>550</v>
      </c>
      <c r="J104" s="73" t="s">
        <v>551</v>
      </c>
      <c r="K104" s="59" t="s">
        <v>567</v>
      </c>
      <c r="L104" s="74" t="s">
        <v>568</v>
      </c>
      <c r="M104" s="18" t="s">
        <v>569</v>
      </c>
      <c r="N104" s="373" t="s">
        <v>818</v>
      </c>
      <c r="O104" s="60" t="s">
        <v>817</v>
      </c>
      <c r="P104" s="18" t="s">
        <v>554</v>
      </c>
      <c r="Q104" s="75" t="s">
        <v>555</v>
      </c>
      <c r="R104" s="79"/>
      <c r="S104" s="13"/>
      <c r="T104" s="13"/>
      <c r="U104" s="13"/>
      <c r="V104" s="13"/>
      <c r="W104" s="13"/>
      <c r="X104" s="13"/>
      <c r="Y104" s="13"/>
      <c r="Z104" s="13"/>
    </row>
    <row r="105" spans="1:29" ht="14.25">
      <c r="A105" s="340"/>
      <c r="B105" s="354"/>
      <c r="C105" s="358"/>
      <c r="D105" s="366"/>
      <c r="E105" s="359"/>
      <c r="F105" s="382"/>
      <c r="G105" s="364"/>
      <c r="H105" s="359"/>
      <c r="I105" s="356"/>
      <c r="J105" s="393"/>
      <c r="K105" s="393"/>
      <c r="L105" s="394"/>
      <c r="M105" s="392"/>
      <c r="N105" s="394"/>
      <c r="O105" s="381"/>
      <c r="P105" s="360"/>
      <c r="Q105" s="374"/>
      <c r="R105" s="390"/>
      <c r="S105" s="380"/>
      <c r="T105" s="13"/>
      <c r="U105" s="389"/>
      <c r="V105" s="389"/>
      <c r="W105" s="389"/>
      <c r="X105" s="389"/>
      <c r="Y105" s="389"/>
      <c r="Z105" s="389"/>
      <c r="AA105" s="350"/>
      <c r="AB105" s="350"/>
      <c r="AC105" s="350"/>
    </row>
    <row r="106" spans="1:29" ht="14.25">
      <c r="A106" s="340"/>
      <c r="B106" s="354"/>
      <c r="C106" s="358"/>
      <c r="D106" s="366"/>
      <c r="E106" s="359"/>
      <c r="F106" s="382"/>
      <c r="G106" s="364"/>
      <c r="H106" s="359"/>
      <c r="I106" s="356"/>
      <c r="J106" s="393"/>
      <c r="K106" s="393"/>
      <c r="L106" s="394"/>
      <c r="M106" s="392"/>
      <c r="N106" s="394"/>
      <c r="O106" s="381"/>
      <c r="P106" s="360"/>
      <c r="Q106" s="374"/>
      <c r="R106" s="390"/>
      <c r="S106" s="380"/>
      <c r="T106" s="13"/>
      <c r="U106" s="389"/>
      <c r="V106" s="389"/>
      <c r="W106" s="389"/>
      <c r="X106" s="389"/>
      <c r="Y106" s="389"/>
      <c r="Z106" s="389"/>
      <c r="AA106" s="350"/>
      <c r="AB106" s="350"/>
      <c r="AC106" s="350"/>
    </row>
    <row r="107" spans="1:29" s="350" customFormat="1" ht="14.25">
      <c r="A107" s="340"/>
      <c r="B107" s="354"/>
      <c r="C107" s="358"/>
      <c r="D107" s="366"/>
      <c r="E107" s="359"/>
      <c r="F107" s="382"/>
      <c r="G107" s="364"/>
      <c r="H107" s="359"/>
      <c r="I107" s="356"/>
      <c r="J107" s="393"/>
      <c r="K107" s="393"/>
      <c r="L107" s="394"/>
      <c r="M107" s="392"/>
      <c r="N107" s="394"/>
      <c r="O107" s="381"/>
      <c r="P107" s="360"/>
      <c r="Q107" s="374"/>
      <c r="R107" s="387"/>
      <c r="S107" s="389"/>
      <c r="T107" s="389"/>
      <c r="U107" s="389"/>
      <c r="V107" s="389"/>
      <c r="W107" s="389"/>
      <c r="X107" s="389"/>
      <c r="Y107" s="389"/>
      <c r="Z107" s="389"/>
    </row>
    <row r="108" spans="1:29" s="350" customFormat="1" ht="14.25">
      <c r="A108" s="340"/>
      <c r="B108" s="354"/>
      <c r="C108" s="358"/>
      <c r="D108" s="366"/>
      <c r="E108" s="359"/>
      <c r="F108" s="393"/>
      <c r="G108" s="368"/>
      <c r="H108" s="359"/>
      <c r="I108" s="356"/>
      <c r="J108" s="393"/>
      <c r="K108" s="393"/>
      <c r="L108" s="394"/>
      <c r="M108" s="392"/>
      <c r="N108" s="394"/>
      <c r="O108" s="381"/>
      <c r="P108" s="360"/>
      <c r="Q108" s="374"/>
      <c r="R108" s="387"/>
      <c r="S108" s="389"/>
      <c r="T108" s="389"/>
      <c r="U108" s="389"/>
      <c r="V108" s="389"/>
      <c r="W108" s="389"/>
      <c r="X108" s="389"/>
      <c r="Y108" s="389"/>
      <c r="Z108" s="389"/>
    </row>
    <row r="109" spans="1:29" s="350" customFormat="1" ht="14.25">
      <c r="A109" s="340"/>
      <c r="B109" s="354"/>
      <c r="C109" s="358"/>
      <c r="D109" s="366"/>
      <c r="E109" s="359"/>
      <c r="F109" s="393"/>
      <c r="G109" s="368"/>
      <c r="H109" s="359"/>
      <c r="I109" s="356"/>
      <c r="J109" s="393"/>
      <c r="K109" s="393"/>
      <c r="L109" s="394"/>
      <c r="M109" s="392"/>
      <c r="N109" s="394"/>
      <c r="O109" s="381"/>
      <c r="P109" s="360"/>
      <c r="Q109" s="374"/>
      <c r="R109" s="387"/>
      <c r="S109" s="389"/>
      <c r="T109" s="389"/>
      <c r="U109" s="389"/>
      <c r="V109" s="389"/>
      <c r="W109" s="389"/>
      <c r="X109" s="389"/>
      <c r="Y109" s="389"/>
      <c r="Z109" s="389"/>
    </row>
    <row r="110" spans="1:29" s="350" customFormat="1" ht="14.25">
      <c r="A110" s="340"/>
      <c r="B110" s="354"/>
      <c r="C110" s="358"/>
      <c r="D110" s="366"/>
      <c r="E110" s="359"/>
      <c r="F110" s="382"/>
      <c r="G110" s="364"/>
      <c r="H110" s="359"/>
      <c r="I110" s="356"/>
      <c r="J110" s="393"/>
      <c r="K110" s="384"/>
      <c r="L110" s="394"/>
      <c r="M110" s="392"/>
      <c r="N110" s="394"/>
      <c r="O110" s="381"/>
      <c r="P110" s="386"/>
      <c r="Q110" s="374"/>
      <c r="R110" s="387"/>
      <c r="S110" s="389"/>
      <c r="T110" s="389"/>
      <c r="U110" s="389"/>
      <c r="V110" s="389"/>
      <c r="W110" s="389"/>
      <c r="X110" s="389"/>
      <c r="Y110" s="389"/>
      <c r="Z110" s="389"/>
    </row>
    <row r="111" spans="1:29" s="350" customFormat="1" ht="14.25">
      <c r="A111" s="340"/>
      <c r="B111" s="354"/>
      <c r="C111" s="358"/>
      <c r="D111" s="366"/>
      <c r="E111" s="359"/>
      <c r="F111" s="382"/>
      <c r="G111" s="364"/>
      <c r="H111" s="359"/>
      <c r="I111" s="356"/>
      <c r="J111" s="384"/>
      <c r="K111" s="384"/>
      <c r="L111" s="384"/>
      <c r="M111" s="384"/>
      <c r="N111" s="385"/>
      <c r="O111" s="396"/>
      <c r="P111" s="386"/>
      <c r="Q111" s="374"/>
      <c r="R111" s="387"/>
      <c r="S111" s="389"/>
      <c r="T111" s="389"/>
      <c r="U111" s="389"/>
      <c r="V111" s="389"/>
      <c r="W111" s="389"/>
      <c r="X111" s="389"/>
      <c r="Y111" s="389"/>
      <c r="Z111" s="389"/>
    </row>
    <row r="112" spans="1:29" s="350" customFormat="1" ht="14.25">
      <c r="A112" s="340"/>
      <c r="B112" s="354"/>
      <c r="C112" s="358"/>
      <c r="D112" s="366"/>
      <c r="E112" s="359"/>
      <c r="F112" s="393"/>
      <c r="G112" s="368"/>
      <c r="H112" s="359"/>
      <c r="I112" s="356"/>
      <c r="J112" s="393"/>
      <c r="K112" s="393"/>
      <c r="L112" s="394"/>
      <c r="M112" s="392"/>
      <c r="N112" s="394"/>
      <c r="O112" s="381"/>
      <c r="P112" s="360"/>
      <c r="Q112" s="374"/>
      <c r="R112" s="390"/>
      <c r="S112" s="380"/>
      <c r="T112" s="389"/>
      <c r="U112" s="389"/>
      <c r="V112" s="389"/>
      <c r="W112" s="389"/>
      <c r="X112" s="389"/>
      <c r="Y112" s="389"/>
      <c r="Z112" s="389"/>
    </row>
    <row r="113" spans="1:26" s="350" customFormat="1" ht="14.25">
      <c r="A113" s="340"/>
      <c r="B113" s="354"/>
      <c r="C113" s="358"/>
      <c r="D113" s="366"/>
      <c r="E113" s="359"/>
      <c r="F113" s="382"/>
      <c r="G113" s="364"/>
      <c r="H113" s="359"/>
      <c r="I113" s="356"/>
      <c r="J113" s="334"/>
      <c r="K113" s="334"/>
      <c r="L113" s="334"/>
      <c r="M113" s="334"/>
      <c r="N113" s="383"/>
      <c r="O113" s="381"/>
      <c r="P113" s="361"/>
      <c r="Q113" s="374"/>
      <c r="R113" s="390"/>
      <c r="S113" s="380"/>
      <c r="T113" s="389"/>
      <c r="U113" s="389"/>
      <c r="V113" s="389"/>
      <c r="W113" s="389"/>
      <c r="X113" s="389"/>
      <c r="Y113" s="389"/>
      <c r="Z113" s="389"/>
    </row>
    <row r="114" spans="1:26">
      <c r="A114" s="26"/>
      <c r="B114" s="20"/>
      <c r="C114" s="20"/>
      <c r="D114" s="20"/>
      <c r="E114" s="29"/>
      <c r="F114" s="27"/>
      <c r="G114" s="9"/>
      <c r="H114" s="9"/>
      <c r="I114" s="9"/>
      <c r="J114" s="50"/>
      <c r="K114" s="9"/>
      <c r="L114" s="9"/>
      <c r="M114" s="9"/>
      <c r="N114" s="8"/>
      <c r="O114" s="50"/>
      <c r="P114" s="4"/>
      <c r="Q114" s="8"/>
      <c r="R114" s="138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26"/>
      <c r="B115" s="20"/>
      <c r="C115" s="20"/>
      <c r="D115" s="20"/>
      <c r="E115" s="29"/>
      <c r="F115" s="27"/>
      <c r="G115" s="38"/>
      <c r="H115" s="39"/>
      <c r="I115" s="79"/>
      <c r="J115" s="14"/>
      <c r="K115" s="80"/>
      <c r="L115" s="81"/>
      <c r="M115" s="82"/>
      <c r="N115" s="83"/>
      <c r="O115" s="84"/>
      <c r="P115" s="8"/>
      <c r="Q115" s="13"/>
      <c r="R115" s="138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34"/>
      <c r="B116" s="42"/>
      <c r="C116" s="99"/>
      <c r="D116" s="3"/>
      <c r="E116" s="35"/>
      <c r="F116" s="79"/>
      <c r="G116" s="38"/>
      <c r="H116" s="39"/>
      <c r="I116" s="79"/>
      <c r="J116" s="14"/>
      <c r="K116" s="80"/>
      <c r="L116" s="81"/>
      <c r="M116" s="82"/>
      <c r="N116" s="83"/>
      <c r="O116" s="84"/>
      <c r="P116" s="8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 ht="15">
      <c r="A117" s="2"/>
      <c r="B117" s="100" t="s">
        <v>576</v>
      </c>
      <c r="C117" s="100"/>
      <c r="D117" s="100"/>
      <c r="E117" s="100"/>
      <c r="F117" s="14"/>
      <c r="G117" s="14"/>
      <c r="H117" s="101"/>
      <c r="I117" s="14"/>
      <c r="J117" s="71"/>
      <c r="K117" s="72"/>
      <c r="L117" s="14"/>
      <c r="M117" s="14"/>
      <c r="N117" s="13"/>
      <c r="O117" s="95"/>
      <c r="P117" s="8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 ht="38.25">
      <c r="A118" s="17" t="s">
        <v>16</v>
      </c>
      <c r="B118" s="18" t="s">
        <v>534</v>
      </c>
      <c r="C118" s="18"/>
      <c r="D118" s="19" t="s">
        <v>545</v>
      </c>
      <c r="E118" s="18" t="s">
        <v>546</v>
      </c>
      <c r="F118" s="18" t="s">
        <v>547</v>
      </c>
      <c r="G118" s="18" t="s">
        <v>577</v>
      </c>
      <c r="H118" s="18" t="s">
        <v>578</v>
      </c>
      <c r="I118" s="18" t="s">
        <v>550</v>
      </c>
      <c r="J118" s="58" t="s">
        <v>551</v>
      </c>
      <c r="K118" s="18" t="s">
        <v>552</v>
      </c>
      <c r="L118" s="18" t="s">
        <v>553</v>
      </c>
      <c r="M118" s="18" t="s">
        <v>554</v>
      </c>
      <c r="N118" s="19" t="s">
        <v>555</v>
      </c>
      <c r="O118" s="95"/>
      <c r="P118" s="8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1</v>
      </c>
      <c r="B119" s="102">
        <v>41579</v>
      </c>
      <c r="C119" s="102"/>
      <c r="D119" s="103" t="s">
        <v>579</v>
      </c>
      <c r="E119" s="104" t="s">
        <v>580</v>
      </c>
      <c r="F119" s="105">
        <v>82</v>
      </c>
      <c r="G119" s="104" t="s">
        <v>581</v>
      </c>
      <c r="H119" s="104">
        <v>100</v>
      </c>
      <c r="I119" s="122">
        <v>100</v>
      </c>
      <c r="J119" s="123" t="s">
        <v>582</v>
      </c>
      <c r="K119" s="124">
        <f t="shared" ref="K119:K150" si="57">H119-F119</f>
        <v>18</v>
      </c>
      <c r="L119" s="125">
        <f t="shared" ref="L119:L150" si="58">K119/F119</f>
        <v>0.21951219512195122</v>
      </c>
      <c r="M119" s="126" t="s">
        <v>556</v>
      </c>
      <c r="N119" s="127">
        <v>42657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2</v>
      </c>
      <c r="B120" s="102">
        <v>41794</v>
      </c>
      <c r="C120" s="102"/>
      <c r="D120" s="103" t="s">
        <v>583</v>
      </c>
      <c r="E120" s="104" t="s">
        <v>557</v>
      </c>
      <c r="F120" s="105">
        <v>257</v>
      </c>
      <c r="G120" s="104" t="s">
        <v>581</v>
      </c>
      <c r="H120" s="104">
        <v>300</v>
      </c>
      <c r="I120" s="122">
        <v>300</v>
      </c>
      <c r="J120" s="123" t="s">
        <v>582</v>
      </c>
      <c r="K120" s="124">
        <f t="shared" si="57"/>
        <v>43</v>
      </c>
      <c r="L120" s="125">
        <f t="shared" si="58"/>
        <v>0.16731517509727625</v>
      </c>
      <c r="M120" s="126" t="s">
        <v>556</v>
      </c>
      <c r="N120" s="127">
        <v>41822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3</v>
      </c>
      <c r="B121" s="102">
        <v>41828</v>
      </c>
      <c r="C121" s="102"/>
      <c r="D121" s="103" t="s">
        <v>584</v>
      </c>
      <c r="E121" s="104" t="s">
        <v>557</v>
      </c>
      <c r="F121" s="105">
        <v>393</v>
      </c>
      <c r="G121" s="104" t="s">
        <v>581</v>
      </c>
      <c r="H121" s="104">
        <v>468</v>
      </c>
      <c r="I121" s="122">
        <v>468</v>
      </c>
      <c r="J121" s="123" t="s">
        <v>582</v>
      </c>
      <c r="K121" s="124">
        <f t="shared" si="57"/>
        <v>75</v>
      </c>
      <c r="L121" s="125">
        <f t="shared" si="58"/>
        <v>0.19083969465648856</v>
      </c>
      <c r="M121" s="126" t="s">
        <v>556</v>
      </c>
      <c r="N121" s="127">
        <v>41863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4</v>
      </c>
      <c r="B122" s="102">
        <v>41857</v>
      </c>
      <c r="C122" s="102"/>
      <c r="D122" s="103" t="s">
        <v>585</v>
      </c>
      <c r="E122" s="104" t="s">
        <v>557</v>
      </c>
      <c r="F122" s="105">
        <v>205</v>
      </c>
      <c r="G122" s="104" t="s">
        <v>581</v>
      </c>
      <c r="H122" s="104">
        <v>275</v>
      </c>
      <c r="I122" s="122">
        <v>250</v>
      </c>
      <c r="J122" s="123" t="s">
        <v>582</v>
      </c>
      <c r="K122" s="124">
        <f t="shared" si="57"/>
        <v>70</v>
      </c>
      <c r="L122" s="125">
        <f t="shared" si="58"/>
        <v>0.34146341463414637</v>
      </c>
      <c r="M122" s="126" t="s">
        <v>556</v>
      </c>
      <c r="N122" s="127">
        <v>41962</v>
      </c>
      <c r="O122" s="50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5</v>
      </c>
      <c r="B123" s="102">
        <v>41886</v>
      </c>
      <c r="C123" s="102"/>
      <c r="D123" s="103" t="s">
        <v>586</v>
      </c>
      <c r="E123" s="104" t="s">
        <v>557</v>
      </c>
      <c r="F123" s="105">
        <v>162</v>
      </c>
      <c r="G123" s="104" t="s">
        <v>581</v>
      </c>
      <c r="H123" s="104">
        <v>190</v>
      </c>
      <c r="I123" s="122">
        <v>190</v>
      </c>
      <c r="J123" s="123" t="s">
        <v>582</v>
      </c>
      <c r="K123" s="124">
        <f t="shared" si="57"/>
        <v>28</v>
      </c>
      <c r="L123" s="125">
        <f t="shared" si="58"/>
        <v>0.1728395061728395</v>
      </c>
      <c r="M123" s="126" t="s">
        <v>556</v>
      </c>
      <c r="N123" s="127">
        <v>42006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6</v>
      </c>
      <c r="B124" s="102">
        <v>41886</v>
      </c>
      <c r="C124" s="102"/>
      <c r="D124" s="103" t="s">
        <v>587</v>
      </c>
      <c r="E124" s="104" t="s">
        <v>557</v>
      </c>
      <c r="F124" s="105">
        <v>75</v>
      </c>
      <c r="G124" s="104" t="s">
        <v>581</v>
      </c>
      <c r="H124" s="104">
        <v>91.5</v>
      </c>
      <c r="I124" s="122" t="s">
        <v>588</v>
      </c>
      <c r="J124" s="123" t="s">
        <v>589</v>
      </c>
      <c r="K124" s="124">
        <f t="shared" si="57"/>
        <v>16.5</v>
      </c>
      <c r="L124" s="125">
        <f t="shared" si="58"/>
        <v>0.22</v>
      </c>
      <c r="M124" s="126" t="s">
        <v>556</v>
      </c>
      <c r="N124" s="127">
        <v>41954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7</v>
      </c>
      <c r="B125" s="102">
        <v>41913</v>
      </c>
      <c r="C125" s="102"/>
      <c r="D125" s="103" t="s">
        <v>590</v>
      </c>
      <c r="E125" s="104" t="s">
        <v>557</v>
      </c>
      <c r="F125" s="105">
        <v>850</v>
      </c>
      <c r="G125" s="104" t="s">
        <v>581</v>
      </c>
      <c r="H125" s="104">
        <v>982.5</v>
      </c>
      <c r="I125" s="122">
        <v>1050</v>
      </c>
      <c r="J125" s="123" t="s">
        <v>591</v>
      </c>
      <c r="K125" s="124">
        <f t="shared" si="57"/>
        <v>132.5</v>
      </c>
      <c r="L125" s="125">
        <f t="shared" si="58"/>
        <v>0.15588235294117647</v>
      </c>
      <c r="M125" s="126" t="s">
        <v>556</v>
      </c>
      <c r="N125" s="127">
        <v>42039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8</v>
      </c>
      <c r="B126" s="102">
        <v>41913</v>
      </c>
      <c r="C126" s="102"/>
      <c r="D126" s="103" t="s">
        <v>592</v>
      </c>
      <c r="E126" s="104" t="s">
        <v>557</v>
      </c>
      <c r="F126" s="105">
        <v>475</v>
      </c>
      <c r="G126" s="104" t="s">
        <v>581</v>
      </c>
      <c r="H126" s="104">
        <v>515</v>
      </c>
      <c r="I126" s="122">
        <v>600</v>
      </c>
      <c r="J126" s="123" t="s">
        <v>593</v>
      </c>
      <c r="K126" s="124">
        <f t="shared" si="57"/>
        <v>40</v>
      </c>
      <c r="L126" s="125">
        <f t="shared" si="58"/>
        <v>8.4210526315789472E-2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9</v>
      </c>
      <c r="B127" s="102">
        <v>41913</v>
      </c>
      <c r="C127" s="102"/>
      <c r="D127" s="103" t="s">
        <v>594</v>
      </c>
      <c r="E127" s="104" t="s">
        <v>557</v>
      </c>
      <c r="F127" s="105">
        <v>86</v>
      </c>
      <c r="G127" s="104" t="s">
        <v>581</v>
      </c>
      <c r="H127" s="104">
        <v>99</v>
      </c>
      <c r="I127" s="122">
        <v>140</v>
      </c>
      <c r="J127" s="123" t="s">
        <v>595</v>
      </c>
      <c r="K127" s="124">
        <f t="shared" si="57"/>
        <v>13</v>
      </c>
      <c r="L127" s="125">
        <f t="shared" si="58"/>
        <v>0.15116279069767441</v>
      </c>
      <c r="M127" s="126" t="s">
        <v>556</v>
      </c>
      <c r="N127" s="127">
        <v>41939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10</v>
      </c>
      <c r="B128" s="102">
        <v>41926</v>
      </c>
      <c r="C128" s="102"/>
      <c r="D128" s="103" t="s">
        <v>596</v>
      </c>
      <c r="E128" s="104" t="s">
        <v>557</v>
      </c>
      <c r="F128" s="105">
        <v>496.6</v>
      </c>
      <c r="G128" s="104" t="s">
        <v>581</v>
      </c>
      <c r="H128" s="104">
        <v>621</v>
      </c>
      <c r="I128" s="122">
        <v>580</v>
      </c>
      <c r="J128" s="123" t="s">
        <v>582</v>
      </c>
      <c r="K128" s="124">
        <f t="shared" si="57"/>
        <v>124.39999999999998</v>
      </c>
      <c r="L128" s="125">
        <f t="shared" si="58"/>
        <v>0.25050342327829234</v>
      </c>
      <c r="M128" s="126" t="s">
        <v>556</v>
      </c>
      <c r="N128" s="127">
        <v>42605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11</v>
      </c>
      <c r="B129" s="102">
        <v>41926</v>
      </c>
      <c r="C129" s="102"/>
      <c r="D129" s="103" t="s">
        <v>597</v>
      </c>
      <c r="E129" s="104" t="s">
        <v>557</v>
      </c>
      <c r="F129" s="105">
        <v>2481.9</v>
      </c>
      <c r="G129" s="104" t="s">
        <v>581</v>
      </c>
      <c r="H129" s="104">
        <v>2840</v>
      </c>
      <c r="I129" s="122">
        <v>2870</v>
      </c>
      <c r="J129" s="123" t="s">
        <v>598</v>
      </c>
      <c r="K129" s="124">
        <f t="shared" si="57"/>
        <v>358.09999999999991</v>
      </c>
      <c r="L129" s="125">
        <f t="shared" si="58"/>
        <v>0.14428462065353154</v>
      </c>
      <c r="M129" s="126" t="s">
        <v>556</v>
      </c>
      <c r="N129" s="127">
        <v>42017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12</v>
      </c>
      <c r="B130" s="102">
        <v>41928</v>
      </c>
      <c r="C130" s="102"/>
      <c r="D130" s="103" t="s">
        <v>599</v>
      </c>
      <c r="E130" s="104" t="s">
        <v>557</v>
      </c>
      <c r="F130" s="105">
        <v>84.5</v>
      </c>
      <c r="G130" s="104" t="s">
        <v>581</v>
      </c>
      <c r="H130" s="104">
        <v>93</v>
      </c>
      <c r="I130" s="122">
        <v>110</v>
      </c>
      <c r="J130" s="123" t="s">
        <v>600</v>
      </c>
      <c r="K130" s="124">
        <f t="shared" si="57"/>
        <v>8.5</v>
      </c>
      <c r="L130" s="125">
        <f t="shared" si="58"/>
        <v>0.10059171597633136</v>
      </c>
      <c r="M130" s="126" t="s">
        <v>556</v>
      </c>
      <c r="N130" s="127">
        <v>41939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13</v>
      </c>
      <c r="B131" s="102">
        <v>41928</v>
      </c>
      <c r="C131" s="102"/>
      <c r="D131" s="103" t="s">
        <v>601</v>
      </c>
      <c r="E131" s="104" t="s">
        <v>557</v>
      </c>
      <c r="F131" s="105">
        <v>401</v>
      </c>
      <c r="G131" s="104" t="s">
        <v>581</v>
      </c>
      <c r="H131" s="104">
        <v>428</v>
      </c>
      <c r="I131" s="122">
        <v>450</v>
      </c>
      <c r="J131" s="123" t="s">
        <v>602</v>
      </c>
      <c r="K131" s="124">
        <f t="shared" si="57"/>
        <v>27</v>
      </c>
      <c r="L131" s="125">
        <f t="shared" si="58"/>
        <v>6.7331670822942641E-2</v>
      </c>
      <c r="M131" s="126" t="s">
        <v>556</v>
      </c>
      <c r="N131" s="127">
        <v>42020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14</v>
      </c>
      <c r="B132" s="102">
        <v>41928</v>
      </c>
      <c r="C132" s="102"/>
      <c r="D132" s="103" t="s">
        <v>603</v>
      </c>
      <c r="E132" s="104" t="s">
        <v>557</v>
      </c>
      <c r="F132" s="105">
        <v>101</v>
      </c>
      <c r="G132" s="104" t="s">
        <v>581</v>
      </c>
      <c r="H132" s="104">
        <v>112</v>
      </c>
      <c r="I132" s="122">
        <v>120</v>
      </c>
      <c r="J132" s="123" t="s">
        <v>604</v>
      </c>
      <c r="K132" s="124">
        <f t="shared" si="57"/>
        <v>11</v>
      </c>
      <c r="L132" s="125">
        <f t="shared" si="58"/>
        <v>0.10891089108910891</v>
      </c>
      <c r="M132" s="126" t="s">
        <v>556</v>
      </c>
      <c r="N132" s="127">
        <v>41939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15</v>
      </c>
      <c r="B133" s="102">
        <v>41954</v>
      </c>
      <c r="C133" s="102"/>
      <c r="D133" s="103" t="s">
        <v>605</v>
      </c>
      <c r="E133" s="104" t="s">
        <v>557</v>
      </c>
      <c r="F133" s="105">
        <v>59</v>
      </c>
      <c r="G133" s="104" t="s">
        <v>581</v>
      </c>
      <c r="H133" s="104">
        <v>76</v>
      </c>
      <c r="I133" s="122">
        <v>76</v>
      </c>
      <c r="J133" s="123" t="s">
        <v>582</v>
      </c>
      <c r="K133" s="124">
        <f t="shared" si="57"/>
        <v>17</v>
      </c>
      <c r="L133" s="125">
        <f t="shared" si="58"/>
        <v>0.28813559322033899</v>
      </c>
      <c r="M133" s="126" t="s">
        <v>556</v>
      </c>
      <c r="N133" s="127">
        <v>43032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16</v>
      </c>
      <c r="B134" s="102">
        <v>41954</v>
      </c>
      <c r="C134" s="102"/>
      <c r="D134" s="103" t="s">
        <v>594</v>
      </c>
      <c r="E134" s="104" t="s">
        <v>557</v>
      </c>
      <c r="F134" s="105">
        <v>99</v>
      </c>
      <c r="G134" s="104" t="s">
        <v>581</v>
      </c>
      <c r="H134" s="104">
        <v>120</v>
      </c>
      <c r="I134" s="122">
        <v>120</v>
      </c>
      <c r="J134" s="123" t="s">
        <v>606</v>
      </c>
      <c r="K134" s="124">
        <f t="shared" si="57"/>
        <v>21</v>
      </c>
      <c r="L134" s="125">
        <f t="shared" si="58"/>
        <v>0.21212121212121213</v>
      </c>
      <c r="M134" s="126" t="s">
        <v>556</v>
      </c>
      <c r="N134" s="127">
        <v>41960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17</v>
      </c>
      <c r="B135" s="102">
        <v>41956</v>
      </c>
      <c r="C135" s="102"/>
      <c r="D135" s="103" t="s">
        <v>607</v>
      </c>
      <c r="E135" s="104" t="s">
        <v>557</v>
      </c>
      <c r="F135" s="105">
        <v>22</v>
      </c>
      <c r="G135" s="104" t="s">
        <v>581</v>
      </c>
      <c r="H135" s="104">
        <v>33.549999999999997</v>
      </c>
      <c r="I135" s="122">
        <v>32</v>
      </c>
      <c r="J135" s="123" t="s">
        <v>608</v>
      </c>
      <c r="K135" s="124">
        <f t="shared" si="57"/>
        <v>11.549999999999997</v>
      </c>
      <c r="L135" s="125">
        <f t="shared" si="58"/>
        <v>0.52499999999999991</v>
      </c>
      <c r="M135" s="126" t="s">
        <v>556</v>
      </c>
      <c r="N135" s="127">
        <v>42188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18</v>
      </c>
      <c r="B136" s="102">
        <v>41976</v>
      </c>
      <c r="C136" s="102"/>
      <c r="D136" s="103" t="s">
        <v>609</v>
      </c>
      <c r="E136" s="104" t="s">
        <v>557</v>
      </c>
      <c r="F136" s="105">
        <v>440</v>
      </c>
      <c r="G136" s="104" t="s">
        <v>581</v>
      </c>
      <c r="H136" s="104">
        <v>520</v>
      </c>
      <c r="I136" s="122">
        <v>520</v>
      </c>
      <c r="J136" s="123" t="s">
        <v>610</v>
      </c>
      <c r="K136" s="124">
        <f t="shared" si="57"/>
        <v>80</v>
      </c>
      <c r="L136" s="125">
        <f t="shared" si="58"/>
        <v>0.18181818181818182</v>
      </c>
      <c r="M136" s="126" t="s">
        <v>556</v>
      </c>
      <c r="N136" s="127">
        <v>42208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19</v>
      </c>
      <c r="B137" s="102">
        <v>41976</v>
      </c>
      <c r="C137" s="102"/>
      <c r="D137" s="103" t="s">
        <v>611</v>
      </c>
      <c r="E137" s="104" t="s">
        <v>557</v>
      </c>
      <c r="F137" s="105">
        <v>360</v>
      </c>
      <c r="G137" s="104" t="s">
        <v>581</v>
      </c>
      <c r="H137" s="104">
        <v>427</v>
      </c>
      <c r="I137" s="122">
        <v>425</v>
      </c>
      <c r="J137" s="123" t="s">
        <v>612</v>
      </c>
      <c r="K137" s="124">
        <f t="shared" si="57"/>
        <v>67</v>
      </c>
      <c r="L137" s="125">
        <f t="shared" si="58"/>
        <v>0.18611111111111112</v>
      </c>
      <c r="M137" s="126" t="s">
        <v>556</v>
      </c>
      <c r="N137" s="127">
        <v>42058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20</v>
      </c>
      <c r="B138" s="102">
        <v>42012</v>
      </c>
      <c r="C138" s="102"/>
      <c r="D138" s="103" t="s">
        <v>613</v>
      </c>
      <c r="E138" s="104" t="s">
        <v>557</v>
      </c>
      <c r="F138" s="105">
        <v>360</v>
      </c>
      <c r="G138" s="104" t="s">
        <v>581</v>
      </c>
      <c r="H138" s="104">
        <v>455</v>
      </c>
      <c r="I138" s="122">
        <v>420</v>
      </c>
      <c r="J138" s="123" t="s">
        <v>614</v>
      </c>
      <c r="K138" s="124">
        <f t="shared" si="57"/>
        <v>95</v>
      </c>
      <c r="L138" s="125">
        <f t="shared" si="58"/>
        <v>0.2638888888888889</v>
      </c>
      <c r="M138" s="126" t="s">
        <v>556</v>
      </c>
      <c r="N138" s="127">
        <v>42024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21</v>
      </c>
      <c r="B139" s="102">
        <v>42012</v>
      </c>
      <c r="C139" s="102"/>
      <c r="D139" s="103" t="s">
        <v>615</v>
      </c>
      <c r="E139" s="104" t="s">
        <v>557</v>
      </c>
      <c r="F139" s="105">
        <v>130</v>
      </c>
      <c r="G139" s="104"/>
      <c r="H139" s="104">
        <v>175.5</v>
      </c>
      <c r="I139" s="122">
        <v>165</v>
      </c>
      <c r="J139" s="123" t="s">
        <v>616</v>
      </c>
      <c r="K139" s="124">
        <f t="shared" si="57"/>
        <v>45.5</v>
      </c>
      <c r="L139" s="125">
        <f t="shared" si="58"/>
        <v>0.35</v>
      </c>
      <c r="M139" s="126" t="s">
        <v>556</v>
      </c>
      <c r="N139" s="127">
        <v>43088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22</v>
      </c>
      <c r="B140" s="102">
        <v>42040</v>
      </c>
      <c r="C140" s="102"/>
      <c r="D140" s="103" t="s">
        <v>376</v>
      </c>
      <c r="E140" s="104" t="s">
        <v>580</v>
      </c>
      <c r="F140" s="105">
        <v>98</v>
      </c>
      <c r="G140" s="104"/>
      <c r="H140" s="104">
        <v>120</v>
      </c>
      <c r="I140" s="122">
        <v>120</v>
      </c>
      <c r="J140" s="123" t="s">
        <v>582</v>
      </c>
      <c r="K140" s="124">
        <f t="shared" si="57"/>
        <v>22</v>
      </c>
      <c r="L140" s="125">
        <f t="shared" si="58"/>
        <v>0.22448979591836735</v>
      </c>
      <c r="M140" s="126" t="s">
        <v>556</v>
      </c>
      <c r="N140" s="127">
        <v>42753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23</v>
      </c>
      <c r="B141" s="102">
        <v>42040</v>
      </c>
      <c r="C141" s="102"/>
      <c r="D141" s="103" t="s">
        <v>617</v>
      </c>
      <c r="E141" s="104" t="s">
        <v>580</v>
      </c>
      <c r="F141" s="105">
        <v>196</v>
      </c>
      <c r="G141" s="104"/>
      <c r="H141" s="104">
        <v>262</v>
      </c>
      <c r="I141" s="122">
        <v>255</v>
      </c>
      <c r="J141" s="123" t="s">
        <v>582</v>
      </c>
      <c r="K141" s="124">
        <f t="shared" si="57"/>
        <v>66</v>
      </c>
      <c r="L141" s="125">
        <f t="shared" si="58"/>
        <v>0.33673469387755101</v>
      </c>
      <c r="M141" s="126" t="s">
        <v>556</v>
      </c>
      <c r="N141" s="127">
        <v>42599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7">
        <v>24</v>
      </c>
      <c r="B142" s="106">
        <v>42067</v>
      </c>
      <c r="C142" s="106"/>
      <c r="D142" s="107" t="s">
        <v>375</v>
      </c>
      <c r="E142" s="108" t="s">
        <v>580</v>
      </c>
      <c r="F142" s="109">
        <v>235</v>
      </c>
      <c r="G142" s="109"/>
      <c r="H142" s="110">
        <v>77</v>
      </c>
      <c r="I142" s="128" t="s">
        <v>618</v>
      </c>
      <c r="J142" s="129" t="s">
        <v>619</v>
      </c>
      <c r="K142" s="130">
        <f t="shared" si="57"/>
        <v>-158</v>
      </c>
      <c r="L142" s="131">
        <f t="shared" si="58"/>
        <v>-0.67234042553191486</v>
      </c>
      <c r="M142" s="132" t="s">
        <v>620</v>
      </c>
      <c r="N142" s="133">
        <v>43522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25</v>
      </c>
      <c r="B143" s="102">
        <v>42067</v>
      </c>
      <c r="C143" s="102"/>
      <c r="D143" s="103" t="s">
        <v>453</v>
      </c>
      <c r="E143" s="104" t="s">
        <v>580</v>
      </c>
      <c r="F143" s="105">
        <v>185</v>
      </c>
      <c r="G143" s="104"/>
      <c r="H143" s="104">
        <v>224</v>
      </c>
      <c r="I143" s="122" t="s">
        <v>621</v>
      </c>
      <c r="J143" s="123" t="s">
        <v>582</v>
      </c>
      <c r="K143" s="124">
        <f t="shared" si="57"/>
        <v>39</v>
      </c>
      <c r="L143" s="125">
        <f t="shared" si="58"/>
        <v>0.21081081081081082</v>
      </c>
      <c r="M143" s="126" t="s">
        <v>556</v>
      </c>
      <c r="N143" s="127">
        <v>42647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323">
        <v>26</v>
      </c>
      <c r="B144" s="111">
        <v>42090</v>
      </c>
      <c r="C144" s="111"/>
      <c r="D144" s="112" t="s">
        <v>622</v>
      </c>
      <c r="E144" s="113" t="s">
        <v>580</v>
      </c>
      <c r="F144" s="114">
        <v>49.5</v>
      </c>
      <c r="G144" s="115"/>
      <c r="H144" s="115">
        <v>15.85</v>
      </c>
      <c r="I144" s="115">
        <v>67</v>
      </c>
      <c r="J144" s="134" t="s">
        <v>623</v>
      </c>
      <c r="K144" s="115">
        <f t="shared" si="57"/>
        <v>-33.65</v>
      </c>
      <c r="L144" s="135">
        <f t="shared" si="58"/>
        <v>-0.67979797979797973</v>
      </c>
      <c r="M144" s="132" t="s">
        <v>620</v>
      </c>
      <c r="N144" s="136">
        <v>43627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27</v>
      </c>
      <c r="B145" s="102">
        <v>42093</v>
      </c>
      <c r="C145" s="102"/>
      <c r="D145" s="103" t="s">
        <v>624</v>
      </c>
      <c r="E145" s="104" t="s">
        <v>580</v>
      </c>
      <c r="F145" s="105">
        <v>183.5</v>
      </c>
      <c r="G145" s="104"/>
      <c r="H145" s="104">
        <v>219</v>
      </c>
      <c r="I145" s="122">
        <v>218</v>
      </c>
      <c r="J145" s="123" t="s">
        <v>625</v>
      </c>
      <c r="K145" s="124">
        <f t="shared" si="57"/>
        <v>35.5</v>
      </c>
      <c r="L145" s="125">
        <f t="shared" si="58"/>
        <v>0.19346049046321526</v>
      </c>
      <c r="M145" s="126" t="s">
        <v>556</v>
      </c>
      <c r="N145" s="127">
        <v>42103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28</v>
      </c>
      <c r="B146" s="102">
        <v>42114</v>
      </c>
      <c r="C146" s="102"/>
      <c r="D146" s="103" t="s">
        <v>626</v>
      </c>
      <c r="E146" s="104" t="s">
        <v>580</v>
      </c>
      <c r="F146" s="105">
        <f>(227+237)/2</f>
        <v>232</v>
      </c>
      <c r="G146" s="104"/>
      <c r="H146" s="104">
        <v>298</v>
      </c>
      <c r="I146" s="122">
        <v>298</v>
      </c>
      <c r="J146" s="123" t="s">
        <v>582</v>
      </c>
      <c r="K146" s="124">
        <f t="shared" si="57"/>
        <v>66</v>
      </c>
      <c r="L146" s="125">
        <f t="shared" si="58"/>
        <v>0.28448275862068967</v>
      </c>
      <c r="M146" s="126" t="s">
        <v>556</v>
      </c>
      <c r="N146" s="127">
        <v>42823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29</v>
      </c>
      <c r="B147" s="102">
        <v>42128</v>
      </c>
      <c r="C147" s="102"/>
      <c r="D147" s="103" t="s">
        <v>627</v>
      </c>
      <c r="E147" s="104" t="s">
        <v>557</v>
      </c>
      <c r="F147" s="105">
        <v>385</v>
      </c>
      <c r="G147" s="104"/>
      <c r="H147" s="104">
        <f>212.5+331</f>
        <v>543.5</v>
      </c>
      <c r="I147" s="122">
        <v>510</v>
      </c>
      <c r="J147" s="123" t="s">
        <v>628</v>
      </c>
      <c r="K147" s="124">
        <f t="shared" si="57"/>
        <v>158.5</v>
      </c>
      <c r="L147" s="125">
        <f t="shared" si="58"/>
        <v>0.41168831168831171</v>
      </c>
      <c r="M147" s="126" t="s">
        <v>556</v>
      </c>
      <c r="N147" s="127">
        <v>42235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30</v>
      </c>
      <c r="B148" s="102">
        <v>42128</v>
      </c>
      <c r="C148" s="102"/>
      <c r="D148" s="103" t="s">
        <v>629</v>
      </c>
      <c r="E148" s="104" t="s">
        <v>557</v>
      </c>
      <c r="F148" s="105">
        <v>115.5</v>
      </c>
      <c r="G148" s="104"/>
      <c r="H148" s="104">
        <v>146</v>
      </c>
      <c r="I148" s="122">
        <v>142</v>
      </c>
      <c r="J148" s="123" t="s">
        <v>630</v>
      </c>
      <c r="K148" s="124">
        <f t="shared" si="57"/>
        <v>30.5</v>
      </c>
      <c r="L148" s="125">
        <f t="shared" si="58"/>
        <v>0.26406926406926406</v>
      </c>
      <c r="M148" s="126" t="s">
        <v>556</v>
      </c>
      <c r="N148" s="127">
        <v>42202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31</v>
      </c>
      <c r="B149" s="102">
        <v>42151</v>
      </c>
      <c r="C149" s="102"/>
      <c r="D149" s="103" t="s">
        <v>631</v>
      </c>
      <c r="E149" s="104" t="s">
        <v>557</v>
      </c>
      <c r="F149" s="105">
        <v>237.5</v>
      </c>
      <c r="G149" s="104"/>
      <c r="H149" s="104">
        <v>279.5</v>
      </c>
      <c r="I149" s="122">
        <v>278</v>
      </c>
      <c r="J149" s="123" t="s">
        <v>582</v>
      </c>
      <c r="K149" s="124">
        <f t="shared" si="57"/>
        <v>42</v>
      </c>
      <c r="L149" s="125">
        <f t="shared" si="58"/>
        <v>0.17684210526315788</v>
      </c>
      <c r="M149" s="126" t="s">
        <v>556</v>
      </c>
      <c r="N149" s="127">
        <v>42222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32</v>
      </c>
      <c r="B150" s="102">
        <v>42174</v>
      </c>
      <c r="C150" s="102"/>
      <c r="D150" s="103" t="s">
        <v>601</v>
      </c>
      <c r="E150" s="104" t="s">
        <v>580</v>
      </c>
      <c r="F150" s="105">
        <v>340</v>
      </c>
      <c r="G150" s="104"/>
      <c r="H150" s="104">
        <v>448</v>
      </c>
      <c r="I150" s="122">
        <v>448</v>
      </c>
      <c r="J150" s="123" t="s">
        <v>582</v>
      </c>
      <c r="K150" s="124">
        <f t="shared" si="57"/>
        <v>108</v>
      </c>
      <c r="L150" s="125">
        <f t="shared" si="58"/>
        <v>0.31764705882352939</v>
      </c>
      <c r="M150" s="126" t="s">
        <v>556</v>
      </c>
      <c r="N150" s="127">
        <v>43018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33</v>
      </c>
      <c r="B151" s="102">
        <v>42191</v>
      </c>
      <c r="C151" s="102"/>
      <c r="D151" s="103" t="s">
        <v>632</v>
      </c>
      <c r="E151" s="104" t="s">
        <v>580</v>
      </c>
      <c r="F151" s="105">
        <v>390</v>
      </c>
      <c r="G151" s="104"/>
      <c r="H151" s="104">
        <v>460</v>
      </c>
      <c r="I151" s="122">
        <v>460</v>
      </c>
      <c r="J151" s="123" t="s">
        <v>582</v>
      </c>
      <c r="K151" s="124">
        <f t="shared" ref="K151:K171" si="59">H151-F151</f>
        <v>70</v>
      </c>
      <c r="L151" s="125">
        <f t="shared" ref="L151:L171" si="60">K151/F151</f>
        <v>0.17948717948717949</v>
      </c>
      <c r="M151" s="126" t="s">
        <v>556</v>
      </c>
      <c r="N151" s="127">
        <v>42478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7">
        <v>34</v>
      </c>
      <c r="B152" s="106">
        <v>42195</v>
      </c>
      <c r="C152" s="106"/>
      <c r="D152" s="107" t="s">
        <v>633</v>
      </c>
      <c r="E152" s="108" t="s">
        <v>580</v>
      </c>
      <c r="F152" s="109">
        <v>122.5</v>
      </c>
      <c r="G152" s="109"/>
      <c r="H152" s="110">
        <v>61</v>
      </c>
      <c r="I152" s="128">
        <v>172</v>
      </c>
      <c r="J152" s="129" t="s">
        <v>634</v>
      </c>
      <c r="K152" s="130">
        <f t="shared" si="59"/>
        <v>-61.5</v>
      </c>
      <c r="L152" s="131">
        <f t="shared" si="60"/>
        <v>-0.50204081632653064</v>
      </c>
      <c r="M152" s="132" t="s">
        <v>620</v>
      </c>
      <c r="N152" s="133">
        <v>43333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35</v>
      </c>
      <c r="B153" s="102">
        <v>42219</v>
      </c>
      <c r="C153" s="102"/>
      <c r="D153" s="103" t="s">
        <v>635</v>
      </c>
      <c r="E153" s="104" t="s">
        <v>580</v>
      </c>
      <c r="F153" s="105">
        <v>297.5</v>
      </c>
      <c r="G153" s="104"/>
      <c r="H153" s="104">
        <v>350</v>
      </c>
      <c r="I153" s="122">
        <v>360</v>
      </c>
      <c r="J153" s="123" t="s">
        <v>636</v>
      </c>
      <c r="K153" s="124">
        <f t="shared" si="59"/>
        <v>52.5</v>
      </c>
      <c r="L153" s="125">
        <f t="shared" si="60"/>
        <v>0.17647058823529413</v>
      </c>
      <c r="M153" s="126" t="s">
        <v>556</v>
      </c>
      <c r="N153" s="127">
        <v>42232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36</v>
      </c>
      <c r="B154" s="102">
        <v>42219</v>
      </c>
      <c r="C154" s="102"/>
      <c r="D154" s="103" t="s">
        <v>637</v>
      </c>
      <c r="E154" s="104" t="s">
        <v>580</v>
      </c>
      <c r="F154" s="105">
        <v>115.5</v>
      </c>
      <c r="G154" s="104"/>
      <c r="H154" s="104">
        <v>149</v>
      </c>
      <c r="I154" s="122">
        <v>140</v>
      </c>
      <c r="J154" s="137" t="s">
        <v>638</v>
      </c>
      <c r="K154" s="124">
        <f t="shared" si="59"/>
        <v>33.5</v>
      </c>
      <c r="L154" s="125">
        <f t="shared" si="60"/>
        <v>0.29004329004329005</v>
      </c>
      <c r="M154" s="126" t="s">
        <v>556</v>
      </c>
      <c r="N154" s="127">
        <v>42740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37</v>
      </c>
      <c r="B155" s="102">
        <v>42251</v>
      </c>
      <c r="C155" s="102"/>
      <c r="D155" s="103" t="s">
        <v>631</v>
      </c>
      <c r="E155" s="104" t="s">
        <v>580</v>
      </c>
      <c r="F155" s="105">
        <v>226</v>
      </c>
      <c r="G155" s="104"/>
      <c r="H155" s="104">
        <v>292</v>
      </c>
      <c r="I155" s="122">
        <v>292</v>
      </c>
      <c r="J155" s="123" t="s">
        <v>639</v>
      </c>
      <c r="K155" s="124">
        <f t="shared" si="59"/>
        <v>66</v>
      </c>
      <c r="L155" s="125">
        <f t="shared" si="60"/>
        <v>0.29203539823008851</v>
      </c>
      <c r="M155" s="126" t="s">
        <v>556</v>
      </c>
      <c r="N155" s="127">
        <v>42286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38</v>
      </c>
      <c r="B156" s="102">
        <v>42254</v>
      </c>
      <c r="C156" s="102"/>
      <c r="D156" s="103" t="s">
        <v>626</v>
      </c>
      <c r="E156" s="104" t="s">
        <v>580</v>
      </c>
      <c r="F156" s="105">
        <v>232.5</v>
      </c>
      <c r="G156" s="104"/>
      <c r="H156" s="104">
        <v>312.5</v>
      </c>
      <c r="I156" s="122">
        <v>310</v>
      </c>
      <c r="J156" s="123" t="s">
        <v>582</v>
      </c>
      <c r="K156" s="124">
        <f t="shared" si="59"/>
        <v>80</v>
      </c>
      <c r="L156" s="125">
        <f t="shared" si="60"/>
        <v>0.34408602150537637</v>
      </c>
      <c r="M156" s="126" t="s">
        <v>556</v>
      </c>
      <c r="N156" s="127">
        <v>42823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39</v>
      </c>
      <c r="B157" s="102">
        <v>42268</v>
      </c>
      <c r="C157" s="102"/>
      <c r="D157" s="103" t="s">
        <v>640</v>
      </c>
      <c r="E157" s="104" t="s">
        <v>580</v>
      </c>
      <c r="F157" s="105">
        <v>196.5</v>
      </c>
      <c r="G157" s="104"/>
      <c r="H157" s="104">
        <v>238</v>
      </c>
      <c r="I157" s="122">
        <v>238</v>
      </c>
      <c r="J157" s="123" t="s">
        <v>639</v>
      </c>
      <c r="K157" s="124">
        <f t="shared" si="59"/>
        <v>41.5</v>
      </c>
      <c r="L157" s="125">
        <f t="shared" si="60"/>
        <v>0.21119592875318066</v>
      </c>
      <c r="M157" s="126" t="s">
        <v>556</v>
      </c>
      <c r="N157" s="127">
        <v>42291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40</v>
      </c>
      <c r="B158" s="102">
        <v>42271</v>
      </c>
      <c r="C158" s="102"/>
      <c r="D158" s="103" t="s">
        <v>579</v>
      </c>
      <c r="E158" s="104" t="s">
        <v>580</v>
      </c>
      <c r="F158" s="105">
        <v>65</v>
      </c>
      <c r="G158" s="104"/>
      <c r="H158" s="104">
        <v>82</v>
      </c>
      <c r="I158" s="122">
        <v>82</v>
      </c>
      <c r="J158" s="123" t="s">
        <v>639</v>
      </c>
      <c r="K158" s="124">
        <f t="shared" si="59"/>
        <v>17</v>
      </c>
      <c r="L158" s="125">
        <f t="shared" si="60"/>
        <v>0.26153846153846155</v>
      </c>
      <c r="M158" s="126" t="s">
        <v>556</v>
      </c>
      <c r="N158" s="127">
        <v>42578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41</v>
      </c>
      <c r="B159" s="102">
        <v>42291</v>
      </c>
      <c r="C159" s="102"/>
      <c r="D159" s="103" t="s">
        <v>641</v>
      </c>
      <c r="E159" s="104" t="s">
        <v>580</v>
      </c>
      <c r="F159" s="105">
        <v>144</v>
      </c>
      <c r="G159" s="104"/>
      <c r="H159" s="104">
        <v>182.5</v>
      </c>
      <c r="I159" s="122">
        <v>181</v>
      </c>
      <c r="J159" s="123" t="s">
        <v>639</v>
      </c>
      <c r="K159" s="124">
        <f t="shared" si="59"/>
        <v>38.5</v>
      </c>
      <c r="L159" s="125">
        <f t="shared" si="60"/>
        <v>0.2673611111111111</v>
      </c>
      <c r="M159" s="126" t="s">
        <v>556</v>
      </c>
      <c r="N159" s="127">
        <v>42817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42</v>
      </c>
      <c r="B160" s="102">
        <v>42291</v>
      </c>
      <c r="C160" s="102"/>
      <c r="D160" s="103" t="s">
        <v>642</v>
      </c>
      <c r="E160" s="104" t="s">
        <v>580</v>
      </c>
      <c r="F160" s="105">
        <v>264</v>
      </c>
      <c r="G160" s="104"/>
      <c r="H160" s="104">
        <v>311</v>
      </c>
      <c r="I160" s="122">
        <v>311</v>
      </c>
      <c r="J160" s="123" t="s">
        <v>639</v>
      </c>
      <c r="K160" s="124">
        <f t="shared" si="59"/>
        <v>47</v>
      </c>
      <c r="L160" s="125">
        <f t="shared" si="60"/>
        <v>0.17803030303030304</v>
      </c>
      <c r="M160" s="126" t="s">
        <v>556</v>
      </c>
      <c r="N160" s="127">
        <v>42604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43</v>
      </c>
      <c r="B161" s="102">
        <v>42318</v>
      </c>
      <c r="C161" s="102"/>
      <c r="D161" s="103" t="s">
        <v>643</v>
      </c>
      <c r="E161" s="104" t="s">
        <v>557</v>
      </c>
      <c r="F161" s="105">
        <v>549.5</v>
      </c>
      <c r="G161" s="104"/>
      <c r="H161" s="104">
        <v>630</v>
      </c>
      <c r="I161" s="122">
        <v>630</v>
      </c>
      <c r="J161" s="123" t="s">
        <v>639</v>
      </c>
      <c r="K161" s="124">
        <f t="shared" si="59"/>
        <v>80.5</v>
      </c>
      <c r="L161" s="125">
        <f t="shared" si="60"/>
        <v>0.1464968152866242</v>
      </c>
      <c r="M161" s="126" t="s">
        <v>556</v>
      </c>
      <c r="N161" s="127">
        <v>42419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44</v>
      </c>
      <c r="B162" s="102">
        <v>42342</v>
      </c>
      <c r="C162" s="102"/>
      <c r="D162" s="103" t="s">
        <v>644</v>
      </c>
      <c r="E162" s="104" t="s">
        <v>580</v>
      </c>
      <c r="F162" s="105">
        <v>1027.5</v>
      </c>
      <c r="G162" s="104"/>
      <c r="H162" s="104">
        <v>1315</v>
      </c>
      <c r="I162" s="122">
        <v>1250</v>
      </c>
      <c r="J162" s="123" t="s">
        <v>639</v>
      </c>
      <c r="K162" s="124">
        <f t="shared" si="59"/>
        <v>287.5</v>
      </c>
      <c r="L162" s="125">
        <f t="shared" si="60"/>
        <v>0.27980535279805352</v>
      </c>
      <c r="M162" s="126" t="s">
        <v>556</v>
      </c>
      <c r="N162" s="127">
        <v>43244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45</v>
      </c>
      <c r="B163" s="102">
        <v>42367</v>
      </c>
      <c r="C163" s="102"/>
      <c r="D163" s="103" t="s">
        <v>645</v>
      </c>
      <c r="E163" s="104" t="s">
        <v>580</v>
      </c>
      <c r="F163" s="105">
        <v>465</v>
      </c>
      <c r="G163" s="104"/>
      <c r="H163" s="104">
        <v>540</v>
      </c>
      <c r="I163" s="122">
        <v>540</v>
      </c>
      <c r="J163" s="123" t="s">
        <v>639</v>
      </c>
      <c r="K163" s="124">
        <f t="shared" si="59"/>
        <v>75</v>
      </c>
      <c r="L163" s="125">
        <f t="shared" si="60"/>
        <v>0.16129032258064516</v>
      </c>
      <c r="M163" s="126" t="s">
        <v>556</v>
      </c>
      <c r="N163" s="127">
        <v>42530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46</v>
      </c>
      <c r="B164" s="102">
        <v>42380</v>
      </c>
      <c r="C164" s="102"/>
      <c r="D164" s="103" t="s">
        <v>376</v>
      </c>
      <c r="E164" s="104" t="s">
        <v>557</v>
      </c>
      <c r="F164" s="105">
        <v>81</v>
      </c>
      <c r="G164" s="104"/>
      <c r="H164" s="104">
        <v>110</v>
      </c>
      <c r="I164" s="122">
        <v>110</v>
      </c>
      <c r="J164" s="123" t="s">
        <v>639</v>
      </c>
      <c r="K164" s="124">
        <f t="shared" si="59"/>
        <v>29</v>
      </c>
      <c r="L164" s="125">
        <f t="shared" si="60"/>
        <v>0.35802469135802467</v>
      </c>
      <c r="M164" s="126" t="s">
        <v>556</v>
      </c>
      <c r="N164" s="127">
        <v>42745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47</v>
      </c>
      <c r="B165" s="102">
        <v>42382</v>
      </c>
      <c r="C165" s="102"/>
      <c r="D165" s="103" t="s">
        <v>646</v>
      </c>
      <c r="E165" s="104" t="s">
        <v>557</v>
      </c>
      <c r="F165" s="105">
        <v>417.5</v>
      </c>
      <c r="G165" s="104"/>
      <c r="H165" s="104">
        <v>547</v>
      </c>
      <c r="I165" s="122">
        <v>535</v>
      </c>
      <c r="J165" s="123" t="s">
        <v>639</v>
      </c>
      <c r="K165" s="124">
        <f t="shared" si="59"/>
        <v>129.5</v>
      </c>
      <c r="L165" s="125">
        <f t="shared" si="60"/>
        <v>0.31017964071856285</v>
      </c>
      <c r="M165" s="126" t="s">
        <v>556</v>
      </c>
      <c r="N165" s="127">
        <v>42578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48</v>
      </c>
      <c r="B166" s="102">
        <v>42408</v>
      </c>
      <c r="C166" s="102"/>
      <c r="D166" s="103" t="s">
        <v>647</v>
      </c>
      <c r="E166" s="104" t="s">
        <v>580</v>
      </c>
      <c r="F166" s="105">
        <v>650</v>
      </c>
      <c r="G166" s="104"/>
      <c r="H166" s="104">
        <v>800</v>
      </c>
      <c r="I166" s="122">
        <v>800</v>
      </c>
      <c r="J166" s="123" t="s">
        <v>639</v>
      </c>
      <c r="K166" s="124">
        <f t="shared" si="59"/>
        <v>150</v>
      </c>
      <c r="L166" s="125">
        <f t="shared" si="60"/>
        <v>0.23076923076923078</v>
      </c>
      <c r="M166" s="126" t="s">
        <v>556</v>
      </c>
      <c r="N166" s="127">
        <v>43154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49</v>
      </c>
      <c r="B167" s="102">
        <v>42433</v>
      </c>
      <c r="C167" s="102"/>
      <c r="D167" s="103" t="s">
        <v>193</v>
      </c>
      <c r="E167" s="104" t="s">
        <v>580</v>
      </c>
      <c r="F167" s="105">
        <v>437.5</v>
      </c>
      <c r="G167" s="104"/>
      <c r="H167" s="104">
        <v>504.5</v>
      </c>
      <c r="I167" s="122">
        <v>522</v>
      </c>
      <c r="J167" s="123" t="s">
        <v>648</v>
      </c>
      <c r="K167" s="124">
        <f t="shared" si="59"/>
        <v>67</v>
      </c>
      <c r="L167" s="125">
        <f t="shared" si="60"/>
        <v>0.15314285714285714</v>
      </c>
      <c r="M167" s="126" t="s">
        <v>556</v>
      </c>
      <c r="N167" s="127">
        <v>42480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50</v>
      </c>
      <c r="B168" s="102">
        <v>42438</v>
      </c>
      <c r="C168" s="102"/>
      <c r="D168" s="103" t="s">
        <v>649</v>
      </c>
      <c r="E168" s="104" t="s">
        <v>580</v>
      </c>
      <c r="F168" s="105">
        <v>189.5</v>
      </c>
      <c r="G168" s="104"/>
      <c r="H168" s="104">
        <v>218</v>
      </c>
      <c r="I168" s="122">
        <v>218</v>
      </c>
      <c r="J168" s="123" t="s">
        <v>639</v>
      </c>
      <c r="K168" s="124">
        <f t="shared" si="59"/>
        <v>28.5</v>
      </c>
      <c r="L168" s="125">
        <f t="shared" si="60"/>
        <v>0.15039577836411611</v>
      </c>
      <c r="M168" s="126" t="s">
        <v>556</v>
      </c>
      <c r="N168" s="127">
        <v>43034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323">
        <v>51</v>
      </c>
      <c r="B169" s="111">
        <v>42471</v>
      </c>
      <c r="C169" s="111"/>
      <c r="D169" s="112" t="s">
        <v>650</v>
      </c>
      <c r="E169" s="113" t="s">
        <v>580</v>
      </c>
      <c r="F169" s="114">
        <v>36.5</v>
      </c>
      <c r="G169" s="115"/>
      <c r="H169" s="115">
        <v>15.85</v>
      </c>
      <c r="I169" s="115">
        <v>60</v>
      </c>
      <c r="J169" s="134" t="s">
        <v>651</v>
      </c>
      <c r="K169" s="130">
        <f t="shared" si="59"/>
        <v>-20.65</v>
      </c>
      <c r="L169" s="159">
        <f t="shared" si="60"/>
        <v>-0.5657534246575342</v>
      </c>
      <c r="M169" s="132" t="s">
        <v>620</v>
      </c>
      <c r="N169" s="160">
        <v>43627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52</v>
      </c>
      <c r="B170" s="102">
        <v>42472</v>
      </c>
      <c r="C170" s="102"/>
      <c r="D170" s="103" t="s">
        <v>652</v>
      </c>
      <c r="E170" s="104" t="s">
        <v>580</v>
      </c>
      <c r="F170" s="105">
        <v>93</v>
      </c>
      <c r="G170" s="104"/>
      <c r="H170" s="104">
        <v>149</v>
      </c>
      <c r="I170" s="122">
        <v>140</v>
      </c>
      <c r="J170" s="137" t="s">
        <v>653</v>
      </c>
      <c r="K170" s="124">
        <f t="shared" si="59"/>
        <v>56</v>
      </c>
      <c r="L170" s="125">
        <f t="shared" si="60"/>
        <v>0.60215053763440862</v>
      </c>
      <c r="M170" s="126" t="s">
        <v>556</v>
      </c>
      <c r="N170" s="127">
        <v>42740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53</v>
      </c>
      <c r="B171" s="102">
        <v>42472</v>
      </c>
      <c r="C171" s="102"/>
      <c r="D171" s="103" t="s">
        <v>654</v>
      </c>
      <c r="E171" s="104" t="s">
        <v>580</v>
      </c>
      <c r="F171" s="105">
        <v>130</v>
      </c>
      <c r="G171" s="104"/>
      <c r="H171" s="104">
        <v>150</v>
      </c>
      <c r="I171" s="122" t="s">
        <v>655</v>
      </c>
      <c r="J171" s="123" t="s">
        <v>639</v>
      </c>
      <c r="K171" s="124">
        <f t="shared" si="59"/>
        <v>20</v>
      </c>
      <c r="L171" s="125">
        <f t="shared" si="60"/>
        <v>0.15384615384615385</v>
      </c>
      <c r="M171" s="126" t="s">
        <v>556</v>
      </c>
      <c r="N171" s="127">
        <v>42564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54</v>
      </c>
      <c r="B172" s="102">
        <v>42473</v>
      </c>
      <c r="C172" s="102"/>
      <c r="D172" s="103" t="s">
        <v>344</v>
      </c>
      <c r="E172" s="104" t="s">
        <v>580</v>
      </c>
      <c r="F172" s="105">
        <v>196</v>
      </c>
      <c r="G172" s="104"/>
      <c r="H172" s="104">
        <v>299</v>
      </c>
      <c r="I172" s="122">
        <v>299</v>
      </c>
      <c r="J172" s="123" t="s">
        <v>639</v>
      </c>
      <c r="K172" s="124">
        <v>103</v>
      </c>
      <c r="L172" s="125">
        <v>0.52551020408163296</v>
      </c>
      <c r="M172" s="126" t="s">
        <v>556</v>
      </c>
      <c r="N172" s="127">
        <v>42620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55</v>
      </c>
      <c r="B173" s="102">
        <v>42473</v>
      </c>
      <c r="C173" s="102"/>
      <c r="D173" s="103" t="s">
        <v>713</v>
      </c>
      <c r="E173" s="104" t="s">
        <v>580</v>
      </c>
      <c r="F173" s="105">
        <v>88</v>
      </c>
      <c r="G173" s="104"/>
      <c r="H173" s="104">
        <v>103</v>
      </c>
      <c r="I173" s="122">
        <v>103</v>
      </c>
      <c r="J173" s="123" t="s">
        <v>639</v>
      </c>
      <c r="K173" s="124">
        <v>15</v>
      </c>
      <c r="L173" s="125">
        <v>0.170454545454545</v>
      </c>
      <c r="M173" s="126" t="s">
        <v>556</v>
      </c>
      <c r="N173" s="127">
        <v>42530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56</v>
      </c>
      <c r="B174" s="102">
        <v>42492</v>
      </c>
      <c r="C174" s="102"/>
      <c r="D174" s="103" t="s">
        <v>656</v>
      </c>
      <c r="E174" s="104" t="s">
        <v>580</v>
      </c>
      <c r="F174" s="105">
        <v>127.5</v>
      </c>
      <c r="G174" s="104"/>
      <c r="H174" s="104">
        <v>148</v>
      </c>
      <c r="I174" s="122" t="s">
        <v>657</v>
      </c>
      <c r="J174" s="123" t="s">
        <v>639</v>
      </c>
      <c r="K174" s="124">
        <f>H174-F174</f>
        <v>20.5</v>
      </c>
      <c r="L174" s="125">
        <f>K174/F174</f>
        <v>0.16078431372549021</v>
      </c>
      <c r="M174" s="126" t="s">
        <v>556</v>
      </c>
      <c r="N174" s="127">
        <v>42564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57</v>
      </c>
      <c r="B175" s="102">
        <v>42493</v>
      </c>
      <c r="C175" s="102"/>
      <c r="D175" s="103" t="s">
        <v>658</v>
      </c>
      <c r="E175" s="104" t="s">
        <v>580</v>
      </c>
      <c r="F175" s="105">
        <v>675</v>
      </c>
      <c r="G175" s="104"/>
      <c r="H175" s="104">
        <v>815</v>
      </c>
      <c r="I175" s="122" t="s">
        <v>659</v>
      </c>
      <c r="J175" s="123" t="s">
        <v>639</v>
      </c>
      <c r="K175" s="124">
        <f>H175-F175</f>
        <v>140</v>
      </c>
      <c r="L175" s="125">
        <f>K175/F175</f>
        <v>0.2074074074074074</v>
      </c>
      <c r="M175" s="126" t="s">
        <v>556</v>
      </c>
      <c r="N175" s="127">
        <v>43154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7">
        <v>58</v>
      </c>
      <c r="B176" s="106">
        <v>42522</v>
      </c>
      <c r="C176" s="106"/>
      <c r="D176" s="107" t="s">
        <v>714</v>
      </c>
      <c r="E176" s="108" t="s">
        <v>580</v>
      </c>
      <c r="F176" s="109">
        <v>500</v>
      </c>
      <c r="G176" s="109"/>
      <c r="H176" s="110">
        <v>232.5</v>
      </c>
      <c r="I176" s="128" t="s">
        <v>715</v>
      </c>
      <c r="J176" s="129" t="s">
        <v>716</v>
      </c>
      <c r="K176" s="130">
        <f>H176-F176</f>
        <v>-267.5</v>
      </c>
      <c r="L176" s="131">
        <f>K176/F176</f>
        <v>-0.53500000000000003</v>
      </c>
      <c r="M176" s="132" t="s">
        <v>620</v>
      </c>
      <c r="N176" s="133">
        <v>43735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59</v>
      </c>
      <c r="B177" s="102">
        <v>42527</v>
      </c>
      <c r="C177" s="102"/>
      <c r="D177" s="103" t="s">
        <v>660</v>
      </c>
      <c r="E177" s="104" t="s">
        <v>580</v>
      </c>
      <c r="F177" s="105">
        <v>110</v>
      </c>
      <c r="G177" s="104"/>
      <c r="H177" s="104">
        <v>126.5</v>
      </c>
      <c r="I177" s="122">
        <v>125</v>
      </c>
      <c r="J177" s="123" t="s">
        <v>589</v>
      </c>
      <c r="K177" s="124">
        <f>H177-F177</f>
        <v>16.5</v>
      </c>
      <c r="L177" s="125">
        <f>K177/F177</f>
        <v>0.15</v>
      </c>
      <c r="M177" s="126" t="s">
        <v>556</v>
      </c>
      <c r="N177" s="127">
        <v>42552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60</v>
      </c>
      <c r="B178" s="102">
        <v>42538</v>
      </c>
      <c r="C178" s="102"/>
      <c r="D178" s="103" t="s">
        <v>661</v>
      </c>
      <c r="E178" s="104" t="s">
        <v>580</v>
      </c>
      <c r="F178" s="105">
        <v>44</v>
      </c>
      <c r="G178" s="104"/>
      <c r="H178" s="104">
        <v>69.5</v>
      </c>
      <c r="I178" s="122">
        <v>69.5</v>
      </c>
      <c r="J178" s="123" t="s">
        <v>662</v>
      </c>
      <c r="K178" s="124">
        <f>H178-F178</f>
        <v>25.5</v>
      </c>
      <c r="L178" s="125">
        <f>K178/F178</f>
        <v>0.57954545454545459</v>
      </c>
      <c r="M178" s="126" t="s">
        <v>556</v>
      </c>
      <c r="N178" s="127">
        <v>42977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61</v>
      </c>
      <c r="B179" s="102">
        <v>42549</v>
      </c>
      <c r="C179" s="102"/>
      <c r="D179" s="144" t="s">
        <v>717</v>
      </c>
      <c r="E179" s="104" t="s">
        <v>580</v>
      </c>
      <c r="F179" s="105">
        <v>262.5</v>
      </c>
      <c r="G179" s="104"/>
      <c r="H179" s="104">
        <v>340</v>
      </c>
      <c r="I179" s="122">
        <v>333</v>
      </c>
      <c r="J179" s="123" t="s">
        <v>718</v>
      </c>
      <c r="K179" s="124">
        <v>77.5</v>
      </c>
      <c r="L179" s="125">
        <v>0.29523809523809502</v>
      </c>
      <c r="M179" s="126" t="s">
        <v>556</v>
      </c>
      <c r="N179" s="127">
        <v>43017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62</v>
      </c>
      <c r="B180" s="102">
        <v>42549</v>
      </c>
      <c r="C180" s="102"/>
      <c r="D180" s="144" t="s">
        <v>719</v>
      </c>
      <c r="E180" s="104" t="s">
        <v>580</v>
      </c>
      <c r="F180" s="105">
        <v>840</v>
      </c>
      <c r="G180" s="104"/>
      <c r="H180" s="104">
        <v>1230</v>
      </c>
      <c r="I180" s="122">
        <v>1230</v>
      </c>
      <c r="J180" s="123" t="s">
        <v>639</v>
      </c>
      <c r="K180" s="124">
        <v>390</v>
      </c>
      <c r="L180" s="125">
        <v>0.46428571428571402</v>
      </c>
      <c r="M180" s="126" t="s">
        <v>556</v>
      </c>
      <c r="N180" s="127">
        <v>42649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324">
        <v>63</v>
      </c>
      <c r="B181" s="139">
        <v>42556</v>
      </c>
      <c r="C181" s="139"/>
      <c r="D181" s="140" t="s">
        <v>663</v>
      </c>
      <c r="E181" s="141" t="s">
        <v>580</v>
      </c>
      <c r="F181" s="142">
        <v>395</v>
      </c>
      <c r="G181" s="143"/>
      <c r="H181" s="143">
        <f>(468.5+342.5)/2</f>
        <v>405.5</v>
      </c>
      <c r="I181" s="143">
        <v>510</v>
      </c>
      <c r="J181" s="161" t="s">
        <v>664</v>
      </c>
      <c r="K181" s="162">
        <f t="shared" ref="K181:K187" si="61">H181-F181</f>
        <v>10.5</v>
      </c>
      <c r="L181" s="163">
        <f t="shared" ref="L181:L187" si="62">K181/F181</f>
        <v>2.6582278481012658E-2</v>
      </c>
      <c r="M181" s="164" t="s">
        <v>665</v>
      </c>
      <c r="N181" s="165">
        <v>43606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7">
        <v>64</v>
      </c>
      <c r="B182" s="106">
        <v>42584</v>
      </c>
      <c r="C182" s="106"/>
      <c r="D182" s="107" t="s">
        <v>666</v>
      </c>
      <c r="E182" s="108" t="s">
        <v>557</v>
      </c>
      <c r="F182" s="109">
        <f>169.5-12.8</f>
        <v>156.69999999999999</v>
      </c>
      <c r="G182" s="109"/>
      <c r="H182" s="110">
        <v>77</v>
      </c>
      <c r="I182" s="128" t="s">
        <v>667</v>
      </c>
      <c r="J182" s="341" t="s">
        <v>795</v>
      </c>
      <c r="K182" s="130">
        <f t="shared" si="61"/>
        <v>-79.699999999999989</v>
      </c>
      <c r="L182" s="131">
        <f t="shared" si="62"/>
        <v>-0.50861518825781749</v>
      </c>
      <c r="M182" s="132" t="s">
        <v>620</v>
      </c>
      <c r="N182" s="133">
        <v>43522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7">
        <v>65</v>
      </c>
      <c r="B183" s="106">
        <v>42586</v>
      </c>
      <c r="C183" s="106"/>
      <c r="D183" s="107" t="s">
        <v>668</v>
      </c>
      <c r="E183" s="108" t="s">
        <v>580</v>
      </c>
      <c r="F183" s="109">
        <v>400</v>
      </c>
      <c r="G183" s="109"/>
      <c r="H183" s="110">
        <v>305</v>
      </c>
      <c r="I183" s="128">
        <v>475</v>
      </c>
      <c r="J183" s="129" t="s">
        <v>669</v>
      </c>
      <c r="K183" s="130">
        <f t="shared" si="61"/>
        <v>-95</v>
      </c>
      <c r="L183" s="131">
        <f t="shared" si="62"/>
        <v>-0.23749999999999999</v>
      </c>
      <c r="M183" s="132" t="s">
        <v>620</v>
      </c>
      <c r="N183" s="133">
        <v>43606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66</v>
      </c>
      <c r="B184" s="102">
        <v>42593</v>
      </c>
      <c r="C184" s="102"/>
      <c r="D184" s="103" t="s">
        <v>670</v>
      </c>
      <c r="E184" s="104" t="s">
        <v>580</v>
      </c>
      <c r="F184" s="105">
        <v>86.5</v>
      </c>
      <c r="G184" s="104"/>
      <c r="H184" s="104">
        <v>130</v>
      </c>
      <c r="I184" s="122">
        <v>130</v>
      </c>
      <c r="J184" s="137" t="s">
        <v>671</v>
      </c>
      <c r="K184" s="124">
        <f t="shared" si="61"/>
        <v>43.5</v>
      </c>
      <c r="L184" s="125">
        <f t="shared" si="62"/>
        <v>0.50289017341040465</v>
      </c>
      <c r="M184" s="126" t="s">
        <v>556</v>
      </c>
      <c r="N184" s="127">
        <v>43091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7">
        <v>67</v>
      </c>
      <c r="B185" s="106">
        <v>42600</v>
      </c>
      <c r="C185" s="106"/>
      <c r="D185" s="107" t="s">
        <v>367</v>
      </c>
      <c r="E185" s="108" t="s">
        <v>580</v>
      </c>
      <c r="F185" s="109">
        <v>133.5</v>
      </c>
      <c r="G185" s="109"/>
      <c r="H185" s="110">
        <v>126.5</v>
      </c>
      <c r="I185" s="128">
        <v>178</v>
      </c>
      <c r="J185" s="129" t="s">
        <v>672</v>
      </c>
      <c r="K185" s="130">
        <f t="shared" si="61"/>
        <v>-7</v>
      </c>
      <c r="L185" s="131">
        <f t="shared" si="62"/>
        <v>-5.2434456928838954E-2</v>
      </c>
      <c r="M185" s="132" t="s">
        <v>620</v>
      </c>
      <c r="N185" s="133">
        <v>42615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68</v>
      </c>
      <c r="B186" s="102">
        <v>42613</v>
      </c>
      <c r="C186" s="102"/>
      <c r="D186" s="103" t="s">
        <v>673</v>
      </c>
      <c r="E186" s="104" t="s">
        <v>580</v>
      </c>
      <c r="F186" s="105">
        <v>560</v>
      </c>
      <c r="G186" s="104"/>
      <c r="H186" s="104">
        <v>725</v>
      </c>
      <c r="I186" s="122">
        <v>725</v>
      </c>
      <c r="J186" s="123" t="s">
        <v>582</v>
      </c>
      <c r="K186" s="124">
        <f t="shared" si="61"/>
        <v>165</v>
      </c>
      <c r="L186" s="125">
        <f t="shared" si="62"/>
        <v>0.29464285714285715</v>
      </c>
      <c r="M186" s="126" t="s">
        <v>556</v>
      </c>
      <c r="N186" s="127">
        <v>42456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69</v>
      </c>
      <c r="B187" s="102">
        <v>42614</v>
      </c>
      <c r="C187" s="102"/>
      <c r="D187" s="103" t="s">
        <v>674</v>
      </c>
      <c r="E187" s="104" t="s">
        <v>580</v>
      </c>
      <c r="F187" s="105">
        <v>160.5</v>
      </c>
      <c r="G187" s="104"/>
      <c r="H187" s="104">
        <v>210</v>
      </c>
      <c r="I187" s="122">
        <v>210</v>
      </c>
      <c r="J187" s="123" t="s">
        <v>582</v>
      </c>
      <c r="K187" s="124">
        <f t="shared" si="61"/>
        <v>49.5</v>
      </c>
      <c r="L187" s="125">
        <f t="shared" si="62"/>
        <v>0.30841121495327101</v>
      </c>
      <c r="M187" s="126" t="s">
        <v>556</v>
      </c>
      <c r="N187" s="127">
        <v>42871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70</v>
      </c>
      <c r="B188" s="102">
        <v>42646</v>
      </c>
      <c r="C188" s="102"/>
      <c r="D188" s="144" t="s">
        <v>390</v>
      </c>
      <c r="E188" s="104" t="s">
        <v>580</v>
      </c>
      <c r="F188" s="105">
        <v>430</v>
      </c>
      <c r="G188" s="104"/>
      <c r="H188" s="104">
        <v>596</v>
      </c>
      <c r="I188" s="122">
        <v>575</v>
      </c>
      <c r="J188" s="123" t="s">
        <v>720</v>
      </c>
      <c r="K188" s="124">
        <v>166</v>
      </c>
      <c r="L188" s="125">
        <v>0.38604651162790699</v>
      </c>
      <c r="M188" s="126" t="s">
        <v>556</v>
      </c>
      <c r="N188" s="127">
        <v>42769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71</v>
      </c>
      <c r="B189" s="102">
        <v>42657</v>
      </c>
      <c r="C189" s="102"/>
      <c r="D189" s="103" t="s">
        <v>675</v>
      </c>
      <c r="E189" s="104" t="s">
        <v>580</v>
      </c>
      <c r="F189" s="105">
        <v>280</v>
      </c>
      <c r="G189" s="104"/>
      <c r="H189" s="104">
        <v>345</v>
      </c>
      <c r="I189" s="122">
        <v>345</v>
      </c>
      <c r="J189" s="123" t="s">
        <v>582</v>
      </c>
      <c r="K189" s="124">
        <f t="shared" ref="K189:K194" si="63">H189-F189</f>
        <v>65</v>
      </c>
      <c r="L189" s="125">
        <f>K189/F189</f>
        <v>0.23214285714285715</v>
      </c>
      <c r="M189" s="126" t="s">
        <v>556</v>
      </c>
      <c r="N189" s="127">
        <v>42814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72</v>
      </c>
      <c r="B190" s="102">
        <v>42657</v>
      </c>
      <c r="C190" s="102"/>
      <c r="D190" s="103" t="s">
        <v>676</v>
      </c>
      <c r="E190" s="104" t="s">
        <v>580</v>
      </c>
      <c r="F190" s="105">
        <v>245</v>
      </c>
      <c r="G190" s="104"/>
      <c r="H190" s="104">
        <v>325.5</v>
      </c>
      <c r="I190" s="122">
        <v>330</v>
      </c>
      <c r="J190" s="123" t="s">
        <v>677</v>
      </c>
      <c r="K190" s="124">
        <f t="shared" si="63"/>
        <v>80.5</v>
      </c>
      <c r="L190" s="125">
        <f>K190/F190</f>
        <v>0.32857142857142857</v>
      </c>
      <c r="M190" s="126" t="s">
        <v>556</v>
      </c>
      <c r="N190" s="127">
        <v>42769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73</v>
      </c>
      <c r="B191" s="102">
        <v>42660</v>
      </c>
      <c r="C191" s="102"/>
      <c r="D191" s="103" t="s">
        <v>340</v>
      </c>
      <c r="E191" s="104" t="s">
        <v>580</v>
      </c>
      <c r="F191" s="105">
        <v>125</v>
      </c>
      <c r="G191" s="104"/>
      <c r="H191" s="104">
        <v>160</v>
      </c>
      <c r="I191" s="122">
        <v>160</v>
      </c>
      <c r="J191" s="123" t="s">
        <v>639</v>
      </c>
      <c r="K191" s="124">
        <f t="shared" si="63"/>
        <v>35</v>
      </c>
      <c r="L191" s="125">
        <v>0.28000000000000003</v>
      </c>
      <c r="M191" s="126" t="s">
        <v>556</v>
      </c>
      <c r="N191" s="127">
        <v>42803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74</v>
      </c>
      <c r="B192" s="102">
        <v>42660</v>
      </c>
      <c r="C192" s="102"/>
      <c r="D192" s="103" t="s">
        <v>455</v>
      </c>
      <c r="E192" s="104" t="s">
        <v>580</v>
      </c>
      <c r="F192" s="105">
        <v>114</v>
      </c>
      <c r="G192" s="104"/>
      <c r="H192" s="104">
        <v>145</v>
      </c>
      <c r="I192" s="122">
        <v>145</v>
      </c>
      <c r="J192" s="123" t="s">
        <v>639</v>
      </c>
      <c r="K192" s="124">
        <f t="shared" si="63"/>
        <v>31</v>
      </c>
      <c r="L192" s="125">
        <f>K192/F192</f>
        <v>0.27192982456140352</v>
      </c>
      <c r="M192" s="126" t="s">
        <v>556</v>
      </c>
      <c r="N192" s="127">
        <v>42859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75</v>
      </c>
      <c r="B193" s="102">
        <v>42660</v>
      </c>
      <c r="C193" s="102"/>
      <c r="D193" s="103" t="s">
        <v>678</v>
      </c>
      <c r="E193" s="104" t="s">
        <v>580</v>
      </c>
      <c r="F193" s="105">
        <v>212</v>
      </c>
      <c r="G193" s="104"/>
      <c r="H193" s="104">
        <v>280</v>
      </c>
      <c r="I193" s="122">
        <v>276</v>
      </c>
      <c r="J193" s="123" t="s">
        <v>679</v>
      </c>
      <c r="K193" s="124">
        <f t="shared" si="63"/>
        <v>68</v>
      </c>
      <c r="L193" s="125">
        <f>K193/F193</f>
        <v>0.32075471698113206</v>
      </c>
      <c r="M193" s="126" t="s">
        <v>556</v>
      </c>
      <c r="N193" s="127">
        <v>42858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76</v>
      </c>
      <c r="B194" s="102">
        <v>42678</v>
      </c>
      <c r="C194" s="102"/>
      <c r="D194" s="103" t="s">
        <v>149</v>
      </c>
      <c r="E194" s="104" t="s">
        <v>580</v>
      </c>
      <c r="F194" s="105">
        <v>155</v>
      </c>
      <c r="G194" s="104"/>
      <c r="H194" s="104">
        <v>210</v>
      </c>
      <c r="I194" s="122">
        <v>210</v>
      </c>
      <c r="J194" s="123" t="s">
        <v>680</v>
      </c>
      <c r="K194" s="124">
        <f t="shared" si="63"/>
        <v>55</v>
      </c>
      <c r="L194" s="125">
        <f>K194/F194</f>
        <v>0.35483870967741937</v>
      </c>
      <c r="M194" s="126" t="s">
        <v>556</v>
      </c>
      <c r="N194" s="127">
        <v>42944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7">
        <v>77</v>
      </c>
      <c r="B195" s="106">
        <v>42710</v>
      </c>
      <c r="C195" s="106"/>
      <c r="D195" s="107" t="s">
        <v>721</v>
      </c>
      <c r="E195" s="108" t="s">
        <v>580</v>
      </c>
      <c r="F195" s="109">
        <v>150.5</v>
      </c>
      <c r="G195" s="109"/>
      <c r="H195" s="110">
        <v>72.5</v>
      </c>
      <c r="I195" s="128">
        <v>174</v>
      </c>
      <c r="J195" s="129" t="s">
        <v>722</v>
      </c>
      <c r="K195" s="130">
        <v>-78</v>
      </c>
      <c r="L195" s="131">
        <v>-0.51827242524916906</v>
      </c>
      <c r="M195" s="132" t="s">
        <v>620</v>
      </c>
      <c r="N195" s="133">
        <v>43333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78</v>
      </c>
      <c r="B196" s="102">
        <v>42712</v>
      </c>
      <c r="C196" s="102"/>
      <c r="D196" s="103" t="s">
        <v>123</v>
      </c>
      <c r="E196" s="104" t="s">
        <v>580</v>
      </c>
      <c r="F196" s="105">
        <v>380</v>
      </c>
      <c r="G196" s="104"/>
      <c r="H196" s="104">
        <v>478</v>
      </c>
      <c r="I196" s="122">
        <v>468</v>
      </c>
      <c r="J196" s="123" t="s">
        <v>639</v>
      </c>
      <c r="K196" s="124">
        <f>H196-F196</f>
        <v>98</v>
      </c>
      <c r="L196" s="125">
        <f>K196/F196</f>
        <v>0.25789473684210529</v>
      </c>
      <c r="M196" s="126" t="s">
        <v>556</v>
      </c>
      <c r="N196" s="127">
        <v>43025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79</v>
      </c>
      <c r="B197" s="102">
        <v>42734</v>
      </c>
      <c r="C197" s="102"/>
      <c r="D197" s="103" t="s">
        <v>244</v>
      </c>
      <c r="E197" s="104" t="s">
        <v>580</v>
      </c>
      <c r="F197" s="105">
        <v>305</v>
      </c>
      <c r="G197" s="104"/>
      <c r="H197" s="104">
        <v>375</v>
      </c>
      <c r="I197" s="122">
        <v>375</v>
      </c>
      <c r="J197" s="123" t="s">
        <v>639</v>
      </c>
      <c r="K197" s="124">
        <f>H197-F197</f>
        <v>70</v>
      </c>
      <c r="L197" s="125">
        <f>K197/F197</f>
        <v>0.22950819672131148</v>
      </c>
      <c r="M197" s="126" t="s">
        <v>556</v>
      </c>
      <c r="N197" s="127">
        <v>42768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80</v>
      </c>
      <c r="B198" s="102">
        <v>42739</v>
      </c>
      <c r="C198" s="102"/>
      <c r="D198" s="103" t="s">
        <v>342</v>
      </c>
      <c r="E198" s="104" t="s">
        <v>580</v>
      </c>
      <c r="F198" s="105">
        <v>99.5</v>
      </c>
      <c r="G198" s="104"/>
      <c r="H198" s="104">
        <v>158</v>
      </c>
      <c r="I198" s="122">
        <v>158</v>
      </c>
      <c r="J198" s="123" t="s">
        <v>639</v>
      </c>
      <c r="K198" s="124">
        <f>H198-F198</f>
        <v>58.5</v>
      </c>
      <c r="L198" s="125">
        <f>K198/F198</f>
        <v>0.5879396984924623</v>
      </c>
      <c r="M198" s="126" t="s">
        <v>556</v>
      </c>
      <c r="N198" s="127">
        <v>42898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81</v>
      </c>
      <c r="B199" s="102">
        <v>42739</v>
      </c>
      <c r="C199" s="102"/>
      <c r="D199" s="103" t="s">
        <v>342</v>
      </c>
      <c r="E199" s="104" t="s">
        <v>580</v>
      </c>
      <c r="F199" s="105">
        <v>99.5</v>
      </c>
      <c r="G199" s="104"/>
      <c r="H199" s="104">
        <v>158</v>
      </c>
      <c r="I199" s="122">
        <v>158</v>
      </c>
      <c r="J199" s="123" t="s">
        <v>639</v>
      </c>
      <c r="K199" s="124">
        <v>58.5</v>
      </c>
      <c r="L199" s="125">
        <v>0.58793969849246197</v>
      </c>
      <c r="M199" s="126" t="s">
        <v>556</v>
      </c>
      <c r="N199" s="127">
        <v>42898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82</v>
      </c>
      <c r="B200" s="102">
        <v>42786</v>
      </c>
      <c r="C200" s="102"/>
      <c r="D200" s="103" t="s">
        <v>166</v>
      </c>
      <c r="E200" s="104" t="s">
        <v>580</v>
      </c>
      <c r="F200" s="105">
        <v>140.5</v>
      </c>
      <c r="G200" s="104"/>
      <c r="H200" s="104">
        <v>220</v>
      </c>
      <c r="I200" s="122">
        <v>220</v>
      </c>
      <c r="J200" s="123" t="s">
        <v>639</v>
      </c>
      <c r="K200" s="124">
        <f>H200-F200</f>
        <v>79.5</v>
      </c>
      <c r="L200" s="125">
        <f>K200/F200</f>
        <v>0.5658362989323843</v>
      </c>
      <c r="M200" s="126" t="s">
        <v>556</v>
      </c>
      <c r="N200" s="127">
        <v>42864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83</v>
      </c>
      <c r="B201" s="102">
        <v>42786</v>
      </c>
      <c r="C201" s="102"/>
      <c r="D201" s="103" t="s">
        <v>723</v>
      </c>
      <c r="E201" s="104" t="s">
        <v>580</v>
      </c>
      <c r="F201" s="105">
        <v>202.5</v>
      </c>
      <c r="G201" s="104"/>
      <c r="H201" s="104">
        <v>234</v>
      </c>
      <c r="I201" s="122">
        <v>234</v>
      </c>
      <c r="J201" s="123" t="s">
        <v>639</v>
      </c>
      <c r="K201" s="124">
        <v>31.5</v>
      </c>
      <c r="L201" s="125">
        <v>0.155555555555556</v>
      </c>
      <c r="M201" s="126" t="s">
        <v>556</v>
      </c>
      <c r="N201" s="127">
        <v>42836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84</v>
      </c>
      <c r="B202" s="102">
        <v>42818</v>
      </c>
      <c r="C202" s="102"/>
      <c r="D202" s="103" t="s">
        <v>517</v>
      </c>
      <c r="E202" s="104" t="s">
        <v>580</v>
      </c>
      <c r="F202" s="105">
        <v>300.5</v>
      </c>
      <c r="G202" s="104"/>
      <c r="H202" s="104">
        <v>417.5</v>
      </c>
      <c r="I202" s="122">
        <v>420</v>
      </c>
      <c r="J202" s="123" t="s">
        <v>681</v>
      </c>
      <c r="K202" s="124">
        <f>H202-F202</f>
        <v>117</v>
      </c>
      <c r="L202" s="125">
        <f>K202/F202</f>
        <v>0.38935108153078202</v>
      </c>
      <c r="M202" s="126" t="s">
        <v>556</v>
      </c>
      <c r="N202" s="127">
        <v>43070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85</v>
      </c>
      <c r="B203" s="102">
        <v>42818</v>
      </c>
      <c r="C203" s="102"/>
      <c r="D203" s="103" t="s">
        <v>719</v>
      </c>
      <c r="E203" s="104" t="s">
        <v>580</v>
      </c>
      <c r="F203" s="105">
        <v>850</v>
      </c>
      <c r="G203" s="104"/>
      <c r="H203" s="104">
        <v>1042.5</v>
      </c>
      <c r="I203" s="122">
        <v>1023</v>
      </c>
      <c r="J203" s="123" t="s">
        <v>724</v>
      </c>
      <c r="K203" s="124">
        <v>192.5</v>
      </c>
      <c r="L203" s="125">
        <v>0.22647058823529401</v>
      </c>
      <c r="M203" s="126" t="s">
        <v>556</v>
      </c>
      <c r="N203" s="127">
        <v>42830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86</v>
      </c>
      <c r="B204" s="102">
        <v>42830</v>
      </c>
      <c r="C204" s="102"/>
      <c r="D204" s="103" t="s">
        <v>471</v>
      </c>
      <c r="E204" s="104" t="s">
        <v>580</v>
      </c>
      <c r="F204" s="105">
        <v>785</v>
      </c>
      <c r="G204" s="104"/>
      <c r="H204" s="104">
        <v>930</v>
      </c>
      <c r="I204" s="122">
        <v>920</v>
      </c>
      <c r="J204" s="123" t="s">
        <v>682</v>
      </c>
      <c r="K204" s="124">
        <f>H204-F204</f>
        <v>145</v>
      </c>
      <c r="L204" s="125">
        <f>K204/F204</f>
        <v>0.18471337579617833</v>
      </c>
      <c r="M204" s="126" t="s">
        <v>556</v>
      </c>
      <c r="N204" s="127">
        <v>42976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7">
        <v>87</v>
      </c>
      <c r="B205" s="106">
        <v>42831</v>
      </c>
      <c r="C205" s="106"/>
      <c r="D205" s="107" t="s">
        <v>725</v>
      </c>
      <c r="E205" s="108" t="s">
        <v>580</v>
      </c>
      <c r="F205" s="109">
        <v>40</v>
      </c>
      <c r="G205" s="109"/>
      <c r="H205" s="110">
        <v>13.1</v>
      </c>
      <c r="I205" s="128">
        <v>60</v>
      </c>
      <c r="J205" s="134" t="s">
        <v>726</v>
      </c>
      <c r="K205" s="130">
        <v>-26.9</v>
      </c>
      <c r="L205" s="131">
        <v>-0.67249999999999999</v>
      </c>
      <c r="M205" s="132" t="s">
        <v>620</v>
      </c>
      <c r="N205" s="133">
        <v>43138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88</v>
      </c>
      <c r="B206" s="102">
        <v>42837</v>
      </c>
      <c r="C206" s="102"/>
      <c r="D206" s="103" t="s">
        <v>87</v>
      </c>
      <c r="E206" s="104" t="s">
        <v>580</v>
      </c>
      <c r="F206" s="105">
        <v>289.5</v>
      </c>
      <c r="G206" s="104"/>
      <c r="H206" s="104">
        <v>354</v>
      </c>
      <c r="I206" s="122">
        <v>360</v>
      </c>
      <c r="J206" s="123" t="s">
        <v>683</v>
      </c>
      <c r="K206" s="124">
        <f t="shared" ref="K206:K214" si="64">H206-F206</f>
        <v>64.5</v>
      </c>
      <c r="L206" s="125">
        <f t="shared" ref="L206:L214" si="65">K206/F206</f>
        <v>0.22279792746113988</v>
      </c>
      <c r="M206" s="126" t="s">
        <v>556</v>
      </c>
      <c r="N206" s="127">
        <v>43040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89</v>
      </c>
      <c r="B207" s="102">
        <v>42845</v>
      </c>
      <c r="C207" s="102"/>
      <c r="D207" s="103" t="s">
        <v>416</v>
      </c>
      <c r="E207" s="104" t="s">
        <v>580</v>
      </c>
      <c r="F207" s="105">
        <v>700</v>
      </c>
      <c r="G207" s="104"/>
      <c r="H207" s="104">
        <v>840</v>
      </c>
      <c r="I207" s="122">
        <v>840</v>
      </c>
      <c r="J207" s="123" t="s">
        <v>684</v>
      </c>
      <c r="K207" s="124">
        <f t="shared" si="64"/>
        <v>140</v>
      </c>
      <c r="L207" s="125">
        <f t="shared" si="65"/>
        <v>0.2</v>
      </c>
      <c r="M207" s="126" t="s">
        <v>556</v>
      </c>
      <c r="N207" s="127">
        <v>42893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90</v>
      </c>
      <c r="B208" s="102">
        <v>42887</v>
      </c>
      <c r="C208" s="102"/>
      <c r="D208" s="144" t="s">
        <v>353</v>
      </c>
      <c r="E208" s="104" t="s">
        <v>580</v>
      </c>
      <c r="F208" s="105">
        <v>130</v>
      </c>
      <c r="G208" s="104"/>
      <c r="H208" s="104">
        <v>144.25</v>
      </c>
      <c r="I208" s="122">
        <v>170</v>
      </c>
      <c r="J208" s="123" t="s">
        <v>685</v>
      </c>
      <c r="K208" s="124">
        <f t="shared" si="64"/>
        <v>14.25</v>
      </c>
      <c r="L208" s="125">
        <f t="shared" si="65"/>
        <v>0.10961538461538461</v>
      </c>
      <c r="M208" s="126" t="s">
        <v>556</v>
      </c>
      <c r="N208" s="127">
        <v>43675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91</v>
      </c>
      <c r="B209" s="102">
        <v>42901</v>
      </c>
      <c r="C209" s="102"/>
      <c r="D209" s="144" t="s">
        <v>686</v>
      </c>
      <c r="E209" s="104" t="s">
        <v>580</v>
      </c>
      <c r="F209" s="105">
        <v>214.5</v>
      </c>
      <c r="G209" s="104"/>
      <c r="H209" s="104">
        <v>262</v>
      </c>
      <c r="I209" s="122">
        <v>262</v>
      </c>
      <c r="J209" s="123" t="s">
        <v>687</v>
      </c>
      <c r="K209" s="124">
        <f t="shared" si="64"/>
        <v>47.5</v>
      </c>
      <c r="L209" s="125">
        <f t="shared" si="65"/>
        <v>0.22144522144522144</v>
      </c>
      <c r="M209" s="126" t="s">
        <v>556</v>
      </c>
      <c r="N209" s="127">
        <v>42977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8">
        <v>92</v>
      </c>
      <c r="B210" s="150">
        <v>42933</v>
      </c>
      <c r="C210" s="150"/>
      <c r="D210" s="151" t="s">
        <v>688</v>
      </c>
      <c r="E210" s="152" t="s">
        <v>580</v>
      </c>
      <c r="F210" s="153">
        <v>370</v>
      </c>
      <c r="G210" s="152"/>
      <c r="H210" s="152">
        <v>447.5</v>
      </c>
      <c r="I210" s="169">
        <v>450</v>
      </c>
      <c r="J210" s="209" t="s">
        <v>639</v>
      </c>
      <c r="K210" s="124">
        <f t="shared" si="64"/>
        <v>77.5</v>
      </c>
      <c r="L210" s="171">
        <f t="shared" si="65"/>
        <v>0.20945945945945946</v>
      </c>
      <c r="M210" s="172" t="s">
        <v>556</v>
      </c>
      <c r="N210" s="173">
        <v>43035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8">
        <v>93</v>
      </c>
      <c r="B211" s="150">
        <v>42943</v>
      </c>
      <c r="C211" s="150"/>
      <c r="D211" s="151" t="s">
        <v>164</v>
      </c>
      <c r="E211" s="152" t="s">
        <v>580</v>
      </c>
      <c r="F211" s="153">
        <v>657.5</v>
      </c>
      <c r="G211" s="152"/>
      <c r="H211" s="152">
        <v>825</v>
      </c>
      <c r="I211" s="169">
        <v>820</v>
      </c>
      <c r="J211" s="209" t="s">
        <v>639</v>
      </c>
      <c r="K211" s="124">
        <f t="shared" si="64"/>
        <v>167.5</v>
      </c>
      <c r="L211" s="171">
        <f t="shared" si="65"/>
        <v>0.25475285171102663</v>
      </c>
      <c r="M211" s="172" t="s">
        <v>556</v>
      </c>
      <c r="N211" s="173">
        <v>43090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94</v>
      </c>
      <c r="B212" s="102">
        <v>42964</v>
      </c>
      <c r="C212" s="102"/>
      <c r="D212" s="103" t="s">
        <v>357</v>
      </c>
      <c r="E212" s="104" t="s">
        <v>580</v>
      </c>
      <c r="F212" s="105">
        <v>605</v>
      </c>
      <c r="G212" s="104"/>
      <c r="H212" s="104">
        <v>750</v>
      </c>
      <c r="I212" s="122">
        <v>750</v>
      </c>
      <c r="J212" s="123" t="s">
        <v>682</v>
      </c>
      <c r="K212" s="124">
        <f t="shared" si="64"/>
        <v>145</v>
      </c>
      <c r="L212" s="125">
        <f t="shared" si="65"/>
        <v>0.23966942148760331</v>
      </c>
      <c r="M212" s="126" t="s">
        <v>556</v>
      </c>
      <c r="N212" s="127">
        <v>43027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25">
        <v>95</v>
      </c>
      <c r="B213" s="145">
        <v>42979</v>
      </c>
      <c r="C213" s="145"/>
      <c r="D213" s="146" t="s">
        <v>475</v>
      </c>
      <c r="E213" s="147" t="s">
        <v>580</v>
      </c>
      <c r="F213" s="148">
        <v>255</v>
      </c>
      <c r="G213" s="149"/>
      <c r="H213" s="149">
        <v>217.25</v>
      </c>
      <c r="I213" s="149">
        <v>320</v>
      </c>
      <c r="J213" s="166" t="s">
        <v>689</v>
      </c>
      <c r="K213" s="130">
        <f t="shared" si="64"/>
        <v>-37.75</v>
      </c>
      <c r="L213" s="167">
        <f t="shared" si="65"/>
        <v>-0.14803921568627451</v>
      </c>
      <c r="M213" s="132" t="s">
        <v>620</v>
      </c>
      <c r="N213" s="168">
        <v>43661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96</v>
      </c>
      <c r="B214" s="102">
        <v>42997</v>
      </c>
      <c r="C214" s="102"/>
      <c r="D214" s="103" t="s">
        <v>690</v>
      </c>
      <c r="E214" s="104" t="s">
        <v>580</v>
      </c>
      <c r="F214" s="105">
        <v>215</v>
      </c>
      <c r="G214" s="104"/>
      <c r="H214" s="104">
        <v>258</v>
      </c>
      <c r="I214" s="122">
        <v>258</v>
      </c>
      <c r="J214" s="123" t="s">
        <v>639</v>
      </c>
      <c r="K214" s="124">
        <f t="shared" si="64"/>
        <v>43</v>
      </c>
      <c r="L214" s="125">
        <f t="shared" si="65"/>
        <v>0.2</v>
      </c>
      <c r="M214" s="126" t="s">
        <v>556</v>
      </c>
      <c r="N214" s="127">
        <v>43040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97</v>
      </c>
      <c r="B215" s="102">
        <v>42997</v>
      </c>
      <c r="C215" s="102"/>
      <c r="D215" s="103" t="s">
        <v>690</v>
      </c>
      <c r="E215" s="104" t="s">
        <v>580</v>
      </c>
      <c r="F215" s="105">
        <v>215</v>
      </c>
      <c r="G215" s="104"/>
      <c r="H215" s="104">
        <v>258</v>
      </c>
      <c r="I215" s="122">
        <v>258</v>
      </c>
      <c r="J215" s="209" t="s">
        <v>639</v>
      </c>
      <c r="K215" s="124">
        <v>43</v>
      </c>
      <c r="L215" s="125">
        <v>0.2</v>
      </c>
      <c r="M215" s="126" t="s">
        <v>556</v>
      </c>
      <c r="N215" s="127">
        <v>43040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9">
        <v>98</v>
      </c>
      <c r="B216" s="190">
        <v>42998</v>
      </c>
      <c r="C216" s="190"/>
      <c r="D216" s="332" t="s">
        <v>780</v>
      </c>
      <c r="E216" s="191" t="s">
        <v>580</v>
      </c>
      <c r="F216" s="192">
        <v>75</v>
      </c>
      <c r="G216" s="191"/>
      <c r="H216" s="191">
        <v>90</v>
      </c>
      <c r="I216" s="210">
        <v>90</v>
      </c>
      <c r="J216" s="123" t="s">
        <v>691</v>
      </c>
      <c r="K216" s="124">
        <f t="shared" ref="K216:K221" si="66">H216-F216</f>
        <v>15</v>
      </c>
      <c r="L216" s="125">
        <f t="shared" ref="L216:L221" si="67">K216/F216</f>
        <v>0.2</v>
      </c>
      <c r="M216" s="126" t="s">
        <v>556</v>
      </c>
      <c r="N216" s="127">
        <v>43019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99</v>
      </c>
      <c r="B217" s="150">
        <v>43011</v>
      </c>
      <c r="C217" s="150"/>
      <c r="D217" s="151" t="s">
        <v>692</v>
      </c>
      <c r="E217" s="152" t="s">
        <v>580</v>
      </c>
      <c r="F217" s="153">
        <v>315</v>
      </c>
      <c r="G217" s="152"/>
      <c r="H217" s="152">
        <v>392</v>
      </c>
      <c r="I217" s="169">
        <v>384</v>
      </c>
      <c r="J217" s="209" t="s">
        <v>693</v>
      </c>
      <c r="K217" s="124">
        <f t="shared" si="66"/>
        <v>77</v>
      </c>
      <c r="L217" s="171">
        <f t="shared" si="67"/>
        <v>0.24444444444444444</v>
      </c>
      <c r="M217" s="172" t="s">
        <v>556</v>
      </c>
      <c r="N217" s="173">
        <v>43017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100</v>
      </c>
      <c r="B218" s="150">
        <v>43013</v>
      </c>
      <c r="C218" s="150"/>
      <c r="D218" s="151" t="s">
        <v>694</v>
      </c>
      <c r="E218" s="152" t="s">
        <v>580</v>
      </c>
      <c r="F218" s="153">
        <v>145</v>
      </c>
      <c r="G218" s="152"/>
      <c r="H218" s="152">
        <v>179</v>
      </c>
      <c r="I218" s="169">
        <v>180</v>
      </c>
      <c r="J218" s="209" t="s">
        <v>570</v>
      </c>
      <c r="K218" s="124">
        <f t="shared" si="66"/>
        <v>34</v>
      </c>
      <c r="L218" s="171">
        <f t="shared" si="67"/>
        <v>0.23448275862068965</v>
      </c>
      <c r="M218" s="172" t="s">
        <v>556</v>
      </c>
      <c r="N218" s="173">
        <v>43025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101</v>
      </c>
      <c r="B219" s="150">
        <v>43014</v>
      </c>
      <c r="C219" s="150"/>
      <c r="D219" s="151" t="s">
        <v>330</v>
      </c>
      <c r="E219" s="152" t="s">
        <v>580</v>
      </c>
      <c r="F219" s="153">
        <v>256</v>
      </c>
      <c r="G219" s="152"/>
      <c r="H219" s="152">
        <v>323</v>
      </c>
      <c r="I219" s="169">
        <v>320</v>
      </c>
      <c r="J219" s="209" t="s">
        <v>639</v>
      </c>
      <c r="K219" s="124">
        <f t="shared" si="66"/>
        <v>67</v>
      </c>
      <c r="L219" s="171">
        <f t="shared" si="67"/>
        <v>0.26171875</v>
      </c>
      <c r="M219" s="172" t="s">
        <v>556</v>
      </c>
      <c r="N219" s="173">
        <v>43067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102</v>
      </c>
      <c r="B220" s="150">
        <v>43017</v>
      </c>
      <c r="C220" s="150"/>
      <c r="D220" s="151" t="s">
        <v>350</v>
      </c>
      <c r="E220" s="152" t="s">
        <v>580</v>
      </c>
      <c r="F220" s="153">
        <v>137.5</v>
      </c>
      <c r="G220" s="152"/>
      <c r="H220" s="152">
        <v>184</v>
      </c>
      <c r="I220" s="169">
        <v>183</v>
      </c>
      <c r="J220" s="170" t="s">
        <v>695</v>
      </c>
      <c r="K220" s="124">
        <f t="shared" si="66"/>
        <v>46.5</v>
      </c>
      <c r="L220" s="171">
        <f t="shared" si="67"/>
        <v>0.33818181818181819</v>
      </c>
      <c r="M220" s="172" t="s">
        <v>556</v>
      </c>
      <c r="N220" s="173">
        <v>43108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103</v>
      </c>
      <c r="B221" s="150">
        <v>43018</v>
      </c>
      <c r="C221" s="150"/>
      <c r="D221" s="151" t="s">
        <v>696</v>
      </c>
      <c r="E221" s="152" t="s">
        <v>580</v>
      </c>
      <c r="F221" s="153">
        <v>125.5</v>
      </c>
      <c r="G221" s="152"/>
      <c r="H221" s="152">
        <v>158</v>
      </c>
      <c r="I221" s="169">
        <v>155</v>
      </c>
      <c r="J221" s="170" t="s">
        <v>697</v>
      </c>
      <c r="K221" s="124">
        <f t="shared" si="66"/>
        <v>32.5</v>
      </c>
      <c r="L221" s="171">
        <f t="shared" si="67"/>
        <v>0.25896414342629481</v>
      </c>
      <c r="M221" s="172" t="s">
        <v>556</v>
      </c>
      <c r="N221" s="173">
        <v>43067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8">
        <v>104</v>
      </c>
      <c r="B222" s="150">
        <v>43018</v>
      </c>
      <c r="C222" s="150"/>
      <c r="D222" s="151" t="s">
        <v>727</v>
      </c>
      <c r="E222" s="152" t="s">
        <v>580</v>
      </c>
      <c r="F222" s="153">
        <v>895</v>
      </c>
      <c r="G222" s="152"/>
      <c r="H222" s="152">
        <v>1122.5</v>
      </c>
      <c r="I222" s="169">
        <v>1078</v>
      </c>
      <c r="J222" s="170" t="s">
        <v>728</v>
      </c>
      <c r="K222" s="124">
        <v>227.5</v>
      </c>
      <c r="L222" s="171">
        <v>0.25418994413407803</v>
      </c>
      <c r="M222" s="172" t="s">
        <v>556</v>
      </c>
      <c r="N222" s="173">
        <v>43117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105</v>
      </c>
      <c r="B223" s="150">
        <v>43020</v>
      </c>
      <c r="C223" s="150"/>
      <c r="D223" s="151" t="s">
        <v>338</v>
      </c>
      <c r="E223" s="152" t="s">
        <v>580</v>
      </c>
      <c r="F223" s="153">
        <v>525</v>
      </c>
      <c r="G223" s="152"/>
      <c r="H223" s="152">
        <v>629</v>
      </c>
      <c r="I223" s="169">
        <v>629</v>
      </c>
      <c r="J223" s="209" t="s">
        <v>639</v>
      </c>
      <c r="K223" s="124">
        <v>104</v>
      </c>
      <c r="L223" s="171">
        <v>0.19809523809523799</v>
      </c>
      <c r="M223" s="172" t="s">
        <v>556</v>
      </c>
      <c r="N223" s="173">
        <v>43119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106</v>
      </c>
      <c r="B224" s="150">
        <v>43046</v>
      </c>
      <c r="C224" s="150"/>
      <c r="D224" s="151" t="s">
        <v>379</v>
      </c>
      <c r="E224" s="152" t="s">
        <v>580</v>
      </c>
      <c r="F224" s="153">
        <v>740</v>
      </c>
      <c r="G224" s="152"/>
      <c r="H224" s="152">
        <v>892.5</v>
      </c>
      <c r="I224" s="169">
        <v>900</v>
      </c>
      <c r="J224" s="170" t="s">
        <v>698</v>
      </c>
      <c r="K224" s="124">
        <f>H224-F224</f>
        <v>152.5</v>
      </c>
      <c r="L224" s="171">
        <f>K224/F224</f>
        <v>0.20608108108108109</v>
      </c>
      <c r="M224" s="172" t="s">
        <v>556</v>
      </c>
      <c r="N224" s="173">
        <v>43052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107</v>
      </c>
      <c r="B225" s="102">
        <v>43073</v>
      </c>
      <c r="C225" s="102"/>
      <c r="D225" s="103" t="s">
        <v>699</v>
      </c>
      <c r="E225" s="104" t="s">
        <v>580</v>
      </c>
      <c r="F225" s="105">
        <v>118.5</v>
      </c>
      <c r="G225" s="104"/>
      <c r="H225" s="104">
        <v>143.5</v>
      </c>
      <c r="I225" s="122">
        <v>145</v>
      </c>
      <c r="J225" s="137" t="s">
        <v>700</v>
      </c>
      <c r="K225" s="124">
        <f>H225-F225</f>
        <v>25</v>
      </c>
      <c r="L225" s="125">
        <f>K225/F225</f>
        <v>0.2109704641350211</v>
      </c>
      <c r="M225" s="126" t="s">
        <v>556</v>
      </c>
      <c r="N225" s="127">
        <v>43097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108</v>
      </c>
      <c r="B226" s="106">
        <v>43090</v>
      </c>
      <c r="C226" s="106"/>
      <c r="D226" s="154" t="s">
        <v>420</v>
      </c>
      <c r="E226" s="108" t="s">
        <v>580</v>
      </c>
      <c r="F226" s="109">
        <v>715</v>
      </c>
      <c r="G226" s="109"/>
      <c r="H226" s="110">
        <v>500</v>
      </c>
      <c r="I226" s="128">
        <v>872</v>
      </c>
      <c r="J226" s="134" t="s">
        <v>701</v>
      </c>
      <c r="K226" s="130">
        <f>H226-F226</f>
        <v>-215</v>
      </c>
      <c r="L226" s="131">
        <f>K226/F226</f>
        <v>-0.30069930069930068</v>
      </c>
      <c r="M226" s="132" t="s">
        <v>620</v>
      </c>
      <c r="N226" s="133">
        <v>43670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109</v>
      </c>
      <c r="B227" s="102">
        <v>43098</v>
      </c>
      <c r="C227" s="102"/>
      <c r="D227" s="103" t="s">
        <v>692</v>
      </c>
      <c r="E227" s="104" t="s">
        <v>580</v>
      </c>
      <c r="F227" s="105">
        <v>435</v>
      </c>
      <c r="G227" s="104"/>
      <c r="H227" s="104">
        <v>542.5</v>
      </c>
      <c r="I227" s="122">
        <v>539</v>
      </c>
      <c r="J227" s="137" t="s">
        <v>639</v>
      </c>
      <c r="K227" s="124">
        <v>107.5</v>
      </c>
      <c r="L227" s="125">
        <v>0.247126436781609</v>
      </c>
      <c r="M227" s="126" t="s">
        <v>556</v>
      </c>
      <c r="N227" s="127">
        <v>43206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110</v>
      </c>
      <c r="B228" s="102">
        <v>43098</v>
      </c>
      <c r="C228" s="102"/>
      <c r="D228" s="103" t="s">
        <v>530</v>
      </c>
      <c r="E228" s="104" t="s">
        <v>580</v>
      </c>
      <c r="F228" s="105">
        <v>885</v>
      </c>
      <c r="G228" s="104"/>
      <c r="H228" s="104">
        <v>1090</v>
      </c>
      <c r="I228" s="122">
        <v>1084</v>
      </c>
      <c r="J228" s="137" t="s">
        <v>639</v>
      </c>
      <c r="K228" s="124">
        <v>205</v>
      </c>
      <c r="L228" s="125">
        <v>0.23163841807909599</v>
      </c>
      <c r="M228" s="126" t="s">
        <v>556</v>
      </c>
      <c r="N228" s="127">
        <v>43213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326">
        <v>111</v>
      </c>
      <c r="B229" s="317">
        <v>43192</v>
      </c>
      <c r="C229" s="317"/>
      <c r="D229" s="112" t="s">
        <v>709</v>
      </c>
      <c r="E229" s="318" t="s">
        <v>580</v>
      </c>
      <c r="F229" s="319">
        <v>478.5</v>
      </c>
      <c r="G229" s="318"/>
      <c r="H229" s="318">
        <v>442</v>
      </c>
      <c r="I229" s="320">
        <v>613</v>
      </c>
      <c r="J229" s="341" t="s">
        <v>797</v>
      </c>
      <c r="K229" s="130">
        <f>H229-F229</f>
        <v>-36.5</v>
      </c>
      <c r="L229" s="131">
        <f>K229/F229</f>
        <v>-7.6280041797283177E-2</v>
      </c>
      <c r="M229" s="132" t="s">
        <v>620</v>
      </c>
      <c r="N229" s="133">
        <v>43762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7">
        <v>112</v>
      </c>
      <c r="B230" s="106">
        <v>43194</v>
      </c>
      <c r="C230" s="106"/>
      <c r="D230" s="331" t="s">
        <v>779</v>
      </c>
      <c r="E230" s="108" t="s">
        <v>580</v>
      </c>
      <c r="F230" s="109">
        <f>141.5-7.3</f>
        <v>134.19999999999999</v>
      </c>
      <c r="G230" s="109"/>
      <c r="H230" s="110">
        <v>77</v>
      </c>
      <c r="I230" s="128">
        <v>180</v>
      </c>
      <c r="J230" s="341" t="s">
        <v>796</v>
      </c>
      <c r="K230" s="130">
        <f>H230-F230</f>
        <v>-57.199999999999989</v>
      </c>
      <c r="L230" s="131">
        <f>K230/F230</f>
        <v>-0.42622950819672129</v>
      </c>
      <c r="M230" s="132" t="s">
        <v>620</v>
      </c>
      <c r="N230" s="133">
        <v>43522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7">
        <v>113</v>
      </c>
      <c r="B231" s="106">
        <v>43209</v>
      </c>
      <c r="C231" s="106"/>
      <c r="D231" s="107" t="s">
        <v>702</v>
      </c>
      <c r="E231" s="108" t="s">
        <v>580</v>
      </c>
      <c r="F231" s="109">
        <v>430</v>
      </c>
      <c r="G231" s="109"/>
      <c r="H231" s="110">
        <v>220</v>
      </c>
      <c r="I231" s="128">
        <v>537</v>
      </c>
      <c r="J231" s="134" t="s">
        <v>703</v>
      </c>
      <c r="K231" s="130">
        <f>H231-F231</f>
        <v>-210</v>
      </c>
      <c r="L231" s="131">
        <f>K231/F231</f>
        <v>-0.48837209302325579</v>
      </c>
      <c r="M231" s="132" t="s">
        <v>620</v>
      </c>
      <c r="N231" s="133">
        <v>43252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9">
        <v>114</v>
      </c>
      <c r="B232" s="190">
        <v>43220</v>
      </c>
      <c r="C232" s="190"/>
      <c r="D232" s="151" t="s">
        <v>380</v>
      </c>
      <c r="E232" s="191" t="s">
        <v>580</v>
      </c>
      <c r="F232" s="191">
        <v>153.5</v>
      </c>
      <c r="G232" s="191"/>
      <c r="H232" s="191">
        <v>196</v>
      </c>
      <c r="I232" s="210">
        <v>196</v>
      </c>
      <c r="J232" s="137" t="s">
        <v>812</v>
      </c>
      <c r="K232" s="124">
        <f>H232-F232</f>
        <v>42.5</v>
      </c>
      <c r="L232" s="125">
        <f>K232/F232</f>
        <v>0.27687296416938112</v>
      </c>
      <c r="M232" s="126" t="s">
        <v>556</v>
      </c>
      <c r="N232" s="322">
        <v>43605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115</v>
      </c>
      <c r="B233" s="106">
        <v>43306</v>
      </c>
      <c r="C233" s="106"/>
      <c r="D233" s="107" t="s">
        <v>725</v>
      </c>
      <c r="E233" s="108" t="s">
        <v>580</v>
      </c>
      <c r="F233" s="109">
        <v>27.5</v>
      </c>
      <c r="G233" s="109"/>
      <c r="H233" s="110">
        <v>13.1</v>
      </c>
      <c r="I233" s="128">
        <v>60</v>
      </c>
      <c r="J233" s="134" t="s">
        <v>729</v>
      </c>
      <c r="K233" s="130">
        <v>-14.4</v>
      </c>
      <c r="L233" s="131">
        <v>-0.52363636363636401</v>
      </c>
      <c r="M233" s="132" t="s">
        <v>620</v>
      </c>
      <c r="N233" s="133">
        <v>43138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26">
        <v>116</v>
      </c>
      <c r="B234" s="317">
        <v>43318</v>
      </c>
      <c r="C234" s="317"/>
      <c r="D234" s="112" t="s">
        <v>704</v>
      </c>
      <c r="E234" s="318" t="s">
        <v>580</v>
      </c>
      <c r="F234" s="318">
        <v>148.5</v>
      </c>
      <c r="G234" s="318"/>
      <c r="H234" s="318">
        <v>102</v>
      </c>
      <c r="I234" s="320">
        <v>182</v>
      </c>
      <c r="J234" s="134" t="s">
        <v>811</v>
      </c>
      <c r="K234" s="130">
        <f>H234-F234</f>
        <v>-46.5</v>
      </c>
      <c r="L234" s="131">
        <f>K234/F234</f>
        <v>-0.31313131313131315</v>
      </c>
      <c r="M234" s="132" t="s">
        <v>620</v>
      </c>
      <c r="N234" s="133">
        <v>43661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117</v>
      </c>
      <c r="B235" s="102">
        <v>43335</v>
      </c>
      <c r="C235" s="102"/>
      <c r="D235" s="103" t="s">
        <v>730</v>
      </c>
      <c r="E235" s="104" t="s">
        <v>580</v>
      </c>
      <c r="F235" s="152">
        <v>285</v>
      </c>
      <c r="G235" s="104"/>
      <c r="H235" s="104">
        <v>355</v>
      </c>
      <c r="I235" s="122">
        <v>364</v>
      </c>
      <c r="J235" s="137" t="s">
        <v>731</v>
      </c>
      <c r="K235" s="124">
        <v>70</v>
      </c>
      <c r="L235" s="125">
        <v>0.24561403508771901</v>
      </c>
      <c r="M235" s="126" t="s">
        <v>556</v>
      </c>
      <c r="N235" s="127">
        <v>43455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118</v>
      </c>
      <c r="B236" s="102">
        <v>43341</v>
      </c>
      <c r="C236" s="102"/>
      <c r="D236" s="103" t="s">
        <v>370</v>
      </c>
      <c r="E236" s="104" t="s">
        <v>580</v>
      </c>
      <c r="F236" s="152">
        <v>525</v>
      </c>
      <c r="G236" s="104"/>
      <c r="H236" s="104">
        <v>585</v>
      </c>
      <c r="I236" s="122">
        <v>635</v>
      </c>
      <c r="J236" s="137" t="s">
        <v>705</v>
      </c>
      <c r="K236" s="124">
        <f t="shared" ref="K236:K248" si="68">H236-F236</f>
        <v>60</v>
      </c>
      <c r="L236" s="125">
        <f t="shared" ref="L236:L248" si="69">K236/F236</f>
        <v>0.11428571428571428</v>
      </c>
      <c r="M236" s="126" t="s">
        <v>556</v>
      </c>
      <c r="N236" s="127">
        <v>43662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119</v>
      </c>
      <c r="B237" s="102">
        <v>43395</v>
      </c>
      <c r="C237" s="102"/>
      <c r="D237" s="103" t="s">
        <v>357</v>
      </c>
      <c r="E237" s="104" t="s">
        <v>580</v>
      </c>
      <c r="F237" s="152">
        <v>475</v>
      </c>
      <c r="G237" s="104"/>
      <c r="H237" s="104">
        <v>574</v>
      </c>
      <c r="I237" s="122">
        <v>570</v>
      </c>
      <c r="J237" s="137" t="s">
        <v>639</v>
      </c>
      <c r="K237" s="124">
        <f t="shared" si="68"/>
        <v>99</v>
      </c>
      <c r="L237" s="125">
        <f t="shared" si="69"/>
        <v>0.20842105263157895</v>
      </c>
      <c r="M237" s="126" t="s">
        <v>556</v>
      </c>
      <c r="N237" s="127">
        <v>43403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120</v>
      </c>
      <c r="B238" s="150">
        <v>43397</v>
      </c>
      <c r="C238" s="150"/>
      <c r="D238" s="357" t="s">
        <v>377</v>
      </c>
      <c r="E238" s="152" t="s">
        <v>580</v>
      </c>
      <c r="F238" s="152">
        <v>707.5</v>
      </c>
      <c r="G238" s="152"/>
      <c r="H238" s="152">
        <v>872</v>
      </c>
      <c r="I238" s="169">
        <v>872</v>
      </c>
      <c r="J238" s="170" t="s">
        <v>639</v>
      </c>
      <c r="K238" s="124">
        <f t="shared" si="68"/>
        <v>164.5</v>
      </c>
      <c r="L238" s="171">
        <f t="shared" si="69"/>
        <v>0.23250883392226149</v>
      </c>
      <c r="M238" s="172" t="s">
        <v>556</v>
      </c>
      <c r="N238" s="173">
        <v>43482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121</v>
      </c>
      <c r="B239" s="150">
        <v>43398</v>
      </c>
      <c r="C239" s="150"/>
      <c r="D239" s="357" t="s">
        <v>339</v>
      </c>
      <c r="E239" s="152" t="s">
        <v>580</v>
      </c>
      <c r="F239" s="152">
        <v>162</v>
      </c>
      <c r="G239" s="152"/>
      <c r="H239" s="152">
        <v>204</v>
      </c>
      <c r="I239" s="169">
        <v>209</v>
      </c>
      <c r="J239" s="170" t="s">
        <v>810</v>
      </c>
      <c r="K239" s="124">
        <f t="shared" si="68"/>
        <v>42</v>
      </c>
      <c r="L239" s="171">
        <f t="shared" si="69"/>
        <v>0.25925925925925924</v>
      </c>
      <c r="M239" s="172" t="s">
        <v>556</v>
      </c>
      <c r="N239" s="173">
        <v>43539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9">
        <v>122</v>
      </c>
      <c r="B240" s="190">
        <v>43399</v>
      </c>
      <c r="C240" s="190"/>
      <c r="D240" s="151" t="s">
        <v>465</v>
      </c>
      <c r="E240" s="191" t="s">
        <v>580</v>
      </c>
      <c r="F240" s="191">
        <v>240</v>
      </c>
      <c r="G240" s="191"/>
      <c r="H240" s="191">
        <v>297</v>
      </c>
      <c r="I240" s="210">
        <v>297</v>
      </c>
      <c r="J240" s="170" t="s">
        <v>639</v>
      </c>
      <c r="K240" s="211">
        <f t="shared" si="68"/>
        <v>57</v>
      </c>
      <c r="L240" s="212">
        <f t="shared" si="69"/>
        <v>0.23749999999999999</v>
      </c>
      <c r="M240" s="213" t="s">
        <v>556</v>
      </c>
      <c r="N240" s="214">
        <v>43417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123</v>
      </c>
      <c r="B241" s="102">
        <v>43439</v>
      </c>
      <c r="C241" s="102"/>
      <c r="D241" s="144" t="s">
        <v>706</v>
      </c>
      <c r="E241" s="104" t="s">
        <v>580</v>
      </c>
      <c r="F241" s="104">
        <v>202.5</v>
      </c>
      <c r="G241" s="104"/>
      <c r="H241" s="104">
        <v>255</v>
      </c>
      <c r="I241" s="122">
        <v>252</v>
      </c>
      <c r="J241" s="137" t="s">
        <v>639</v>
      </c>
      <c r="K241" s="124">
        <f t="shared" si="68"/>
        <v>52.5</v>
      </c>
      <c r="L241" s="125">
        <f t="shared" si="69"/>
        <v>0.25925925925925924</v>
      </c>
      <c r="M241" s="126" t="s">
        <v>556</v>
      </c>
      <c r="N241" s="127">
        <v>43542</v>
      </c>
      <c r="O241" s="54"/>
      <c r="P241" s="13"/>
      <c r="Q241" s="13"/>
      <c r="R241" s="90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124</v>
      </c>
      <c r="B242" s="190">
        <v>43465</v>
      </c>
      <c r="C242" s="102"/>
      <c r="D242" s="357" t="s">
        <v>402</v>
      </c>
      <c r="E242" s="191" t="s">
        <v>580</v>
      </c>
      <c r="F242" s="191">
        <v>710</v>
      </c>
      <c r="G242" s="191"/>
      <c r="H242" s="191">
        <v>866</v>
      </c>
      <c r="I242" s="210">
        <v>866</v>
      </c>
      <c r="J242" s="170" t="s">
        <v>639</v>
      </c>
      <c r="K242" s="124">
        <f t="shared" si="68"/>
        <v>156</v>
      </c>
      <c r="L242" s="125">
        <f t="shared" si="69"/>
        <v>0.21971830985915494</v>
      </c>
      <c r="M242" s="126" t="s">
        <v>556</v>
      </c>
      <c r="N242" s="322">
        <v>43553</v>
      </c>
      <c r="O242" s="54"/>
      <c r="P242" s="13"/>
      <c r="Q242" s="13"/>
      <c r="R242" s="14" t="s">
        <v>708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125</v>
      </c>
      <c r="B243" s="190">
        <v>43522</v>
      </c>
      <c r="C243" s="190"/>
      <c r="D243" s="357" t="s">
        <v>139</v>
      </c>
      <c r="E243" s="191" t="s">
        <v>580</v>
      </c>
      <c r="F243" s="191">
        <v>337.25</v>
      </c>
      <c r="G243" s="191"/>
      <c r="H243" s="191">
        <v>398.5</v>
      </c>
      <c r="I243" s="210">
        <v>411</v>
      </c>
      <c r="J243" s="137" t="s">
        <v>809</v>
      </c>
      <c r="K243" s="124">
        <f t="shared" si="68"/>
        <v>61.25</v>
      </c>
      <c r="L243" s="125">
        <f t="shared" si="69"/>
        <v>0.1816160118606375</v>
      </c>
      <c r="M243" s="126" t="s">
        <v>556</v>
      </c>
      <c r="N243" s="322">
        <v>43760</v>
      </c>
      <c r="O243" s="54"/>
      <c r="P243" s="13"/>
      <c r="Q243" s="13"/>
      <c r="R243" s="90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7">
        <v>126</v>
      </c>
      <c r="B244" s="155">
        <v>43559</v>
      </c>
      <c r="C244" s="155"/>
      <c r="D244" s="156" t="s">
        <v>394</v>
      </c>
      <c r="E244" s="157" t="s">
        <v>580</v>
      </c>
      <c r="F244" s="157">
        <v>130</v>
      </c>
      <c r="G244" s="157"/>
      <c r="H244" s="157">
        <v>65</v>
      </c>
      <c r="I244" s="174">
        <v>158</v>
      </c>
      <c r="J244" s="134" t="s">
        <v>707</v>
      </c>
      <c r="K244" s="130">
        <f t="shared" si="68"/>
        <v>-65</v>
      </c>
      <c r="L244" s="131">
        <f t="shared" si="69"/>
        <v>-0.5</v>
      </c>
      <c r="M244" s="132" t="s">
        <v>620</v>
      </c>
      <c r="N244" s="133">
        <v>43726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8">
        <v>127</v>
      </c>
      <c r="B245" s="175">
        <v>43017</v>
      </c>
      <c r="C245" s="175"/>
      <c r="D245" s="176" t="s">
        <v>166</v>
      </c>
      <c r="E245" s="177" t="s">
        <v>580</v>
      </c>
      <c r="F245" s="178">
        <v>141.5</v>
      </c>
      <c r="G245" s="179"/>
      <c r="H245" s="179">
        <v>183.5</v>
      </c>
      <c r="I245" s="179">
        <v>210</v>
      </c>
      <c r="J245" s="200" t="s">
        <v>801</v>
      </c>
      <c r="K245" s="201">
        <f t="shared" si="68"/>
        <v>42</v>
      </c>
      <c r="L245" s="202">
        <f t="shared" si="69"/>
        <v>0.29681978798586572</v>
      </c>
      <c r="M245" s="178" t="s">
        <v>556</v>
      </c>
      <c r="N245" s="203">
        <v>43042</v>
      </c>
      <c r="O245" s="54"/>
      <c r="P245" s="13"/>
      <c r="Q245" s="13"/>
      <c r="R245" s="90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128</v>
      </c>
      <c r="B246" s="155">
        <v>43074</v>
      </c>
      <c r="C246" s="155"/>
      <c r="D246" s="156" t="s">
        <v>295</v>
      </c>
      <c r="E246" s="157" t="s">
        <v>580</v>
      </c>
      <c r="F246" s="158">
        <v>172</v>
      </c>
      <c r="G246" s="157"/>
      <c r="H246" s="157">
        <v>155.25</v>
      </c>
      <c r="I246" s="174">
        <v>230</v>
      </c>
      <c r="J246" s="341" t="s">
        <v>794</v>
      </c>
      <c r="K246" s="130">
        <f t="shared" ref="K246" si="70">H246-F246</f>
        <v>-16.75</v>
      </c>
      <c r="L246" s="131">
        <f t="shared" ref="L246" si="71">K246/F246</f>
        <v>-9.7383720930232565E-2</v>
      </c>
      <c r="M246" s="132" t="s">
        <v>620</v>
      </c>
      <c r="N246" s="133">
        <v>43787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129</v>
      </c>
      <c r="B247" s="190">
        <v>43398</v>
      </c>
      <c r="C247" s="190"/>
      <c r="D247" s="151" t="s">
        <v>103</v>
      </c>
      <c r="E247" s="191" t="s">
        <v>580</v>
      </c>
      <c r="F247" s="191">
        <v>698.5</v>
      </c>
      <c r="G247" s="191"/>
      <c r="H247" s="191">
        <v>890</v>
      </c>
      <c r="I247" s="210">
        <v>890</v>
      </c>
      <c r="J247" s="137" t="s">
        <v>939</v>
      </c>
      <c r="K247" s="124">
        <f t="shared" si="68"/>
        <v>191.5</v>
      </c>
      <c r="L247" s="125">
        <f t="shared" si="69"/>
        <v>0.27415891195418757</v>
      </c>
      <c r="M247" s="126" t="s">
        <v>556</v>
      </c>
      <c r="N247" s="322">
        <v>44328</v>
      </c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130</v>
      </c>
      <c r="B248" s="190">
        <v>42877</v>
      </c>
      <c r="C248" s="190"/>
      <c r="D248" s="151" t="s">
        <v>369</v>
      </c>
      <c r="E248" s="191" t="s">
        <v>580</v>
      </c>
      <c r="F248" s="191">
        <v>127.6</v>
      </c>
      <c r="G248" s="191"/>
      <c r="H248" s="191">
        <v>138</v>
      </c>
      <c r="I248" s="210">
        <v>190</v>
      </c>
      <c r="J248" s="137" t="s">
        <v>798</v>
      </c>
      <c r="K248" s="124">
        <f t="shared" si="68"/>
        <v>10.400000000000006</v>
      </c>
      <c r="L248" s="125">
        <f t="shared" si="69"/>
        <v>8.1504702194357417E-2</v>
      </c>
      <c r="M248" s="126" t="s">
        <v>556</v>
      </c>
      <c r="N248" s="322">
        <v>43774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131</v>
      </c>
      <c r="B249" s="190">
        <v>43158</v>
      </c>
      <c r="C249" s="190"/>
      <c r="D249" s="151" t="s">
        <v>711</v>
      </c>
      <c r="E249" s="191" t="s">
        <v>580</v>
      </c>
      <c r="F249" s="191">
        <v>317</v>
      </c>
      <c r="G249" s="191"/>
      <c r="H249" s="191">
        <v>382.5</v>
      </c>
      <c r="I249" s="210">
        <v>398</v>
      </c>
      <c r="J249" s="137" t="s">
        <v>836</v>
      </c>
      <c r="K249" s="124">
        <f t="shared" ref="K249" si="72">H249-F249</f>
        <v>65.5</v>
      </c>
      <c r="L249" s="125">
        <f t="shared" ref="L249" si="73">K249/F249</f>
        <v>0.20662460567823343</v>
      </c>
      <c r="M249" s="126" t="s">
        <v>556</v>
      </c>
      <c r="N249" s="322">
        <v>44238</v>
      </c>
      <c r="O249" s="54"/>
      <c r="P249" s="13"/>
      <c r="Q249" s="13"/>
      <c r="R249" s="1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132</v>
      </c>
      <c r="B250" s="155">
        <v>43164</v>
      </c>
      <c r="C250" s="155"/>
      <c r="D250" s="156" t="s">
        <v>133</v>
      </c>
      <c r="E250" s="157" t="s">
        <v>580</v>
      </c>
      <c r="F250" s="158">
        <f>510-14.4</f>
        <v>495.6</v>
      </c>
      <c r="G250" s="157"/>
      <c r="H250" s="157">
        <v>350</v>
      </c>
      <c r="I250" s="174">
        <v>672</v>
      </c>
      <c r="J250" s="341" t="s">
        <v>803</v>
      </c>
      <c r="K250" s="130">
        <f t="shared" ref="K250" si="74">H250-F250</f>
        <v>-145.60000000000002</v>
      </c>
      <c r="L250" s="131">
        <f t="shared" ref="L250" si="75">K250/F250</f>
        <v>-0.29378531073446329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7">
        <v>133</v>
      </c>
      <c r="B251" s="155">
        <v>43237</v>
      </c>
      <c r="C251" s="155"/>
      <c r="D251" s="156" t="s">
        <v>459</v>
      </c>
      <c r="E251" s="157" t="s">
        <v>580</v>
      </c>
      <c r="F251" s="158">
        <v>230.3</v>
      </c>
      <c r="G251" s="157"/>
      <c r="H251" s="157">
        <v>102.5</v>
      </c>
      <c r="I251" s="174">
        <v>348</v>
      </c>
      <c r="J251" s="341" t="s">
        <v>805</v>
      </c>
      <c r="K251" s="130">
        <f t="shared" ref="K251:K252" si="76">H251-F251</f>
        <v>-127.80000000000001</v>
      </c>
      <c r="L251" s="131">
        <f t="shared" ref="L251:L252" si="77">K251/F251</f>
        <v>-0.55492835432045162</v>
      </c>
      <c r="M251" s="132" t="s">
        <v>620</v>
      </c>
      <c r="N251" s="133">
        <v>43896</v>
      </c>
      <c r="O251" s="54"/>
      <c r="P251" s="13"/>
      <c r="Q251" s="13"/>
      <c r="R251" s="3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134</v>
      </c>
      <c r="B252" s="190">
        <v>43258</v>
      </c>
      <c r="C252" s="190"/>
      <c r="D252" s="151" t="s">
        <v>426</v>
      </c>
      <c r="E252" s="191" t="s">
        <v>580</v>
      </c>
      <c r="F252" s="191">
        <f>342.5-5.1</f>
        <v>337.4</v>
      </c>
      <c r="G252" s="191"/>
      <c r="H252" s="191">
        <v>412.5</v>
      </c>
      <c r="I252" s="210">
        <v>439</v>
      </c>
      <c r="J252" s="137" t="s">
        <v>834</v>
      </c>
      <c r="K252" s="124">
        <f t="shared" si="76"/>
        <v>75.100000000000023</v>
      </c>
      <c r="L252" s="125">
        <f t="shared" si="77"/>
        <v>0.22258446947243635</v>
      </c>
      <c r="M252" s="126" t="s">
        <v>556</v>
      </c>
      <c r="N252" s="322">
        <v>44230</v>
      </c>
      <c r="O252" s="54"/>
      <c r="P252" s="13"/>
      <c r="Q252" s="13"/>
      <c r="R252" s="1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135</v>
      </c>
      <c r="B253" s="182">
        <v>43285</v>
      </c>
      <c r="C253" s="182"/>
      <c r="D253" s="185" t="s">
        <v>48</v>
      </c>
      <c r="E253" s="183" t="s">
        <v>580</v>
      </c>
      <c r="F253" s="181">
        <f>127.5-5.53</f>
        <v>121.97</v>
      </c>
      <c r="G253" s="183"/>
      <c r="H253" s="183"/>
      <c r="I253" s="204">
        <v>170</v>
      </c>
      <c r="J253" s="216" t="s">
        <v>558</v>
      </c>
      <c r="K253" s="206"/>
      <c r="L253" s="207"/>
      <c r="M253" s="205" t="s">
        <v>558</v>
      </c>
      <c r="N253" s="208"/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136</v>
      </c>
      <c r="B254" s="155">
        <v>43294</v>
      </c>
      <c r="C254" s="155"/>
      <c r="D254" s="156" t="s">
        <v>239</v>
      </c>
      <c r="E254" s="157" t="s">
        <v>580</v>
      </c>
      <c r="F254" s="158">
        <v>46.5</v>
      </c>
      <c r="G254" s="157"/>
      <c r="H254" s="157">
        <v>17</v>
      </c>
      <c r="I254" s="174">
        <v>59</v>
      </c>
      <c r="J254" s="341" t="s">
        <v>802</v>
      </c>
      <c r="K254" s="130">
        <f t="shared" ref="K254" si="78">H254-F254</f>
        <v>-29.5</v>
      </c>
      <c r="L254" s="131">
        <f t="shared" ref="L254" si="79">K254/F254</f>
        <v>-0.63440860215053763</v>
      </c>
      <c r="M254" s="132" t="s">
        <v>620</v>
      </c>
      <c r="N254" s="133">
        <v>43887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9">
        <v>137</v>
      </c>
      <c r="B255" s="180">
        <v>43396</v>
      </c>
      <c r="C255" s="180"/>
      <c r="D255" s="185" t="s">
        <v>404</v>
      </c>
      <c r="E255" s="183" t="s">
        <v>580</v>
      </c>
      <c r="F255" s="184">
        <v>156.5</v>
      </c>
      <c r="G255" s="183"/>
      <c r="H255" s="183"/>
      <c r="I255" s="204">
        <v>191</v>
      </c>
      <c r="J255" s="216" t="s">
        <v>558</v>
      </c>
      <c r="K255" s="206"/>
      <c r="L255" s="207"/>
      <c r="M255" s="205" t="s">
        <v>558</v>
      </c>
      <c r="N255" s="208"/>
      <c r="O255" s="54"/>
      <c r="P255" s="13"/>
      <c r="Q255" s="13"/>
      <c r="R255" s="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138</v>
      </c>
      <c r="B256" s="190">
        <v>43439</v>
      </c>
      <c r="C256" s="190"/>
      <c r="D256" s="151" t="s">
        <v>321</v>
      </c>
      <c r="E256" s="191" t="s">
        <v>580</v>
      </c>
      <c r="F256" s="191">
        <v>259.5</v>
      </c>
      <c r="G256" s="191"/>
      <c r="H256" s="191">
        <v>320</v>
      </c>
      <c r="I256" s="210">
        <v>320</v>
      </c>
      <c r="J256" s="137" t="s">
        <v>639</v>
      </c>
      <c r="K256" s="124">
        <f t="shared" ref="K256" si="80">H256-F256</f>
        <v>60.5</v>
      </c>
      <c r="L256" s="125">
        <f t="shared" ref="L256" si="81">K256/F256</f>
        <v>0.23314065510597304</v>
      </c>
      <c r="M256" s="126" t="s">
        <v>556</v>
      </c>
      <c r="N256" s="322">
        <v>44323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7">
        <v>139</v>
      </c>
      <c r="B257" s="155">
        <v>43439</v>
      </c>
      <c r="C257" s="155"/>
      <c r="D257" s="156" t="s">
        <v>732</v>
      </c>
      <c r="E257" s="157" t="s">
        <v>580</v>
      </c>
      <c r="F257" s="157">
        <v>715</v>
      </c>
      <c r="G257" s="157"/>
      <c r="H257" s="157">
        <v>445</v>
      </c>
      <c r="I257" s="174">
        <v>840</v>
      </c>
      <c r="J257" s="134" t="s">
        <v>782</v>
      </c>
      <c r="K257" s="130">
        <f t="shared" ref="K257:K260" si="82">H257-F257</f>
        <v>-270</v>
      </c>
      <c r="L257" s="131">
        <f t="shared" ref="L257:L260" si="83">K257/F257</f>
        <v>-0.3776223776223776</v>
      </c>
      <c r="M257" s="132" t="s">
        <v>620</v>
      </c>
      <c r="N257" s="133">
        <v>43800</v>
      </c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140</v>
      </c>
      <c r="B258" s="190">
        <v>43469</v>
      </c>
      <c r="C258" s="190"/>
      <c r="D258" s="151" t="s">
        <v>143</v>
      </c>
      <c r="E258" s="191" t="s">
        <v>580</v>
      </c>
      <c r="F258" s="191">
        <v>875</v>
      </c>
      <c r="G258" s="191"/>
      <c r="H258" s="191">
        <v>1165</v>
      </c>
      <c r="I258" s="210">
        <v>1185</v>
      </c>
      <c r="J258" s="137" t="s">
        <v>807</v>
      </c>
      <c r="K258" s="124">
        <f t="shared" si="82"/>
        <v>290</v>
      </c>
      <c r="L258" s="125">
        <f t="shared" si="83"/>
        <v>0.33142857142857141</v>
      </c>
      <c r="M258" s="126" t="s">
        <v>556</v>
      </c>
      <c r="N258" s="322">
        <v>43847</v>
      </c>
      <c r="O258" s="54"/>
      <c r="P258" s="13"/>
      <c r="Q258" s="13"/>
      <c r="R258" s="3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141</v>
      </c>
      <c r="B259" s="190">
        <v>43559</v>
      </c>
      <c r="C259" s="190"/>
      <c r="D259" s="357" t="s">
        <v>336</v>
      </c>
      <c r="E259" s="191" t="s">
        <v>580</v>
      </c>
      <c r="F259" s="191">
        <f>387-14.63</f>
        <v>372.37</v>
      </c>
      <c r="G259" s="191"/>
      <c r="H259" s="191">
        <v>490</v>
      </c>
      <c r="I259" s="210">
        <v>490</v>
      </c>
      <c r="J259" s="137" t="s">
        <v>639</v>
      </c>
      <c r="K259" s="124">
        <f t="shared" si="82"/>
        <v>117.63</v>
      </c>
      <c r="L259" s="125">
        <f t="shared" si="83"/>
        <v>0.31589548030185027</v>
      </c>
      <c r="M259" s="126" t="s">
        <v>556</v>
      </c>
      <c r="N259" s="322">
        <v>43850</v>
      </c>
      <c r="O259" s="54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27">
        <v>142</v>
      </c>
      <c r="B260" s="155">
        <v>43578</v>
      </c>
      <c r="C260" s="155"/>
      <c r="D260" s="156" t="s">
        <v>733</v>
      </c>
      <c r="E260" s="157" t="s">
        <v>557</v>
      </c>
      <c r="F260" s="157">
        <v>220</v>
      </c>
      <c r="G260" s="157"/>
      <c r="H260" s="157">
        <v>127.5</v>
      </c>
      <c r="I260" s="174">
        <v>284</v>
      </c>
      <c r="J260" s="341" t="s">
        <v>806</v>
      </c>
      <c r="K260" s="130">
        <f t="shared" si="82"/>
        <v>-92.5</v>
      </c>
      <c r="L260" s="131">
        <f t="shared" si="83"/>
        <v>-0.42045454545454547</v>
      </c>
      <c r="M260" s="132" t="s">
        <v>620</v>
      </c>
      <c r="N260" s="133">
        <v>43896</v>
      </c>
      <c r="O260" s="54"/>
      <c r="P260" s="13"/>
      <c r="Q260" s="13"/>
      <c r="R260" s="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143</v>
      </c>
      <c r="B261" s="190">
        <v>43622</v>
      </c>
      <c r="C261" s="190"/>
      <c r="D261" s="357" t="s">
        <v>466</v>
      </c>
      <c r="E261" s="191" t="s">
        <v>557</v>
      </c>
      <c r="F261" s="191">
        <v>332.8</v>
      </c>
      <c r="G261" s="191"/>
      <c r="H261" s="191">
        <v>405</v>
      </c>
      <c r="I261" s="210">
        <v>419</v>
      </c>
      <c r="J261" s="137" t="s">
        <v>808</v>
      </c>
      <c r="K261" s="124">
        <f t="shared" ref="K261" si="84">H261-F261</f>
        <v>72.199999999999989</v>
      </c>
      <c r="L261" s="125">
        <f t="shared" ref="L261" si="85">K261/F261</f>
        <v>0.21694711538461534</v>
      </c>
      <c r="M261" s="126" t="s">
        <v>556</v>
      </c>
      <c r="N261" s="322">
        <v>43860</v>
      </c>
      <c r="O261" s="54"/>
      <c r="P261" s="13"/>
      <c r="Q261" s="13"/>
      <c r="R261" s="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40">
        <v>144</v>
      </c>
      <c r="B262" s="139">
        <v>43641</v>
      </c>
      <c r="C262" s="139"/>
      <c r="D262" s="140" t="s">
        <v>137</v>
      </c>
      <c r="E262" s="141" t="s">
        <v>580</v>
      </c>
      <c r="F262" s="142">
        <v>386</v>
      </c>
      <c r="G262" s="143"/>
      <c r="H262" s="143">
        <v>395</v>
      </c>
      <c r="I262" s="143">
        <v>452</v>
      </c>
      <c r="J262" s="161" t="s">
        <v>799</v>
      </c>
      <c r="K262" s="162">
        <f t="shared" ref="K262" si="86">H262-F262</f>
        <v>9</v>
      </c>
      <c r="L262" s="163">
        <f t="shared" ref="L262" si="87">K262/F262</f>
        <v>2.3316062176165803E-2</v>
      </c>
      <c r="M262" s="164" t="s">
        <v>665</v>
      </c>
      <c r="N262" s="165">
        <v>43868</v>
      </c>
      <c r="O262" s="13"/>
      <c r="P262" s="13"/>
      <c r="Q262" s="13"/>
      <c r="R262" s="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30">
        <v>145</v>
      </c>
      <c r="B263" s="180">
        <v>43707</v>
      </c>
      <c r="C263" s="180"/>
      <c r="D263" s="185" t="s">
        <v>255</v>
      </c>
      <c r="E263" s="183" t="s">
        <v>580</v>
      </c>
      <c r="F263" s="183" t="s">
        <v>712</v>
      </c>
      <c r="G263" s="183"/>
      <c r="H263" s="183"/>
      <c r="I263" s="204">
        <v>190</v>
      </c>
      <c r="J263" s="216" t="s">
        <v>558</v>
      </c>
      <c r="K263" s="206"/>
      <c r="L263" s="207"/>
      <c r="M263" s="321" t="s">
        <v>558</v>
      </c>
      <c r="N263" s="208"/>
      <c r="O263" s="13"/>
      <c r="P263" s="13"/>
      <c r="Q263" s="13"/>
      <c r="R263" s="3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146</v>
      </c>
      <c r="B264" s="190">
        <v>43731</v>
      </c>
      <c r="C264" s="190"/>
      <c r="D264" s="151" t="s">
        <v>418</v>
      </c>
      <c r="E264" s="191" t="s">
        <v>580</v>
      </c>
      <c r="F264" s="191">
        <v>235</v>
      </c>
      <c r="G264" s="191"/>
      <c r="H264" s="191">
        <v>295</v>
      </c>
      <c r="I264" s="210">
        <v>296</v>
      </c>
      <c r="J264" s="137" t="s">
        <v>787</v>
      </c>
      <c r="K264" s="124">
        <f t="shared" ref="K264" si="88">H264-F264</f>
        <v>60</v>
      </c>
      <c r="L264" s="125">
        <f t="shared" ref="L264" si="89">K264/F264</f>
        <v>0.25531914893617019</v>
      </c>
      <c r="M264" s="126" t="s">
        <v>556</v>
      </c>
      <c r="N264" s="322">
        <v>43844</v>
      </c>
      <c r="O264" s="54"/>
      <c r="P264" s="13"/>
      <c r="Q264" s="13"/>
      <c r="R264" s="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147</v>
      </c>
      <c r="B265" s="190">
        <v>43752</v>
      </c>
      <c r="C265" s="190"/>
      <c r="D265" s="151" t="s">
        <v>778</v>
      </c>
      <c r="E265" s="191" t="s">
        <v>580</v>
      </c>
      <c r="F265" s="191">
        <v>277.5</v>
      </c>
      <c r="G265" s="191"/>
      <c r="H265" s="191">
        <v>333</v>
      </c>
      <c r="I265" s="210">
        <v>333</v>
      </c>
      <c r="J265" s="137" t="s">
        <v>788</v>
      </c>
      <c r="K265" s="124">
        <f t="shared" ref="K265" si="90">H265-F265</f>
        <v>55.5</v>
      </c>
      <c r="L265" s="125">
        <f t="shared" ref="L265" si="91">K265/F265</f>
        <v>0.2</v>
      </c>
      <c r="M265" s="126" t="s">
        <v>556</v>
      </c>
      <c r="N265" s="322">
        <v>43846</v>
      </c>
      <c r="O265" s="54"/>
      <c r="P265" s="13"/>
      <c r="Q265" s="13"/>
      <c r="R265" s="3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148</v>
      </c>
      <c r="B266" s="190">
        <v>43752</v>
      </c>
      <c r="C266" s="190"/>
      <c r="D266" s="151" t="s">
        <v>777</v>
      </c>
      <c r="E266" s="191" t="s">
        <v>580</v>
      </c>
      <c r="F266" s="191">
        <v>930</v>
      </c>
      <c r="G266" s="191"/>
      <c r="H266" s="191">
        <v>1165</v>
      </c>
      <c r="I266" s="210">
        <v>1200</v>
      </c>
      <c r="J266" s="137" t="s">
        <v>789</v>
      </c>
      <c r="K266" s="124">
        <f t="shared" ref="K266:K267" si="92">H266-F266</f>
        <v>235</v>
      </c>
      <c r="L266" s="125">
        <f t="shared" ref="L266:L267" si="93">K266/F266</f>
        <v>0.25268817204301075</v>
      </c>
      <c r="M266" s="126" t="s">
        <v>556</v>
      </c>
      <c r="N266" s="322">
        <v>43847</v>
      </c>
      <c r="O266" s="54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516">
        <v>149</v>
      </c>
      <c r="B267" s="517">
        <v>43753</v>
      </c>
      <c r="C267" s="518"/>
      <c r="D267" s="519" t="s">
        <v>776</v>
      </c>
      <c r="E267" s="520" t="s">
        <v>580</v>
      </c>
      <c r="F267" s="521">
        <v>111</v>
      </c>
      <c r="G267" s="520"/>
      <c r="H267" s="520">
        <v>141</v>
      </c>
      <c r="I267" s="522">
        <v>141</v>
      </c>
      <c r="J267" s="523" t="s">
        <v>940</v>
      </c>
      <c r="K267" s="524">
        <f t="shared" si="92"/>
        <v>30</v>
      </c>
      <c r="L267" s="525">
        <f t="shared" si="93"/>
        <v>0.27027027027027029</v>
      </c>
      <c r="M267" s="526" t="s">
        <v>556</v>
      </c>
      <c r="N267" s="322">
        <v>44328</v>
      </c>
      <c r="O267" s="13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150</v>
      </c>
      <c r="B268" s="190">
        <v>43753</v>
      </c>
      <c r="C268" s="190"/>
      <c r="D268" s="151" t="s">
        <v>775</v>
      </c>
      <c r="E268" s="191" t="s">
        <v>580</v>
      </c>
      <c r="F268" s="192">
        <v>296</v>
      </c>
      <c r="G268" s="191"/>
      <c r="H268" s="191">
        <v>370</v>
      </c>
      <c r="I268" s="210">
        <v>370</v>
      </c>
      <c r="J268" s="137" t="s">
        <v>639</v>
      </c>
      <c r="K268" s="124">
        <f t="shared" ref="K268:K269" si="94">H268-F268</f>
        <v>74</v>
      </c>
      <c r="L268" s="125">
        <f t="shared" ref="L268:L269" si="95">K268/F268</f>
        <v>0.25</v>
      </c>
      <c r="M268" s="126" t="s">
        <v>556</v>
      </c>
      <c r="N268" s="322">
        <v>43853</v>
      </c>
      <c r="O268" s="54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151</v>
      </c>
      <c r="B269" s="190">
        <v>43754</v>
      </c>
      <c r="C269" s="190"/>
      <c r="D269" s="151" t="s">
        <v>774</v>
      </c>
      <c r="E269" s="191" t="s">
        <v>580</v>
      </c>
      <c r="F269" s="192">
        <v>300</v>
      </c>
      <c r="G269" s="191"/>
      <c r="H269" s="191">
        <v>382.5</v>
      </c>
      <c r="I269" s="210">
        <v>344</v>
      </c>
      <c r="J269" s="437" t="s">
        <v>837</v>
      </c>
      <c r="K269" s="124">
        <f t="shared" si="94"/>
        <v>82.5</v>
      </c>
      <c r="L269" s="125">
        <f t="shared" si="95"/>
        <v>0.27500000000000002</v>
      </c>
      <c r="M269" s="126" t="s">
        <v>556</v>
      </c>
      <c r="N269" s="322">
        <v>44238</v>
      </c>
      <c r="O269" s="13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16">
        <v>152</v>
      </c>
      <c r="B270" s="194">
        <v>43832</v>
      </c>
      <c r="C270" s="194"/>
      <c r="D270" s="198" t="s">
        <v>758</v>
      </c>
      <c r="E270" s="195" t="s">
        <v>580</v>
      </c>
      <c r="F270" s="196" t="s">
        <v>786</v>
      </c>
      <c r="G270" s="195"/>
      <c r="H270" s="195"/>
      <c r="I270" s="215">
        <v>590</v>
      </c>
      <c r="J270" s="216" t="s">
        <v>558</v>
      </c>
      <c r="K270" s="216"/>
      <c r="L270" s="119"/>
      <c r="M270" s="313" t="s">
        <v>558</v>
      </c>
      <c r="N270" s="218"/>
      <c r="O270" s="13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153</v>
      </c>
      <c r="B271" s="190">
        <v>43966</v>
      </c>
      <c r="C271" s="190"/>
      <c r="D271" s="151" t="s">
        <v>64</v>
      </c>
      <c r="E271" s="191" t="s">
        <v>580</v>
      </c>
      <c r="F271" s="192">
        <v>67.5</v>
      </c>
      <c r="G271" s="191"/>
      <c r="H271" s="191">
        <v>86</v>
      </c>
      <c r="I271" s="210">
        <v>86</v>
      </c>
      <c r="J271" s="137" t="s">
        <v>816</v>
      </c>
      <c r="K271" s="124">
        <f t="shared" ref="K271" si="96">H271-F271</f>
        <v>18.5</v>
      </c>
      <c r="L271" s="125">
        <f t="shared" ref="L271" si="97">K271/F271</f>
        <v>0.27407407407407408</v>
      </c>
      <c r="M271" s="126" t="s">
        <v>556</v>
      </c>
      <c r="N271" s="322">
        <v>44008</v>
      </c>
      <c r="O271" s="54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3">
        <v>154</v>
      </c>
      <c r="B272" s="194">
        <v>44035</v>
      </c>
      <c r="C272" s="194"/>
      <c r="D272" s="198" t="s">
        <v>465</v>
      </c>
      <c r="E272" s="195" t="s">
        <v>580</v>
      </c>
      <c r="F272" s="196" t="s">
        <v>819</v>
      </c>
      <c r="G272" s="195"/>
      <c r="H272" s="195"/>
      <c r="I272" s="215">
        <v>296</v>
      </c>
      <c r="J272" s="216" t="s">
        <v>558</v>
      </c>
      <c r="K272" s="216"/>
      <c r="L272" s="119"/>
      <c r="M272" s="217"/>
      <c r="N272" s="218"/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155</v>
      </c>
      <c r="B273" s="190">
        <v>44092</v>
      </c>
      <c r="C273" s="190"/>
      <c r="D273" s="151" t="s">
        <v>398</v>
      </c>
      <c r="E273" s="191" t="s">
        <v>580</v>
      </c>
      <c r="F273" s="191">
        <v>206</v>
      </c>
      <c r="G273" s="191"/>
      <c r="H273" s="191">
        <v>248</v>
      </c>
      <c r="I273" s="210">
        <v>248</v>
      </c>
      <c r="J273" s="137" t="s">
        <v>639</v>
      </c>
      <c r="K273" s="124">
        <f t="shared" ref="K273:K274" si="98">H273-F273</f>
        <v>42</v>
      </c>
      <c r="L273" s="125">
        <f t="shared" ref="L273:L274" si="99">K273/F273</f>
        <v>0.20388349514563106</v>
      </c>
      <c r="M273" s="126" t="s">
        <v>556</v>
      </c>
      <c r="N273" s="322">
        <v>44214</v>
      </c>
      <c r="O273" s="54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156</v>
      </c>
      <c r="B274" s="190">
        <v>44140</v>
      </c>
      <c r="C274" s="190"/>
      <c r="D274" s="151" t="s">
        <v>398</v>
      </c>
      <c r="E274" s="191" t="s">
        <v>580</v>
      </c>
      <c r="F274" s="191">
        <v>182.5</v>
      </c>
      <c r="G274" s="191"/>
      <c r="H274" s="191">
        <v>248</v>
      </c>
      <c r="I274" s="210">
        <v>248</v>
      </c>
      <c r="J274" s="137" t="s">
        <v>639</v>
      </c>
      <c r="K274" s="124">
        <f t="shared" si="98"/>
        <v>65.5</v>
      </c>
      <c r="L274" s="125">
        <f t="shared" si="99"/>
        <v>0.35890410958904112</v>
      </c>
      <c r="M274" s="126" t="s">
        <v>556</v>
      </c>
      <c r="N274" s="322">
        <v>44214</v>
      </c>
      <c r="O274" s="54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157</v>
      </c>
      <c r="B275" s="190">
        <v>44140</v>
      </c>
      <c r="C275" s="190"/>
      <c r="D275" s="151" t="s">
        <v>321</v>
      </c>
      <c r="E275" s="191" t="s">
        <v>580</v>
      </c>
      <c r="F275" s="191">
        <v>247.5</v>
      </c>
      <c r="G275" s="191"/>
      <c r="H275" s="191">
        <v>320</v>
      </c>
      <c r="I275" s="210">
        <v>320</v>
      </c>
      <c r="J275" s="137" t="s">
        <v>639</v>
      </c>
      <c r="K275" s="124">
        <f t="shared" ref="K275" si="100">H275-F275</f>
        <v>72.5</v>
      </c>
      <c r="L275" s="125">
        <f t="shared" ref="L275" si="101">K275/F275</f>
        <v>0.29292929292929293</v>
      </c>
      <c r="M275" s="126" t="s">
        <v>556</v>
      </c>
      <c r="N275" s="322">
        <v>44323</v>
      </c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158</v>
      </c>
      <c r="B276" s="190">
        <v>44140</v>
      </c>
      <c r="C276" s="190"/>
      <c r="D276" s="151" t="s">
        <v>461</v>
      </c>
      <c r="E276" s="191" t="s">
        <v>580</v>
      </c>
      <c r="F276" s="192">
        <v>925</v>
      </c>
      <c r="G276" s="191"/>
      <c r="H276" s="191">
        <v>1095</v>
      </c>
      <c r="I276" s="210">
        <v>1093</v>
      </c>
      <c r="J276" s="437" t="s">
        <v>826</v>
      </c>
      <c r="K276" s="124">
        <f t="shared" ref="K276" si="102">H276-F276</f>
        <v>170</v>
      </c>
      <c r="L276" s="125">
        <f t="shared" ref="L276" si="103">K276/F276</f>
        <v>0.18378378378378379</v>
      </c>
      <c r="M276" s="126" t="s">
        <v>556</v>
      </c>
      <c r="N276" s="322">
        <v>44201</v>
      </c>
      <c r="O276" s="13"/>
      <c r="P276" s="13"/>
      <c r="Q276" s="13"/>
      <c r="R276" s="3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159</v>
      </c>
      <c r="B277" s="190">
        <v>44140</v>
      </c>
      <c r="C277" s="190"/>
      <c r="D277" s="151" t="s">
        <v>336</v>
      </c>
      <c r="E277" s="191" t="s">
        <v>580</v>
      </c>
      <c r="F277" s="192">
        <v>332.5</v>
      </c>
      <c r="G277" s="191"/>
      <c r="H277" s="191">
        <v>393</v>
      </c>
      <c r="I277" s="210">
        <v>406</v>
      </c>
      <c r="J277" s="437" t="s">
        <v>840</v>
      </c>
      <c r="K277" s="124">
        <f t="shared" ref="K277" si="104">H277-F277</f>
        <v>60.5</v>
      </c>
      <c r="L277" s="125">
        <f t="shared" ref="L277" si="105">K277/F277</f>
        <v>0.18195488721804512</v>
      </c>
      <c r="M277" s="126" t="s">
        <v>556</v>
      </c>
      <c r="N277" s="322">
        <v>44256</v>
      </c>
      <c r="O277" s="13"/>
      <c r="P277" s="13"/>
      <c r="Q277" s="13"/>
      <c r="R277" s="3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3">
        <v>160</v>
      </c>
      <c r="B278" s="194">
        <v>44141</v>
      </c>
      <c r="C278" s="194"/>
      <c r="D278" s="198" t="s">
        <v>465</v>
      </c>
      <c r="E278" s="195" t="s">
        <v>580</v>
      </c>
      <c r="F278" s="196" t="s">
        <v>823</v>
      </c>
      <c r="G278" s="195"/>
      <c r="H278" s="195"/>
      <c r="I278" s="215">
        <v>290</v>
      </c>
      <c r="J278" s="216" t="s">
        <v>558</v>
      </c>
      <c r="K278" s="216"/>
      <c r="L278" s="119"/>
      <c r="M278" s="217"/>
      <c r="N278" s="218"/>
      <c r="O278" s="13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161</v>
      </c>
      <c r="B279" s="194">
        <v>44187</v>
      </c>
      <c r="C279" s="194"/>
      <c r="D279" s="198" t="s">
        <v>754</v>
      </c>
      <c r="E279" s="195" t="s">
        <v>580</v>
      </c>
      <c r="F279" s="434" t="s">
        <v>825</v>
      </c>
      <c r="G279" s="195"/>
      <c r="H279" s="195"/>
      <c r="I279" s="215">
        <v>239</v>
      </c>
      <c r="J279" s="435" t="s">
        <v>558</v>
      </c>
      <c r="K279" s="216"/>
      <c r="L279" s="119"/>
      <c r="M279" s="217"/>
      <c r="N279" s="218"/>
      <c r="O279" s="13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3">
        <v>162</v>
      </c>
      <c r="B280" s="194">
        <v>44258</v>
      </c>
      <c r="C280" s="194"/>
      <c r="D280" s="198" t="s">
        <v>758</v>
      </c>
      <c r="E280" s="195" t="s">
        <v>580</v>
      </c>
      <c r="F280" s="196" t="s">
        <v>786</v>
      </c>
      <c r="G280" s="195"/>
      <c r="H280" s="195"/>
      <c r="I280" s="215">
        <v>590</v>
      </c>
      <c r="J280" s="216" t="s">
        <v>558</v>
      </c>
      <c r="K280" s="216"/>
      <c r="L280" s="119"/>
      <c r="M280" s="313"/>
      <c r="N280" s="218"/>
      <c r="O280" s="13"/>
      <c r="P280" s="13"/>
      <c r="R280" s="314" t="s">
        <v>710</v>
      </c>
    </row>
    <row r="281" spans="1:26">
      <c r="A281" s="193">
        <v>163</v>
      </c>
      <c r="B281" s="194">
        <v>44274</v>
      </c>
      <c r="C281" s="194"/>
      <c r="D281" s="198" t="s">
        <v>336</v>
      </c>
      <c r="E281" s="467" t="s">
        <v>580</v>
      </c>
      <c r="F281" s="434" t="s">
        <v>842</v>
      </c>
      <c r="G281" s="195"/>
      <c r="H281" s="195"/>
      <c r="I281" s="215">
        <v>420</v>
      </c>
      <c r="J281" s="435" t="s">
        <v>558</v>
      </c>
      <c r="K281" s="216"/>
      <c r="L281" s="119"/>
      <c r="M281" s="217"/>
      <c r="N281" s="218"/>
      <c r="O281" s="13"/>
      <c r="R281" s="468" t="s">
        <v>710</v>
      </c>
    </row>
    <row r="282" spans="1:26">
      <c r="A282" s="189">
        <v>164</v>
      </c>
      <c r="B282" s="190">
        <v>44295</v>
      </c>
      <c r="C282" s="190"/>
      <c r="D282" s="332" t="s">
        <v>845</v>
      </c>
      <c r="E282" s="191" t="s">
        <v>580</v>
      </c>
      <c r="F282" s="192">
        <v>555</v>
      </c>
      <c r="G282" s="191"/>
      <c r="H282" s="191">
        <v>663</v>
      </c>
      <c r="I282" s="210">
        <v>663</v>
      </c>
      <c r="J282" s="437" t="s">
        <v>877</v>
      </c>
      <c r="K282" s="124">
        <f t="shared" ref="K282" si="106">H282-F282</f>
        <v>108</v>
      </c>
      <c r="L282" s="125">
        <f t="shared" ref="L282" si="107">K282/F282</f>
        <v>0.19459459459459461</v>
      </c>
      <c r="M282" s="126" t="s">
        <v>556</v>
      </c>
      <c r="N282" s="322">
        <v>44321</v>
      </c>
      <c r="O282" s="13"/>
      <c r="P282" s="13"/>
      <c r="Q282" s="13"/>
      <c r="R282" s="3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3">
        <v>165</v>
      </c>
      <c r="B283" s="194">
        <v>44308</v>
      </c>
      <c r="C283" s="194"/>
      <c r="D283" s="198" t="s">
        <v>369</v>
      </c>
      <c r="E283" s="467" t="s">
        <v>580</v>
      </c>
      <c r="F283" s="434" t="s">
        <v>851</v>
      </c>
      <c r="G283" s="195"/>
      <c r="H283" s="195"/>
      <c r="I283" s="215">
        <v>155</v>
      </c>
      <c r="J283" s="435" t="s">
        <v>558</v>
      </c>
      <c r="K283" s="216"/>
      <c r="L283" s="119"/>
      <c r="M283" s="217"/>
      <c r="N283" s="218"/>
      <c r="O283" s="13"/>
      <c r="R283" s="219"/>
    </row>
    <row r="284" spans="1:26">
      <c r="O284" s="13"/>
      <c r="R284" s="219"/>
    </row>
    <row r="285" spans="1:26">
      <c r="R285" s="219"/>
    </row>
    <row r="286" spans="1:26">
      <c r="R286" s="219"/>
    </row>
    <row r="287" spans="1:26">
      <c r="R287" s="219"/>
    </row>
    <row r="288" spans="1:26">
      <c r="R288" s="219"/>
    </row>
    <row r="289" spans="1:18">
      <c r="R289" s="219"/>
    </row>
    <row r="290" spans="1:18">
      <c r="R290" s="219"/>
    </row>
    <row r="291" spans="1:18">
      <c r="A291" s="193"/>
      <c r="B291" s="184" t="s">
        <v>781</v>
      </c>
      <c r="R291" s="219"/>
    </row>
    <row r="301" spans="1:18">
      <c r="A301" s="199"/>
    </row>
    <row r="302" spans="1:18">
      <c r="A302" s="199"/>
      <c r="F302" s="436"/>
    </row>
    <row r="303" spans="1:18">
      <c r="A303" s="195"/>
    </row>
  </sheetData>
  <autoFilter ref="R1:R299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2021-05-17T03:00:10Z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