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F&amp;O)'!$R$1:$R$314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99" i="6"/>
  <c r="M99" s="1"/>
  <c r="K98"/>
  <c r="M98" s="1"/>
  <c r="K97"/>
  <c r="M97" s="1"/>
  <c r="L18"/>
  <c r="P18"/>
  <c r="K18"/>
  <c r="L64"/>
  <c r="K64"/>
  <c r="M70"/>
  <c r="L70"/>
  <c r="K70"/>
  <c r="L69"/>
  <c r="K69"/>
  <c r="M69" s="1"/>
  <c r="P12"/>
  <c r="L12"/>
  <c r="K12"/>
  <c r="M12" s="1"/>
  <c r="L32"/>
  <c r="K32"/>
  <c r="K94"/>
  <c r="M94" s="1"/>
  <c r="M93"/>
  <c r="K93"/>
  <c r="K96"/>
  <c r="M96" s="1"/>
  <c r="K95"/>
  <c r="M95" s="1"/>
  <c r="K92"/>
  <c r="M92" s="1"/>
  <c r="L63"/>
  <c r="K63"/>
  <c r="L17"/>
  <c r="K17"/>
  <c r="M17" s="1"/>
  <c r="L67"/>
  <c r="K67"/>
  <c r="L66"/>
  <c r="K66"/>
  <c r="M66" s="1"/>
  <c r="M65"/>
  <c r="L65"/>
  <c r="K65"/>
  <c r="K91"/>
  <c r="M91" s="1"/>
  <c r="K90"/>
  <c r="M90" s="1"/>
  <c r="K89"/>
  <c r="M89" s="1"/>
  <c r="L62"/>
  <c r="K62"/>
  <c r="M62" s="1"/>
  <c r="L61"/>
  <c r="K61"/>
  <c r="L60"/>
  <c r="K60"/>
  <c r="K87"/>
  <c r="M87" s="1"/>
  <c r="K88"/>
  <c r="M88" s="1"/>
  <c r="L59"/>
  <c r="K59"/>
  <c r="L31"/>
  <c r="K31"/>
  <c r="P108"/>
  <c r="L108"/>
  <c r="K108"/>
  <c r="K81"/>
  <c r="M81" s="1"/>
  <c r="K85"/>
  <c r="M85" s="1"/>
  <c r="K84"/>
  <c r="M84" s="1"/>
  <c r="L55"/>
  <c r="L58"/>
  <c r="K58"/>
  <c r="L57"/>
  <c r="K57"/>
  <c r="L56"/>
  <c r="K56"/>
  <c r="K55"/>
  <c r="L54"/>
  <c r="K54"/>
  <c r="P14"/>
  <c r="L14"/>
  <c r="M14" s="1"/>
  <c r="K14"/>
  <c r="K83"/>
  <c r="M83" s="1"/>
  <c r="K82"/>
  <c r="M82" s="1"/>
  <c r="L53"/>
  <c r="K53"/>
  <c r="L52"/>
  <c r="K52"/>
  <c r="L50"/>
  <c r="K50"/>
  <c r="L49"/>
  <c r="K49"/>
  <c r="L51"/>
  <c r="K51"/>
  <c r="L29"/>
  <c r="K29"/>
  <c r="L46"/>
  <c r="K46"/>
  <c r="L47"/>
  <c r="K47"/>
  <c r="L48"/>
  <c r="K48"/>
  <c r="L28"/>
  <c r="K28"/>
  <c r="L11"/>
  <c r="K11"/>
  <c r="L13"/>
  <c r="K13"/>
  <c r="H302"/>
  <c r="L10"/>
  <c r="K10"/>
  <c r="M29" l="1"/>
  <c r="M61"/>
  <c r="M32"/>
  <c r="M18"/>
  <c r="M64"/>
  <c r="M63"/>
  <c r="M67"/>
  <c r="M31"/>
  <c r="M58"/>
  <c r="M59"/>
  <c r="M56"/>
  <c r="M108"/>
  <c r="M57"/>
  <c r="M60"/>
  <c r="M53"/>
  <c r="M55"/>
  <c r="M54"/>
  <c r="M52"/>
  <c r="M50"/>
  <c r="M49"/>
  <c r="M51"/>
  <c r="M28"/>
  <c r="M46"/>
  <c r="M47"/>
  <c r="M48"/>
  <c r="M11"/>
  <c r="M13"/>
  <c r="M10"/>
  <c r="K302" l="1"/>
  <c r="L302" s="1"/>
  <c r="K291"/>
  <c r="L291" s="1"/>
  <c r="K281"/>
  <c r="L281" s="1"/>
  <c r="K297" l="1"/>
  <c r="L297" s="1"/>
  <c r="K298" l="1"/>
  <c r="L298" s="1"/>
  <c r="K295" l="1"/>
  <c r="L295" s="1"/>
  <c r="K274"/>
  <c r="L274" s="1"/>
  <c r="K294"/>
  <c r="L294" s="1"/>
  <c r="K293"/>
  <c r="L293" s="1"/>
  <c r="K292"/>
  <c r="L292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2"/>
  <c r="L272" s="1"/>
  <c r="K271"/>
  <c r="L271" s="1"/>
  <c r="F270"/>
  <c r="K270" s="1"/>
  <c r="L270" s="1"/>
  <c r="K269"/>
  <c r="L269" s="1"/>
  <c r="K268"/>
  <c r="L268" s="1"/>
  <c r="K267"/>
  <c r="L267" s="1"/>
  <c r="K266"/>
  <c r="L266" s="1"/>
  <c r="K265"/>
  <c r="L265" s="1"/>
  <c r="F264"/>
  <c r="K264" s="1"/>
  <c r="L264" s="1"/>
  <c r="F263"/>
  <c r="K263" s="1"/>
  <c r="L263" s="1"/>
  <c r="K262"/>
  <c r="L262" s="1"/>
  <c r="F261"/>
  <c r="K261" s="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3"/>
  <c r="L243" s="1"/>
  <c r="K242"/>
  <c r="L242" s="1"/>
  <c r="F241"/>
  <c r="K241" s="1"/>
  <c r="L241" s="1"/>
  <c r="K240"/>
  <c r="L240" s="1"/>
  <c r="K237"/>
  <c r="L237" s="1"/>
  <c r="K236"/>
  <c r="L236" s="1"/>
  <c r="K235"/>
  <c r="L235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5"/>
  <c r="L215" s="1"/>
  <c r="K213"/>
  <c r="L213" s="1"/>
  <c r="K211"/>
  <c r="L211" s="1"/>
  <c r="K209"/>
  <c r="L209" s="1"/>
  <c r="K208"/>
  <c r="L208" s="1"/>
  <c r="K207"/>
  <c r="L207" s="1"/>
  <c r="K205"/>
  <c r="L205" s="1"/>
  <c r="K204"/>
  <c r="L204" s="1"/>
  <c r="K203"/>
  <c r="L203" s="1"/>
  <c r="K202"/>
  <c r="K201"/>
  <c r="L201" s="1"/>
  <c r="K200"/>
  <c r="L200" s="1"/>
  <c r="K198"/>
  <c r="L198" s="1"/>
  <c r="K197"/>
  <c r="L197" s="1"/>
  <c r="K196"/>
  <c r="L196" s="1"/>
  <c r="K195"/>
  <c r="L195" s="1"/>
  <c r="K194"/>
  <c r="L194" s="1"/>
  <c r="F193"/>
  <c r="K193" s="1"/>
  <c r="L193" s="1"/>
  <c r="H192"/>
  <c r="K192" s="1"/>
  <c r="L192" s="1"/>
  <c r="K189"/>
  <c r="L189" s="1"/>
  <c r="K188"/>
  <c r="L188" s="1"/>
  <c r="K187"/>
  <c r="L187" s="1"/>
  <c r="K186"/>
  <c r="L186" s="1"/>
  <c r="K185"/>
  <c r="L185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H158"/>
  <c r="K158" s="1"/>
  <c r="L158" s="1"/>
  <c r="F157"/>
  <c r="K157" s="1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M7"/>
  <c r="D7" i="5"/>
  <c r="K6" i="4"/>
  <c r="K6" i="3"/>
  <c r="L6" i="2"/>
</calcChain>
</file>

<file path=xl/sharedStrings.xml><?xml version="1.0" encoding="utf-8"?>
<sst xmlns="http://schemas.openxmlformats.org/spreadsheetml/2006/main" count="3141" uniqueCount="1168">
  <si>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</si>
  <si>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</si>
  <si>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</si>
  <si>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</si>
  <si>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</si>
  <si>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</si>
  <si>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</si>
  <si>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</si>
  <si>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</si>
  <si>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</si>
  <si>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</si>
  <si>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</si>
  <si>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</si>
  <si>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</si>
  <si>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</si>
  <si>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</si>
  <si>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</si>
  <si>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</si>
  <si>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</si>
  <si>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</si>
  <si>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</si>
  <si>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</si>
  <si>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</si>
  <si>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</si>
  <si>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</si>
  <si>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</si>
  <si>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</si>
  <si>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</si>
  <si>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</si>
  <si>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</si>
  <si>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</si>
  <si>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</si>
  <si>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</si>
  <si>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</si>
  <si>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</si>
  <si>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</si>
  <si>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</si>
  <si>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</si>
  <si>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</si>
  <si>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</si>
  <si>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</si>
  <si>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</si>
  <si>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</si>
  <si>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</si>
  <si>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</si>
  <si>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</si>
  <si>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</si>
  <si>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</si>
  <si>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</si>
  <si>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</si>
  <si>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</si>
  <si>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</si>
  <si>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</si>
  <si>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</si>
  <si>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</si>
  <si>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</si>
  <si>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</si>
  <si>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</si>
  <si>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</si>
  <si>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</si>
  <si>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</si>
  <si>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</si>
  <si>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</si>
  <si>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</si>
  <si>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</si>
  <si>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</si>
  <si>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</si>
  <si>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</si>
  <si>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</si>
  <si>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</si>
  <si>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</si>
  <si>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</si>
  <si>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</si>
  <si>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</si>
  <si>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</si>
  <si>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</si>
  <si>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</si>
  <si>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</si>
  <si>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</si>
  <si>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</si>
  <si>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</si>
  <si>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</si>
  <si>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</si>
  <si>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</si>
  <si>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</si>
  <si>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</si>
  <si>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</si>
  <si>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</si>
  <si>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</si>
  <si>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</si>
  <si>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</si>
  <si>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</si>
  <si>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</si>
  <si>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</si>
  <si>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</si>
  <si>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</si>
  <si>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</si>
  <si>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</si>
  <si>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</si>
  <si>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</si>
  <si>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</si>
  <si>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</si>
  <si>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</si>
  <si>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</si>
  <si>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</si>
  <si>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</si>
  <si>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</si>
  <si>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</si>
  <si>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</si>
  <si>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</si>
  <si>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</si>
  <si>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</si>
  <si>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</si>
  <si>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</si>
  <si>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</si>
  <si>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</si>
  <si>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</si>
  <si>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</si>
  <si>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</si>
  <si>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</si>
  <si>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</si>
  <si>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</si>
  <si>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</si>
  <si>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</si>
  <si>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</si>
  <si>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</si>
  <si>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</si>
  <si>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</si>
  <si>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</si>
  <si>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</si>
  <si>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</si>
  <si>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</si>
  <si>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</si>
  <si>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</si>
  <si>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</si>
  <si>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</si>
  <si>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</si>
  <si>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</si>
  <si>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</si>
  <si>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</si>
  <si>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</si>
  <si>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</si>
  <si>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</si>
  <si>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</si>
  <si>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</si>
  <si>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</si>
  <si>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</si>
  <si>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</si>
  <si>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</si>
  <si>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</si>
  <si>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</si>
  <si>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</si>
  <si>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</si>
  <si>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</si>
  <si>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</si>
  <si>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</si>
  <si>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</si>
  <si>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</si>
  <si>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</si>
  <si>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</si>
  <si>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</si>
  <si>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</si>
  <si>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</si>
  <si>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</si>
  <si>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</si>
  <si>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</si>
  <si>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</si>
  <si>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</si>
  <si>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</si>
  <si>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</si>
  <si>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</si>
  <si>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</si>
  <si>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</si>
  <si>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</si>
  <si>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</si>
  <si>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</si>
  <si>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</si>
  <si>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</si>
  <si>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</si>
  <si>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</si>
  <si>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</si>
  <si>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</si>
  <si>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</si>
  <si>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</si>
  <si>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</si>
  <si>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</si>
  <si>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</si>
  <si>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</si>
  <si>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</si>
  <si>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</si>
  <si>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</si>
  <si>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</si>
  <si>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</si>
  <si>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</si>
  <si>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</si>
  <si>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</si>
  <si>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</si>
  <si>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</si>
  <si>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</si>
  <si>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</si>
  <si>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</si>
  <si>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</si>
  <si>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</si>
  <si>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</si>
  <si>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</si>
  <si>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</si>
  <si>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</si>
  <si>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</si>
  <si>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</si>
  <si>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</si>
  <si>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</si>
  <si>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</si>
  <si>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</si>
  <si>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</si>
  <si>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</si>
  <si>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</si>
  <si>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</si>
  <si>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</si>
  <si>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</si>
  <si>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</si>
  <si>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</si>
  <si>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</si>
  <si>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</si>
  <si>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</si>
  <si>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</si>
  <si>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</si>
  <si>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</si>
  <si>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</si>
  <si>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</si>
  <si>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</si>
  <si>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</si>
  <si>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</si>
  <si>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</si>
  <si>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</si>
  <si>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</si>
  <si>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</si>
  <si>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</si>
  <si>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</si>
  <si>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</si>
  <si>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</si>
  <si>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</si>
  <si>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</si>
  <si>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</si>
  <si>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</si>
  <si>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</si>
  <si>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</si>
  <si>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</si>
  <si>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</si>
  <si>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</si>
  <si>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</si>
  <si>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</si>
  <si>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</si>
  <si>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</si>
  <si>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</si>
  <si>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</si>
  <si>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</si>
  <si>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</si>
  <si>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</si>
  <si>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</si>
  <si>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</si>
  <si>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</si>
  <si>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</si>
  <si>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</si>
  <si>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</si>
  <si>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</si>
  <si>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</si>
  <si>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</si>
  <si>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</si>
  <si>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</si>
  <si>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</si>
  <si>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</si>
  <si>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</si>
  <si>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</si>
  <si>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</si>
  <si>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</si>
  <si>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</si>
  <si>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</si>
  <si>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</si>
  <si>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</si>
  <si>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</si>
  <si>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</si>
  <si>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</si>
  <si>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</si>
  <si>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</si>
  <si>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</si>
  <si>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</si>
  <si>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</si>
  <si>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</si>
  <si>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</si>
  <si>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</si>
  <si>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</si>
  <si>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</si>
  <si>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</si>
  <si>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</si>
  <si>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</si>
  <si>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</si>
  <si>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</si>
  <si>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</si>
  <si>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</si>
  <si>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</si>
  <si>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</si>
  <si>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</si>
  <si>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</si>
  <si>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</si>
  <si>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</si>
  <si>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</si>
  <si>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</si>
  <si>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</si>
  <si>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</si>
  <si>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</si>
  <si>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</si>
  <si>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</si>
  <si>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</si>
  <si>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</si>
  <si>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</si>
  <si>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</si>
  <si>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</si>
  <si>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</si>
  <si>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</si>
  <si>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</si>
  <si>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</si>
  <si>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</si>
  <si>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</si>
  <si>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</si>
  <si>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</si>
  <si>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</si>
  <si>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</si>
  <si>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</si>
  <si>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</si>
  <si>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</si>
  <si>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</si>
  <si>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</si>
  <si>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</si>
  <si>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</si>
  <si>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</si>
  <si>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</si>
  <si>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</si>
  <si>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</si>
  <si>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</si>
  <si>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</si>
  <si>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</si>
  <si>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</si>
  <si>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</si>
  <si>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</si>
  <si>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</si>
  <si>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</si>
  <si>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</si>
  <si>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</si>
  <si>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</si>
  <si>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</si>
  <si>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</si>
  <si>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</si>
  <si>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</si>
  <si>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</si>
  <si>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</si>
  <si>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</si>
  <si>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</si>
  <si>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</si>
  <si>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</si>
  <si>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</si>
  <si>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</si>
  <si>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</si>
  <si>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</si>
  <si>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</si>
  <si>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</si>
  <si>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</si>
  <si>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</si>
  <si>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</si>
  <si>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</si>
  <si>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</si>
  <si>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</si>
  <si>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</si>
  <si>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</si>
  <si>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</si>
  <si>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</si>
  <si>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</si>
  <si>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</si>
  <si>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</si>
  <si>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</si>
  <si>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</si>
  <si>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</si>
  <si>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</si>
  <si>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</si>
  <si>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</si>
  <si>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</si>
  <si>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</si>
  <si>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</si>
  <si>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</si>
  <si>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</si>
  <si>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</si>
  <si>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</si>
  <si>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</si>
  <si>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</si>
  <si>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</si>
  <si>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</si>
  <si>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</si>
  <si>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</si>
  <si>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</si>
  <si>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</si>
  <si>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</si>
  <si>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</si>
  <si>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</si>
  <si>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</si>
  <si>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</si>
  <si>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</si>
  <si>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</si>
  <si>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</si>
  <si>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</si>
  <si>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</si>
  <si>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</si>
  <si>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</si>
  <si>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</si>
  <si>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</si>
  <si>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</si>
  <si>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</si>
  <si>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</si>
  <si>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</si>
  <si>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</si>
  <si>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</si>
  <si>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</si>
  <si>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</si>
  <si>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</si>
  <si>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</si>
  <si>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</si>
  <si>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</si>
  <si>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</si>
  <si>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</si>
  <si>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</si>
  <si>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</si>
  <si>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</si>
  <si>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</si>
  <si>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</si>
  <si>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</si>
  <si>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</si>
  <si>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</si>
  <si>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</si>
  <si>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</si>
  <si>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</si>
  <si>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</si>
  <si>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</si>
  <si>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</si>
  <si>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</si>
  <si>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</si>
  <si>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</si>
  <si>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</si>
  <si>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</si>
  <si>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</si>
  <si>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</si>
  <si>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</si>
  <si>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</si>
  <si>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</si>
  <si>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</si>
  <si>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</si>
  <si>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</si>
  <si>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</si>
  <si>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</si>
  <si>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</si>
  <si>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</si>
  <si>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</si>
  <si>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</si>
  <si>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</si>
  <si>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</si>
  <si>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</si>
  <si>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</si>
  <si>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</si>
  <si>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</si>
  <si>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</si>
  <si>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</si>
  <si>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</si>
  <si>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</si>
  <si>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</si>
  <si>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</si>
  <si>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</si>
  <si>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</si>
  <si>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</si>
  <si>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</si>
  <si>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</si>
  <si>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</si>
  <si>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</si>
  <si>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</si>
  <si>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</si>
  <si>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</si>
  <si>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</si>
  <si>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</si>
  <si>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</si>
  <si>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</si>
  <si>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</si>
  <si>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</si>
  <si>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</si>
  <si>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</si>
  <si>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</si>
  <si>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</si>
  <si>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</si>
  <si>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</si>
  <si>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</si>
  <si>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</si>
  <si>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</si>
  <si>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</si>
  <si>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</si>
  <si>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</si>
  <si>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</si>
  <si>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</si>
  <si>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</si>
  <si>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</si>
  <si>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</si>
  <si>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</si>
  <si>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</si>
  <si>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</si>
  <si>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</si>
  <si>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</si>
  <si>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</si>
  <si>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</si>
  <si>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</si>
  <si>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</si>
  <si>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</si>
  <si>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</si>
  <si>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</si>
  <si>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</si>
  <si>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</si>
  <si>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</si>
  <si>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</si>
  <si>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</si>
  <si>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</si>
  <si>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</si>
  <si>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</si>
  <si>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</si>
  <si>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</si>
  <si>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</si>
  <si>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</si>
  <si>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</si>
  <si>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</si>
  <si>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</si>
  <si>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</si>
  <si>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</si>
  <si>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</si>
  <si>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</si>
  <si>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</si>
  <si>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</si>
  <si>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</si>
  <si>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</si>
  <si>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</si>
  <si>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</si>
  <si>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</si>
  <si>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</si>
  <si>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</si>
  <si>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</si>
  <si>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</si>
  <si>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</si>
  <si>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</si>
  <si>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</si>
  <si>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</si>
  <si>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</si>
  <si>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</si>
  <si>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</si>
  <si>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</si>
  <si>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</si>
  <si>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</si>
  <si>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</si>
  <si>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</si>
  <si>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</si>
  <si>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</si>
  <si>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</si>
  <si>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</si>
  <si>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</si>
  <si>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</si>
  <si>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</si>
  <si>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</si>
  <si>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</si>
  <si>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</si>
  <si>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</si>
  <si>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</si>
  <si>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</si>
  <si>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</si>
  <si>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</si>
  <si>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</si>
  <si>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</si>
  <si>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</si>
  <si>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</si>
  <si>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</si>
  <si>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</si>
  <si>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</si>
  <si>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</si>
  <si>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</si>
  <si>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</si>
  <si>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</si>
  <si>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</si>
  <si>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</si>
  <si>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</si>
  <si>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</si>
  <si>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</si>
  <si>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</si>
  <si>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</si>
  <si>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</si>
  <si>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</si>
  <si>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</si>
  <si>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</si>
  <si>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</si>
  <si>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</si>
  <si>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</si>
  <si>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</si>
  <si>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</si>
  <si>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</si>
  <si>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</si>
  <si>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</si>
  <si>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</si>
  <si>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</si>
  <si>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</si>
  <si>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</si>
  <si>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</si>
  <si>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</si>
  <si>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</si>
  <si>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</si>
  <si>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</si>
  <si>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</si>
  <si>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</si>
  <si>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</si>
  <si>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</si>
  <si>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</si>
  <si>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</si>
  <si>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</si>
  <si>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</si>
  <si>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</si>
  <si>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</si>
  <si>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</si>
  <si>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</si>
  <si>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</si>
  <si>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</si>
  <si>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</si>
  <si>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</si>
  <si>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</si>
  <si>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</si>
  <si>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</si>
  <si>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</si>
  <si>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</si>
  <si>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</si>
  <si>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</si>
  <si>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</si>
  <si>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</si>
  <si>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</si>
  <si>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</si>
  <si>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</si>
  <si>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</si>
  <si>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</si>
  <si>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</si>
  <si>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</si>
  <si>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</si>
  <si>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</si>
  <si>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</si>
  <si>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</si>
  <si>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</si>
  <si>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</si>
  <si>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</si>
  <si>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</si>
  <si>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</si>
  <si>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</si>
  <si>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</si>
  <si>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</si>
  <si>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</si>
  <si>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</si>
  <si>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</si>
  <si>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</si>
  <si>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</si>
  <si>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</si>
  <si>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</si>
  <si>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</si>
  <si>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</si>
  <si>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</si>
  <si>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</si>
  <si>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</si>
  <si>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</si>
  <si>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</si>
  <si>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</si>
  <si>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</si>
  <si>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</si>
  <si>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</si>
  <si>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</si>
  <si>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</si>
  <si>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</si>
  <si>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</si>
  <si>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</si>
  <si>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</si>
  <si>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</si>
  <si>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</si>
  <si>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</si>
  <si>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</si>
  <si>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</si>
  <si>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</si>
  <si>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</si>
  <si>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</si>
  <si>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</si>
  <si>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</si>
  <si>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</si>
  <si>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</si>
  <si>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</si>
  <si>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</si>
  <si>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</si>
  <si>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</si>
  <si>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</si>
  <si>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</si>
  <si>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</si>
  <si>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</si>
  <si>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</si>
  <si>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</si>
  <si>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</si>
  <si>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</si>
  <si>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</si>
  <si>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</si>
  <si>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</si>
  <si>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</si>
  <si>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</si>
  <si>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</si>
  <si>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</si>
  <si>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</si>
  <si>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</si>
  <si>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</si>
  <si>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</si>
  <si>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</si>
  <si>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</si>
  <si>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</si>
  <si>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</si>
  <si>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</si>
  <si>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</si>
  <si>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</si>
  <si>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</si>
  <si>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</si>
  <si>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</si>
  <si>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</si>
  <si>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</si>
  <si>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</si>
  <si>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</si>
  <si>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</si>
  <si>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</si>
  <si>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</si>
  <si>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</si>
  <si>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</si>
  <si>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</si>
  <si>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</si>
  <si>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</si>
  <si>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</si>
  <si>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</si>
  <si>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</si>
  <si>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</si>
  <si>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</si>
  <si>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</si>
  <si>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</si>
  <si>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</si>
  <si>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</si>
  <si>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</si>
  <si>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</si>
  <si>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</si>
  <si>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</si>
  <si>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</si>
  <si>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</si>
  <si>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</si>
  <si>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</si>
  <si>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</si>
  <si>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</si>
  <si>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</si>
  <si>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</si>
  <si>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</si>
  <si>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</si>
  <si>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</si>
  <si>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</si>
  <si>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</si>
  <si>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</si>
  <si>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</si>
  <si>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</si>
  <si>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</si>
  <si>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</si>
  <si>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</si>
  <si>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</si>
  <si>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</si>
  <si>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</si>
  <si>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</si>
  <si>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</si>
  <si>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</si>
  <si>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</si>
  <si>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</si>
  <si>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</si>
  <si>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</si>
  <si>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</si>
  <si>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</si>
  <si>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</si>
  <si>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</si>
  <si>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</si>
  <si>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</si>
  <si>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</si>
  <si>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</si>
  <si>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</si>
  <si>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</si>
  <si>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</si>
  <si>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</si>
  <si>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</si>
  <si>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</si>
  <si>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</si>
  <si>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</si>
  <si>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</si>
  <si>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</si>
  <si>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</si>
  <si>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</si>
  <si>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</si>
  <si>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</si>
  <si>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</si>
  <si>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</si>
  <si>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</si>
  <si>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</si>
  <si>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</si>
  <si>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</si>
  <si>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</si>
  <si>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</si>
  <si>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</si>
  <si>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</si>
  <si>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</si>
  <si>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</si>
  <si>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</si>
  <si>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</si>
  <si>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</si>
  <si>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</si>
  <si>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</si>
  <si>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</si>
  <si>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</si>
  <si>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</si>
  <si>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</si>
  <si>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</si>
  <si>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</si>
  <si>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</si>
  <si>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</si>
  <si>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</si>
  <si>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</si>
  <si>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</si>
  <si>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</si>
  <si>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</si>
  <si>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</si>
  <si>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</si>
  <si>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</si>
  <si>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</si>
  <si>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</si>
  <si>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</si>
  <si>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</si>
  <si>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</si>
  <si>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</si>
  <si>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</si>
  <si>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</si>
  <si>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</si>
  <si>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</si>
  <si>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</si>
  <si>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</si>
  <si>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</si>
  <si>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</si>
  <si>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</si>
  <si>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</si>
  <si>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</si>
  <si>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</si>
  <si>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</si>
  <si>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</si>
  <si>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</si>
  <si>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</si>
  <si>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</si>
  <si>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</si>
  <si>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</si>
  <si>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</si>
  <si>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</si>
  <si>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</si>
  <si>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</si>
  <si>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</si>
  <si>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</si>
  <si>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</si>
  <si>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</si>
  <si>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218-222</t>
  </si>
  <si>
    <t>Profit of Rs.75/-</t>
  </si>
  <si>
    <t>Buy&lt;&gt;</t>
  </si>
  <si>
    <t>1800-1900</t>
  </si>
  <si>
    <t>2520-2550</t>
  </si>
  <si>
    <t>Profit of Rs.105/-</t>
  </si>
  <si>
    <t xml:space="preserve">SBIN </t>
  </si>
  <si>
    <t>510-520</t>
  </si>
  <si>
    <t>150-160</t>
  </si>
  <si>
    <t>AARTIIND APR FUT</t>
  </si>
  <si>
    <t>Profiit of Rs.210/-</t>
  </si>
  <si>
    <t>PIIND APR FUT</t>
  </si>
  <si>
    <t>NIFTY APR FUT</t>
  </si>
  <si>
    <t>17700-17800</t>
  </si>
  <si>
    <t>420-450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</si>
  <si>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</si>
  <si>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</si>
  <si>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</si>
  <si>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</si>
  <si>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</si>
  <si>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</si>
  <si>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</si>
  <si>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</si>
  <si>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</si>
  <si>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GGENG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</si>
  <si>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</si>
  <si>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</si>
  <si>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</si>
  <si>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</si>
  <si>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</si>
  <si>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</si>
  <si>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</si>
  <si>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Sell</t>
  </si>
  <si>
    <t>17800-17700</t>
  </si>
  <si>
    <t>Profit of Rs.110/-</t>
  </si>
  <si>
    <t>430-432</t>
  </si>
  <si>
    <t>450-460</t>
  </si>
  <si>
    <t>JSWSTEEL APR FUT</t>
  </si>
  <si>
    <t>750-760</t>
  </si>
  <si>
    <t>Profit of Rs.20/-</t>
  </si>
  <si>
    <t>Loss of Rs.23/-</t>
  </si>
  <si>
    <t>INDUSINDBK APR FUT</t>
  </si>
  <si>
    <t>1000-1015</t>
  </si>
  <si>
    <t>2950-3000</t>
  </si>
  <si>
    <t>75-85</t>
  </si>
  <si>
    <t>285-290</t>
  </si>
  <si>
    <t>Part profit of Rs.44.5/-</t>
  </si>
  <si>
    <t>HINDALCO APR FUT</t>
  </si>
  <si>
    <t>Profit of Rs.35/-</t>
  </si>
  <si>
    <t>Profit of Rs.85/-</t>
  </si>
  <si>
    <t>Loss of Rs.14/-</t>
  </si>
  <si>
    <t xml:space="preserve">BANKNIFTY 38700 CE 07-APR </t>
  </si>
  <si>
    <t>350-400</t>
  </si>
  <si>
    <t>JUBLFOOD 3000 CE APR</t>
  </si>
  <si>
    <t>65-68</t>
  </si>
  <si>
    <t>100-130</t>
  </si>
  <si>
    <t>400-450</t>
  </si>
  <si>
    <t>BANKNIFTY 38200 PE 07-APR</t>
  </si>
  <si>
    <t>Unsccessful</t>
  </si>
  <si>
    <t>Loss of Rs.17/-</t>
  </si>
  <si>
    <t>ADCON</t>
  </si>
  <si>
    <t>ANUSTUP TRADING PRIVATE LIMITED</t>
  </si>
  <si>
    <t>XTX MARKETS LLP</t>
  </si>
  <si>
    <t>GRAVITON RESEARCH CAPITAL LLP</t>
  </si>
  <si>
    <t>QE SECURITIES</t>
  </si>
  <si>
    <t>GTL</t>
  </si>
  <si>
    <t>GTL Limited</t>
  </si>
  <si>
    <t>Profit of Rs.13.5/-</t>
  </si>
  <si>
    <t>2520-2560</t>
  </si>
  <si>
    <t>4530-4550</t>
  </si>
  <si>
    <t>4800-5000</t>
  </si>
  <si>
    <t>NIFTY 17800 CE 07-APR</t>
  </si>
  <si>
    <t>140-170</t>
  </si>
  <si>
    <t>BANKNIFTY 37800 CE 07-APR</t>
  </si>
  <si>
    <t>300-400</t>
  </si>
  <si>
    <t>4800-4900</t>
  </si>
  <si>
    <t>445-448</t>
  </si>
  <si>
    <t>465-475</t>
  </si>
  <si>
    <t>INFY APR FUT</t>
  </si>
  <si>
    <t>1870-1900</t>
  </si>
  <si>
    <t>N</t>
  </si>
  <si>
    <t>ANKITA VISHAL SHAH</t>
  </si>
  <si>
    <t>SEVENHILL</t>
  </si>
  <si>
    <t>TTIENT</t>
  </si>
  <si>
    <t>VANSHI INFRA PROJECTS LLP</t>
  </si>
  <si>
    <t>ANANT WEALTH CONSULTANTS PRIVATE LIMITED</t>
  </si>
  <si>
    <t>Profit of Rs.34.5/-</t>
  </si>
  <si>
    <t>Profit of Rs.3.5/-</t>
  </si>
  <si>
    <t>Part profit of Rs.27/-</t>
  </si>
  <si>
    <t>Profit of Rs.63/-</t>
  </si>
  <si>
    <t>110-110.5</t>
  </si>
  <si>
    <t>114-116</t>
  </si>
  <si>
    <t>1520-1530</t>
  </si>
  <si>
    <t>1590-1620</t>
  </si>
  <si>
    <t>1810-1830</t>
  </si>
  <si>
    <t>745-755</t>
  </si>
  <si>
    <t>445-455</t>
  </si>
  <si>
    <t>520-560</t>
  </si>
  <si>
    <t>NIFTY 17900 CE 13-APR</t>
  </si>
  <si>
    <t>100-114</t>
  </si>
  <si>
    <t>Loss of Rs.38/-</t>
  </si>
  <si>
    <t>Loss of Rs.100/-</t>
  </si>
  <si>
    <t>1950-2000</t>
  </si>
  <si>
    <t>ONTIC</t>
  </si>
  <si>
    <t>EPITOME TRADING AND INVESTMENTS</t>
  </si>
  <si>
    <t>NAVEEN GUPTA</t>
  </si>
  <si>
    <t>RONIT SHAH</t>
  </si>
  <si>
    <t>HCLTECH APR FUT</t>
  </si>
  <si>
    <t>1190-1200</t>
  </si>
  <si>
    <t>COLPAL APR FUT</t>
  </si>
  <si>
    <t>1573-1575</t>
  </si>
  <si>
    <t>1610-1630</t>
  </si>
  <si>
    <t>2440-2448</t>
  </si>
  <si>
    <t>2550-2600</t>
  </si>
  <si>
    <t>165-170</t>
  </si>
  <si>
    <t>ADVIKCA</t>
  </si>
  <si>
    <t>STEPPING STONE CONSTRUCTION PRIVATE LIMITED</t>
  </si>
  <si>
    <t>SOCIETE GENERALE</t>
  </si>
  <si>
    <t>PRADEEP BABULAL SHAH</t>
  </si>
  <si>
    <t>KRETTOSYS</t>
  </si>
  <si>
    <t>DHWANIL D PATEL</t>
  </si>
  <si>
    <t>JITENDRABHAI JAGDISHBHAI PARMAR</t>
  </si>
  <si>
    <t>ORIENTTR</t>
  </si>
  <si>
    <t>RGRL</t>
  </si>
  <si>
    <t>MURUGESANMARIS</t>
  </si>
  <si>
    <t>SILVERO</t>
  </si>
  <si>
    <t>KASHYAPI ADVISORS LLP</t>
  </si>
  <si>
    <t>PRAGNAY ADVISORS LLP .</t>
  </si>
  <si>
    <t>GAURAV JAIN</t>
  </si>
  <si>
    <t>Profit of Rs.10/-</t>
  </si>
  <si>
    <t>Profit of Rs.9.5/-</t>
  </si>
  <si>
    <t>Loss of Rs.42/-</t>
  </si>
  <si>
    <t>2570-2620</t>
  </si>
  <si>
    <t>ACC 2140 PE APR</t>
  </si>
  <si>
    <t>75-35</t>
  </si>
  <si>
    <t>NIFTY 17800 CE 13-APR</t>
  </si>
  <si>
    <t>110-130</t>
  </si>
  <si>
    <t>BANKNIFTY 38000 CE 13-APR</t>
  </si>
  <si>
    <t xml:space="preserve">HCLTECH APR FUT </t>
  </si>
  <si>
    <t>1160-1175</t>
  </si>
  <si>
    <t>LT 1820 CE APR</t>
  </si>
  <si>
    <t>45-50</t>
  </si>
  <si>
    <t>ITC APR FUT</t>
  </si>
  <si>
    <t>269-270</t>
  </si>
  <si>
    <t>ITC 280 CE APR</t>
  </si>
  <si>
    <t>4.70-5</t>
  </si>
  <si>
    <t>NIFTY 17750 CE 13-APR</t>
  </si>
  <si>
    <t>Loss of Rs.80/-</t>
  </si>
  <si>
    <t>Loss of Rs.9/-</t>
  </si>
  <si>
    <t>Loss of Rs.17.5/-</t>
  </si>
  <si>
    <t>Profit of Rs.50/-</t>
  </si>
  <si>
    <t>Loss of Rs.150/-</t>
  </si>
  <si>
    <t>Part profit of Rs.65/-</t>
  </si>
  <si>
    <t>Loss of Rs.12/-</t>
  </si>
  <si>
    <t>Loss of Rs.50/-</t>
  </si>
  <si>
    <t>RELIANCE APR FUT</t>
  </si>
  <si>
    <t>2595-2605</t>
  </si>
  <si>
    <t>2660-2700</t>
  </si>
  <si>
    <t>170-180</t>
  </si>
  <si>
    <t>Part profit of Rs.6/-</t>
  </si>
  <si>
    <t>17570-17580</t>
  </si>
  <si>
    <t>17800-17900</t>
  </si>
  <si>
    <t>BANKNIFTY 37600 CE 13-APR</t>
  </si>
  <si>
    <t>250-350</t>
  </si>
  <si>
    <t xml:space="preserve">SBILIFE </t>
  </si>
  <si>
    <t>1140-1145</t>
  </si>
  <si>
    <t>1180-1200</t>
  </si>
  <si>
    <t>NIFTY 17550 CE 13-APR</t>
  </si>
  <si>
    <t>90-100</t>
  </si>
  <si>
    <t>Loss of Rs.36/-</t>
  </si>
  <si>
    <t>AANCHALISP</t>
  </si>
  <si>
    <t>PRAVINKUMAR WASHA</t>
  </si>
  <si>
    <t>ACHYUT</t>
  </si>
  <si>
    <t>GIRIRAJ STOCK BROKING PRIVATE LIMITED</t>
  </si>
  <si>
    <t>TOPGAIN FINANCE PRIVATE LIMITED</t>
  </si>
  <si>
    <t>NIKITA VIRAL SHAH</t>
  </si>
  <si>
    <t>AARNA FINVEST</t>
  </si>
  <si>
    <t>CHETAN RASIKLAL SHAH</t>
  </si>
  <si>
    <t>DHYAANI</t>
  </si>
  <si>
    <t>DEEPAK KUMAR PRASAD</t>
  </si>
  <si>
    <t>PAVAN KIRITBHAI SHAH</t>
  </si>
  <si>
    <t>NIKUNJ KAUSHIK SHAH</t>
  </si>
  <si>
    <t>GIANLIFE</t>
  </si>
  <si>
    <t>RAJ KUMAR JAIN</t>
  </si>
  <si>
    <t>NEOINFRA</t>
  </si>
  <si>
    <t>PRABHULAL LALLUBHAI PAREKH</t>
  </si>
  <si>
    <t>NOEN ESTATES AND PROPERTIES PRIVATE LIMITED</t>
  </si>
  <si>
    <t>NEWLIGHT</t>
  </si>
  <si>
    <t>NITIN VYAS</t>
  </si>
  <si>
    <t>OMANSH</t>
  </si>
  <si>
    <t>SUMITRA NARANG</t>
  </si>
  <si>
    <t>ONEGLOBAL</t>
  </si>
  <si>
    <t>HEMAL ARUNBHAI MEHTA</t>
  </si>
  <si>
    <t>IMRAN MUSHTAK SHAIKH</t>
  </si>
  <si>
    <t>SATARSANG HEMUJI VAGHELA</t>
  </si>
  <si>
    <t>SAIRAM INFRATRADE LLP</t>
  </si>
  <si>
    <t>RAJESH KUMAR</t>
  </si>
  <si>
    <t>POOJA</t>
  </si>
  <si>
    <t>RCL</t>
  </si>
  <si>
    <t>SHEEJA T</t>
  </si>
  <si>
    <t>RAGHUNATH BHUT</t>
  </si>
  <si>
    <t>REGENCY</t>
  </si>
  <si>
    <t>PADAM CHAND AGARWAL</t>
  </si>
  <si>
    <t>REMLIFE</t>
  </si>
  <si>
    <t>KRISHNA TRADERS</t>
  </si>
  <si>
    <t>PARAG COMMOSALES</t>
  </si>
  <si>
    <t>SAWABUSI</t>
  </si>
  <si>
    <t>SDC</t>
  </si>
  <si>
    <t>SUMANBEN PRAVINBHAI PATEL</t>
  </si>
  <si>
    <t>ROMIL KUMAR SINGLA</t>
  </si>
  <si>
    <t>RAGINI CHETAN MEHTA</t>
  </si>
  <si>
    <t>BIMLA GOYAL</t>
  </si>
  <si>
    <t>GLADISMENEZES</t>
  </si>
  <si>
    <t>ANJU KABRA</t>
  </si>
  <si>
    <t>ASHOK KUMAR KABRA</t>
  </si>
  <si>
    <t>VIVEK KHURANA</t>
  </si>
  <si>
    <t>SEML</t>
  </si>
  <si>
    <t>VARSHABEN JIGNESHKUMAR THOBHANI</t>
  </si>
  <si>
    <t>SHALPRO</t>
  </si>
  <si>
    <t>SHARPLINE</t>
  </si>
  <si>
    <t>GLASTONMARIOMENEZES</t>
  </si>
  <si>
    <t>SLGUPTA CO</t>
  </si>
  <si>
    <t>RATHI KHUBCHAND BHANWARLAL</t>
  </si>
  <si>
    <t>SIPTL</t>
  </si>
  <si>
    <t>PARESH DHIRAJLAL SHAH</t>
  </si>
  <si>
    <t>STARHFL</t>
  </si>
  <si>
    <t>RAMESH KUMAR JAIN</t>
  </si>
  <si>
    <t>SUNRETAIL</t>
  </si>
  <si>
    <t>HITEN BHIKHABHAI CHOTALIYA</t>
  </si>
  <si>
    <t>SUPRBPA</t>
  </si>
  <si>
    <t>MUNISH KUMAR</t>
  </si>
  <si>
    <t>TINEAGRO</t>
  </si>
  <si>
    <t>B.W.TRADERS</t>
  </si>
  <si>
    <t>TOYAMIND</t>
  </si>
  <si>
    <t>SHRENI SHARES PRIVATE LIMITED</t>
  </si>
  <si>
    <t>NOVARATHANMAL PRAVEENKUMAR</t>
  </si>
  <si>
    <t>VERANDA</t>
  </si>
  <si>
    <t>NOMURA SINGAPORE LIMITED</t>
  </si>
  <si>
    <t>ASLIND</t>
  </si>
  <si>
    <t>ASL Industries Limited</t>
  </si>
  <si>
    <t>ZUBER TRADING LLP</t>
  </si>
  <si>
    <t>BMETRICS</t>
  </si>
  <si>
    <t>Bombay Metrics S C Ltd</t>
  </si>
  <si>
    <t>NIRAJ RAJNIKANT SHAH</t>
  </si>
  <si>
    <t>RIKHAV SECURITIES LIMITED</t>
  </si>
  <si>
    <t>COOLCAPS</t>
  </si>
  <si>
    <t>Cool Caps Industries Ltd</t>
  </si>
  <si>
    <t>RS SECURITIES</t>
  </si>
  <si>
    <t>DAAWAT</t>
  </si>
  <si>
    <t>LT Foods Limited</t>
  </si>
  <si>
    <t>GOLDSTAR</t>
  </si>
  <si>
    <t>Goldstar Power Limited</t>
  </si>
  <si>
    <t>HARYANA REFRACTORIES PRIVATE LIMITED</t>
  </si>
  <si>
    <t>GRSE</t>
  </si>
  <si>
    <t>Garden Reach Ship</t>
  </si>
  <si>
    <t>NK SECURITIES RESEARCH PRIVATE LIMITED</t>
  </si>
  <si>
    <t>INDLMETER</t>
  </si>
  <si>
    <t>IMP Powers Ltd</t>
  </si>
  <si>
    <t>JATESH JAIN</t>
  </si>
  <si>
    <t>JTLINFRA</t>
  </si>
  <si>
    <t>JTL Infra Ltd</t>
  </si>
  <si>
    <t>SANYA JINDAL</t>
  </si>
  <si>
    <t>Justdial Ltd.</t>
  </si>
  <si>
    <t>KITEX</t>
  </si>
  <si>
    <t>Kitex Garments Ltd</t>
  </si>
  <si>
    <t>KRISHNADEF</t>
  </si>
  <si>
    <t>Krishna Def and Ald Ind L</t>
  </si>
  <si>
    <t>PATEL CHINTANKUMAR DASHARATBHAI HUF</t>
  </si>
  <si>
    <t>LAXMICOT</t>
  </si>
  <si>
    <t>Laxmi Cotspin Limited</t>
  </si>
  <si>
    <t>ARHAM SHARE CONSULTANTS PVT. LTD.</t>
  </si>
  <si>
    <t>BONANZA PORTFOLIO LTD</t>
  </si>
  <si>
    <t>ARPIT JAIN HUF</t>
  </si>
  <si>
    <t>MAHESHWARI</t>
  </si>
  <si>
    <t>Maheshwari Logistics Limi</t>
  </si>
  <si>
    <t>KAILASH SATYANARAYAN KABRA</t>
  </si>
  <si>
    <t>NAGREEKEXP</t>
  </si>
  <si>
    <t>Nagreeka Exports Limited</t>
  </si>
  <si>
    <t>VED PRAKASH AGARWAL</t>
  </si>
  <si>
    <t>NRL</t>
  </si>
  <si>
    <t>Nupur Recyclers Limited</t>
  </si>
  <si>
    <t>EPOCH SYNTHETICS PVT LTD</t>
  </si>
  <si>
    <t>RICHA</t>
  </si>
  <si>
    <t>Richa Info Systems Ltd</t>
  </si>
  <si>
    <t>MALAY ROHITKUMAR BHUW</t>
  </si>
  <si>
    <t>VIVIDHA</t>
  </si>
  <si>
    <t>Visagar Polytex Ltd</t>
  </si>
  <si>
    <t>ADROIT FINANCIAL SERVICES PVT LTD</t>
  </si>
  <si>
    <t>KABEELON SALES CORP</t>
  </si>
  <si>
    <t>INNOVATIVE</t>
  </si>
  <si>
    <t>Innovative Tyres &amp; Tubes</t>
  </si>
  <si>
    <t>KIRIT TULSIDAS VASSA</t>
  </si>
  <si>
    <t>PARMAR SAVITABEN DEVJIBHAI</t>
  </si>
  <si>
    <t>PREMIER</t>
  </si>
  <si>
    <t>Premier Limited</t>
  </si>
  <si>
    <t>ANAND RATHI GLOBAL FINANCE LTD</t>
  </si>
  <si>
    <t>REXPIPES</t>
  </si>
  <si>
    <t>Rex Pipes And Cables Ltd</t>
  </si>
  <si>
    <t>PIYUSH SUNDA</t>
  </si>
  <si>
    <t>ATRICHHAYA FINANCIAL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</si>
</sst>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57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2" fontId="32" fillId="14" borderId="2" xfId="0" applyNumberFormat="1" applyFont="1" applyFill="1" applyBorder="1" applyAlignment="1">
      <alignment horizontal="center" vertical="center"/>
    </xf>
    <xf numFmtId="10" fontId="32" fillId="14" borderId="2" xfId="0" applyNumberFormat="1" applyFont="1" applyFill="1" applyBorder="1" applyAlignment="1">
      <alignment horizontal="center" vertical="center" wrapText="1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43" fontId="32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2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16" fontId="32" fillId="14" borderId="23" xfId="0" applyNumberFormat="1" applyFont="1" applyFill="1" applyBorder="1" applyAlignment="1">
      <alignment horizontal="center" vertical="center"/>
    </xf>
    <xf numFmtId="16" fontId="32" fillId="14" borderId="3" xfId="0" applyNumberFormat="1" applyFont="1" applyFill="1" applyBorder="1" applyAlignment="1">
      <alignment horizontal="center" vertical="center"/>
    </xf>
    <xf numFmtId="0" fontId="32" fillId="18" borderId="2" xfId="0" applyFont="1" applyFill="1" applyBorder="1" applyAlignment="1">
      <alignment horizontal="center" vertical="center"/>
    </xf>
    <xf numFmtId="0" fontId="32" fillId="14" borderId="5" xfId="0" applyFont="1" applyFill="1" applyBorder="1" applyAlignment="1">
      <alignment horizontal="center" vertical="center"/>
    </xf>
    <xf numFmtId="0" fontId="31" fillId="20" borderId="21" xfId="0" applyFont="1" applyFill="1" applyBorder="1" applyAlignment="1"/>
    <xf numFmtId="17" fontId="31" fillId="20" borderId="21" xfId="0" applyNumberFormat="1" applyFont="1" applyFill="1" applyBorder="1" applyAlignment="1">
      <alignment horizontal="center" vertical="center"/>
    </xf>
    <xf numFmtId="0" fontId="31" fillId="0" borderId="25" xfId="0" applyFont="1" applyFill="1" applyBorder="1" applyAlignment="1">
      <alignment horizontal="center" vertical="center"/>
    </xf>
    <xf numFmtId="0" fontId="32" fillId="14" borderId="25" xfId="0" applyFont="1" applyFill="1" applyBorder="1" applyAlignment="1">
      <alignment horizontal="center" vertical="center"/>
    </xf>
    <xf numFmtId="1" fontId="31" fillId="22" borderId="21" xfId="0" applyNumberFormat="1" applyFont="1" applyFill="1" applyBorder="1" applyAlignment="1">
      <alignment horizontal="center" vertical="center"/>
    </xf>
    <xf numFmtId="16" fontId="31" fillId="22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1" xfId="0" applyNumberFormat="1" applyFont="1" applyFill="1" applyBorder="1" applyAlignment="1">
      <alignment horizontal="center" vertical="center" wrapText="1"/>
    </xf>
    <xf numFmtId="16" fontId="32" fillId="21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0" borderId="24" xfId="0" applyFont="1" applyFill="1" applyBorder="1" applyAlignment="1">
      <alignment horizontal="center" vertical="center"/>
    </xf>
    <xf numFmtId="0" fontId="31" fillId="0" borderId="25" xfId="0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5" fontId="31" fillId="12" borderId="25" xfId="0" applyNumberFormat="1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0" fontId="32" fillId="14" borderId="25" xfId="0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44664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8" sqref="D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44664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1" t="s">
        <v>16</v>
      </c>
      <c r="B9" s="443" t="s">
        <v>17</v>
      </c>
      <c r="C9" s="443" t="s">
        <v>18</v>
      </c>
      <c r="D9" s="443" t="s">
        <v>19</v>
      </c>
      <c r="E9" s="23" t="s">
        <v>20</v>
      </c>
      <c r="F9" s="23" t="s">
        <v>21</v>
      </c>
      <c r="G9" s="438" t="s">
        <v>22</v>
      </c>
      <c r="H9" s="439"/>
      <c r="I9" s="440"/>
      <c r="J9" s="438" t="s">
        <v>23</v>
      </c>
      <c r="K9" s="439"/>
      <c r="L9" s="440"/>
      <c r="M9" s="23"/>
      <c r="N9" s="24"/>
      <c r="O9" s="24"/>
      <c r="P9" s="24"/>
    </row>
    <row r="10" spans="1:16" ht="59.25" customHeight="1">
      <c r="A10" s="442"/>
      <c r="B10" s="444"/>
      <c r="C10" s="444"/>
      <c r="D10" s="444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17576.8</v>
      </c>
      <c r="F11" s="32">
        <v>17564.333333333332</v>
      </c>
      <c r="G11" s="33">
        <v>17494.466666666664</v>
      </c>
      <c r="H11" s="33">
        <v>17412.133333333331</v>
      </c>
      <c r="I11" s="33">
        <v>17342.266666666663</v>
      </c>
      <c r="J11" s="33">
        <v>17646.666666666664</v>
      </c>
      <c r="K11" s="33">
        <v>17716.533333333333</v>
      </c>
      <c r="L11" s="33">
        <v>17798.866666666665</v>
      </c>
      <c r="M11" s="34">
        <v>17634.2</v>
      </c>
      <c r="N11" s="34">
        <v>17482</v>
      </c>
      <c r="O11" s="35">
        <v>11375950</v>
      </c>
      <c r="P11" s="36">
        <v>2.3403623670810919E-2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37878.1</v>
      </c>
      <c r="F12" s="37">
        <v>37769.366666666669</v>
      </c>
      <c r="G12" s="38">
        <v>37508.733333333337</v>
      </c>
      <c r="H12" s="38">
        <v>37139.366666666669</v>
      </c>
      <c r="I12" s="38">
        <v>36878.733333333337</v>
      </c>
      <c r="J12" s="38">
        <v>38138.733333333337</v>
      </c>
      <c r="K12" s="38">
        <v>38399.366666666669</v>
      </c>
      <c r="L12" s="38">
        <v>38768.733333333337</v>
      </c>
      <c r="M12" s="28">
        <v>38030</v>
      </c>
      <c r="N12" s="28">
        <v>37400</v>
      </c>
      <c r="O12" s="39">
        <v>2390900</v>
      </c>
      <c r="P12" s="40">
        <v>9.6599486914200651E-3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17600</v>
      </c>
      <c r="F13" s="37">
        <v>17597.816666666666</v>
      </c>
      <c r="G13" s="38">
        <v>17495.633333333331</v>
      </c>
      <c r="H13" s="38">
        <v>17391.266666666666</v>
      </c>
      <c r="I13" s="38">
        <v>17289.083333333332</v>
      </c>
      <c r="J13" s="38">
        <v>17702.183333333331</v>
      </c>
      <c r="K13" s="38">
        <v>17804.366666666665</v>
      </c>
      <c r="L13" s="38">
        <v>17908.73333333333</v>
      </c>
      <c r="M13" s="28">
        <v>17700</v>
      </c>
      <c r="N13" s="28">
        <v>17493.45</v>
      </c>
      <c r="O13" s="39">
        <v>2120</v>
      </c>
      <c r="P13" s="40">
        <v>-0.36904761904761907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7500.15</v>
      </c>
      <c r="F14" s="37">
        <v>7520.3166666666657</v>
      </c>
      <c r="G14" s="38">
        <v>7479.9833333333318</v>
      </c>
      <c r="H14" s="38">
        <v>7459.8166666666657</v>
      </c>
      <c r="I14" s="38">
        <v>7419.4833333333318</v>
      </c>
      <c r="J14" s="38">
        <v>7540.4833333333318</v>
      </c>
      <c r="K14" s="38">
        <v>7580.8166666666657</v>
      </c>
      <c r="L14" s="38">
        <v>7600.9833333333318</v>
      </c>
      <c r="M14" s="28">
        <v>7560.65</v>
      </c>
      <c r="N14" s="28">
        <v>7500.15</v>
      </c>
      <c r="O14" s="39">
        <v>1950</v>
      </c>
      <c r="P14" s="40">
        <v>8.3333333333333329E-2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956.05</v>
      </c>
      <c r="F15" s="37">
        <v>954.63333333333333</v>
      </c>
      <c r="G15" s="38">
        <v>943.51666666666665</v>
      </c>
      <c r="H15" s="38">
        <v>930.98333333333335</v>
      </c>
      <c r="I15" s="38">
        <v>919.86666666666667</v>
      </c>
      <c r="J15" s="38">
        <v>967.16666666666663</v>
      </c>
      <c r="K15" s="38">
        <v>978.28333333333319</v>
      </c>
      <c r="L15" s="38">
        <v>990.81666666666661</v>
      </c>
      <c r="M15" s="28">
        <v>965.75</v>
      </c>
      <c r="N15" s="28">
        <v>942.1</v>
      </c>
      <c r="O15" s="39">
        <v>1961800</v>
      </c>
      <c r="P15" s="40">
        <v>-6.4571674558760225E-3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2211.4</v>
      </c>
      <c r="F16" s="37">
        <v>2215.85</v>
      </c>
      <c r="G16" s="38">
        <v>2145</v>
      </c>
      <c r="H16" s="38">
        <v>2078.6</v>
      </c>
      <c r="I16" s="38">
        <v>2007.75</v>
      </c>
      <c r="J16" s="38">
        <v>2282.25</v>
      </c>
      <c r="K16" s="38">
        <v>2353.0999999999995</v>
      </c>
      <c r="L16" s="38">
        <v>2419.5</v>
      </c>
      <c r="M16" s="28">
        <v>2286.6999999999998</v>
      </c>
      <c r="N16" s="28">
        <v>2149.4499999999998</v>
      </c>
      <c r="O16" s="39">
        <v>276250</v>
      </c>
      <c r="P16" s="40">
        <v>-7.9166666666666663E-2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17898.3</v>
      </c>
      <c r="F17" s="37">
        <v>17966.716666666664</v>
      </c>
      <c r="G17" s="38">
        <v>17759.833333333328</v>
      </c>
      <c r="H17" s="38">
        <v>17621.366666666665</v>
      </c>
      <c r="I17" s="38">
        <v>17414.48333333333</v>
      </c>
      <c r="J17" s="38">
        <v>18105.183333333327</v>
      </c>
      <c r="K17" s="38">
        <v>18312.066666666666</v>
      </c>
      <c r="L17" s="38">
        <v>18450.533333333326</v>
      </c>
      <c r="M17" s="28">
        <v>18173.599999999999</v>
      </c>
      <c r="N17" s="28">
        <v>17828.25</v>
      </c>
      <c r="O17" s="39">
        <v>32525</v>
      </c>
      <c r="P17" s="40">
        <v>-4.6187683284457479E-2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118.05</v>
      </c>
      <c r="F18" s="37">
        <v>116.96666666666665</v>
      </c>
      <c r="G18" s="38">
        <v>114.38333333333331</v>
      </c>
      <c r="H18" s="38">
        <v>110.71666666666665</v>
      </c>
      <c r="I18" s="38">
        <v>108.13333333333331</v>
      </c>
      <c r="J18" s="38">
        <v>120.63333333333331</v>
      </c>
      <c r="K18" s="38">
        <v>123.21666666666665</v>
      </c>
      <c r="L18" s="38">
        <v>126.88333333333331</v>
      </c>
      <c r="M18" s="28">
        <v>119.55</v>
      </c>
      <c r="N18" s="28">
        <v>113.3</v>
      </c>
      <c r="O18" s="39">
        <v>21938400</v>
      </c>
      <c r="P18" s="40">
        <v>0.11743612729717616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297.5</v>
      </c>
      <c r="F19" s="37">
        <v>297.86666666666667</v>
      </c>
      <c r="G19" s="38">
        <v>290.73333333333335</v>
      </c>
      <c r="H19" s="38">
        <v>283.9666666666667</v>
      </c>
      <c r="I19" s="38">
        <v>276.83333333333337</v>
      </c>
      <c r="J19" s="38">
        <v>304.63333333333333</v>
      </c>
      <c r="K19" s="38">
        <v>311.76666666666665</v>
      </c>
      <c r="L19" s="38">
        <v>318.5333333333333</v>
      </c>
      <c r="M19" s="28">
        <v>305</v>
      </c>
      <c r="N19" s="28">
        <v>291.10000000000002</v>
      </c>
      <c r="O19" s="39">
        <v>11463400</v>
      </c>
      <c r="P19" s="40">
        <v>-3.7126010045861545E-2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2191</v>
      </c>
      <c r="F20" s="37">
        <v>2205.15</v>
      </c>
      <c r="G20" s="38">
        <v>2162.25</v>
      </c>
      <c r="H20" s="38">
        <v>2133.5</v>
      </c>
      <c r="I20" s="38">
        <v>2090.6</v>
      </c>
      <c r="J20" s="38">
        <v>2233.9</v>
      </c>
      <c r="K20" s="38">
        <v>2276.8000000000006</v>
      </c>
      <c r="L20" s="38">
        <v>2305.5500000000002</v>
      </c>
      <c r="M20" s="28">
        <v>2248.0500000000002</v>
      </c>
      <c r="N20" s="28">
        <v>2176.4</v>
      </c>
      <c r="O20" s="39">
        <v>3243750</v>
      </c>
      <c r="P20" s="40">
        <v>1.8046292663789723E-2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2200.8000000000002</v>
      </c>
      <c r="F21" s="37">
        <v>2193.1833333333338</v>
      </c>
      <c r="G21" s="38">
        <v>2164.2166666666676</v>
      </c>
      <c r="H21" s="38">
        <v>2127.6333333333337</v>
      </c>
      <c r="I21" s="38">
        <v>2098.6666666666674</v>
      </c>
      <c r="J21" s="38">
        <v>2229.7666666666678</v>
      </c>
      <c r="K21" s="38">
        <v>2258.733333333334</v>
      </c>
      <c r="L21" s="38">
        <v>2295.316666666668</v>
      </c>
      <c r="M21" s="28">
        <v>2222.15</v>
      </c>
      <c r="N21" s="28">
        <v>2156.6</v>
      </c>
      <c r="O21" s="39">
        <v>19187500</v>
      </c>
      <c r="P21" s="40">
        <v>2.350790126681468E-3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847.5</v>
      </c>
      <c r="F22" s="37">
        <v>847.70000000000016</v>
      </c>
      <c r="G22" s="38">
        <v>835.00000000000034</v>
      </c>
      <c r="H22" s="38">
        <v>822.50000000000023</v>
      </c>
      <c r="I22" s="38">
        <v>809.80000000000041</v>
      </c>
      <c r="J22" s="38">
        <v>860.20000000000027</v>
      </c>
      <c r="K22" s="38">
        <v>872.90000000000009</v>
      </c>
      <c r="L22" s="38">
        <v>885.4000000000002</v>
      </c>
      <c r="M22" s="28">
        <v>860.4</v>
      </c>
      <c r="N22" s="28">
        <v>835.2</v>
      </c>
      <c r="O22" s="39">
        <v>76881250</v>
      </c>
      <c r="P22" s="40">
        <v>-1.3005380976378978E-4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3464.55</v>
      </c>
      <c r="F23" s="37">
        <v>3469.3833333333332</v>
      </c>
      <c r="G23" s="38">
        <v>3435.9166666666665</v>
      </c>
      <c r="H23" s="38">
        <v>3407.2833333333333</v>
      </c>
      <c r="I23" s="38">
        <v>3373.8166666666666</v>
      </c>
      <c r="J23" s="38">
        <v>3498.0166666666664</v>
      </c>
      <c r="K23" s="38">
        <v>3531.4833333333336</v>
      </c>
      <c r="L23" s="38">
        <v>3560.1166666666663</v>
      </c>
      <c r="M23" s="28">
        <v>3502.85</v>
      </c>
      <c r="N23" s="28">
        <v>3440.75</v>
      </c>
      <c r="O23" s="39">
        <v>222200</v>
      </c>
      <c r="P23" s="40">
        <v>1.9266055045871561E-2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569.6</v>
      </c>
      <c r="F24" s="37">
        <v>568.69999999999993</v>
      </c>
      <c r="G24" s="38">
        <v>563.89999999999986</v>
      </c>
      <c r="H24" s="38">
        <v>558.19999999999993</v>
      </c>
      <c r="I24" s="38">
        <v>553.39999999999986</v>
      </c>
      <c r="J24" s="38">
        <v>574.39999999999986</v>
      </c>
      <c r="K24" s="38">
        <v>579.19999999999982</v>
      </c>
      <c r="L24" s="38">
        <v>584.89999999999986</v>
      </c>
      <c r="M24" s="28">
        <v>573.5</v>
      </c>
      <c r="N24" s="28">
        <v>563</v>
      </c>
      <c r="O24" s="39">
        <v>7260000</v>
      </c>
      <c r="P24" s="40">
        <v>-2.4732069249793899E-3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359.95</v>
      </c>
      <c r="F25" s="37">
        <v>362.86666666666662</v>
      </c>
      <c r="G25" s="38">
        <v>353.53333333333325</v>
      </c>
      <c r="H25" s="38">
        <v>347.11666666666662</v>
      </c>
      <c r="I25" s="38">
        <v>337.78333333333325</v>
      </c>
      <c r="J25" s="38">
        <v>369.28333333333325</v>
      </c>
      <c r="K25" s="38">
        <v>378.61666666666662</v>
      </c>
      <c r="L25" s="38">
        <v>385.03333333333325</v>
      </c>
      <c r="M25" s="28">
        <v>372.2</v>
      </c>
      <c r="N25" s="28">
        <v>356.45</v>
      </c>
      <c r="O25" s="39">
        <v>27984000</v>
      </c>
      <c r="P25" s="40">
        <v>2.5844055867150554E-2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768.8</v>
      </c>
      <c r="F26" s="37">
        <v>770.41666666666663</v>
      </c>
      <c r="G26" s="38">
        <v>758.83333333333326</v>
      </c>
      <c r="H26" s="38">
        <v>748.86666666666667</v>
      </c>
      <c r="I26" s="38">
        <v>737.2833333333333</v>
      </c>
      <c r="J26" s="38">
        <v>780.38333333333321</v>
      </c>
      <c r="K26" s="38">
        <v>791.96666666666647</v>
      </c>
      <c r="L26" s="38">
        <v>801.93333333333317</v>
      </c>
      <c r="M26" s="28">
        <v>782</v>
      </c>
      <c r="N26" s="28">
        <v>760.45</v>
      </c>
      <c r="O26" s="39">
        <v>1764000</v>
      </c>
      <c r="P26" s="40">
        <v>-2.4390243902439025E-2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4630.8</v>
      </c>
      <c r="F27" s="37">
        <v>4638</v>
      </c>
      <c r="G27" s="38">
        <v>4588.05</v>
      </c>
      <c r="H27" s="38">
        <v>4545.3</v>
      </c>
      <c r="I27" s="38">
        <v>4495.3500000000004</v>
      </c>
      <c r="J27" s="38">
        <v>4680.75</v>
      </c>
      <c r="K27" s="38">
        <v>4730.7000000000007</v>
      </c>
      <c r="L27" s="38">
        <v>4773.45</v>
      </c>
      <c r="M27" s="28">
        <v>4687.95</v>
      </c>
      <c r="N27" s="28">
        <v>4595.25</v>
      </c>
      <c r="O27" s="39">
        <v>1985750</v>
      </c>
      <c r="P27" s="40">
        <v>-3.2756941061860695E-2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196.05</v>
      </c>
      <c r="F28" s="37">
        <v>197.13333333333333</v>
      </c>
      <c r="G28" s="38">
        <v>194.26666666666665</v>
      </c>
      <c r="H28" s="38">
        <v>192.48333333333332</v>
      </c>
      <c r="I28" s="38">
        <v>189.61666666666665</v>
      </c>
      <c r="J28" s="38">
        <v>198.91666666666666</v>
      </c>
      <c r="K28" s="38">
        <v>201.78333333333333</v>
      </c>
      <c r="L28" s="38">
        <v>203.56666666666666</v>
      </c>
      <c r="M28" s="28">
        <v>200</v>
      </c>
      <c r="N28" s="28">
        <v>195.35</v>
      </c>
      <c r="O28" s="39">
        <v>14747500</v>
      </c>
      <c r="P28" s="40">
        <v>-3.0407626561472716E-2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129.9</v>
      </c>
      <c r="F29" s="37">
        <v>129.25</v>
      </c>
      <c r="G29" s="38">
        <v>127.65</v>
      </c>
      <c r="H29" s="38">
        <v>125.4</v>
      </c>
      <c r="I29" s="38">
        <v>123.80000000000001</v>
      </c>
      <c r="J29" s="38">
        <v>131.5</v>
      </c>
      <c r="K29" s="38">
        <v>133.10000000000002</v>
      </c>
      <c r="L29" s="38">
        <v>135.35</v>
      </c>
      <c r="M29" s="28">
        <v>130.85</v>
      </c>
      <c r="N29" s="28">
        <v>127</v>
      </c>
      <c r="O29" s="39">
        <v>32224500</v>
      </c>
      <c r="P29" s="40">
        <v>-5.3654024051803882E-2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3132</v>
      </c>
      <c r="F30" s="37">
        <v>3139</v>
      </c>
      <c r="G30" s="38">
        <v>3113</v>
      </c>
      <c r="H30" s="38">
        <v>3094</v>
      </c>
      <c r="I30" s="38">
        <v>3068</v>
      </c>
      <c r="J30" s="38">
        <v>3158</v>
      </c>
      <c r="K30" s="38">
        <v>3184</v>
      </c>
      <c r="L30" s="38">
        <v>3203</v>
      </c>
      <c r="M30" s="28">
        <v>3165</v>
      </c>
      <c r="N30" s="28">
        <v>3120</v>
      </c>
      <c r="O30" s="39">
        <v>4990350</v>
      </c>
      <c r="P30" s="40">
        <v>2.9241529000361751E-3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2131.4</v>
      </c>
      <c r="F31" s="37">
        <v>2102.3166666666671</v>
      </c>
      <c r="G31" s="38">
        <v>2066.483333333334</v>
      </c>
      <c r="H31" s="38">
        <v>2001.5666666666671</v>
      </c>
      <c r="I31" s="38">
        <v>1965.733333333334</v>
      </c>
      <c r="J31" s="38">
        <v>2167.233333333334</v>
      </c>
      <c r="K31" s="38">
        <v>2203.0666666666671</v>
      </c>
      <c r="L31" s="38">
        <v>2267.983333333334</v>
      </c>
      <c r="M31" s="28">
        <v>2138.15</v>
      </c>
      <c r="N31" s="28">
        <v>2037.4</v>
      </c>
      <c r="O31" s="39">
        <v>734800</v>
      </c>
      <c r="P31" s="40">
        <v>-4.6054980364155659E-2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9911.7000000000007</v>
      </c>
      <c r="F32" s="37">
        <v>9944.2333333333336</v>
      </c>
      <c r="G32" s="38">
        <v>9779.4666666666672</v>
      </c>
      <c r="H32" s="38">
        <v>9647.2333333333336</v>
      </c>
      <c r="I32" s="38">
        <v>9482.4666666666672</v>
      </c>
      <c r="J32" s="38">
        <v>10076.466666666667</v>
      </c>
      <c r="K32" s="38">
        <v>10241.233333333334</v>
      </c>
      <c r="L32" s="38">
        <v>10373.466666666667</v>
      </c>
      <c r="M32" s="28">
        <v>10109</v>
      </c>
      <c r="N32" s="28">
        <v>9812</v>
      </c>
      <c r="O32" s="39">
        <v>155025</v>
      </c>
      <c r="P32" s="40">
        <v>1.7224409448818898E-2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1400.05</v>
      </c>
      <c r="F33" s="37">
        <v>1394.5833333333333</v>
      </c>
      <c r="G33" s="38">
        <v>1379.2666666666664</v>
      </c>
      <c r="H33" s="38">
        <v>1358.4833333333331</v>
      </c>
      <c r="I33" s="38">
        <v>1343.1666666666663</v>
      </c>
      <c r="J33" s="38">
        <v>1415.3666666666666</v>
      </c>
      <c r="K33" s="38">
        <v>1430.6833333333336</v>
      </c>
      <c r="L33" s="38">
        <v>1451.4666666666667</v>
      </c>
      <c r="M33" s="28">
        <v>1409.9</v>
      </c>
      <c r="N33" s="28">
        <v>1373.8</v>
      </c>
      <c r="O33" s="39">
        <v>2191500</v>
      </c>
      <c r="P33" s="40">
        <v>2.2154850746268658E-2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683.4</v>
      </c>
      <c r="F34" s="37">
        <v>688.75</v>
      </c>
      <c r="G34" s="38">
        <v>673.05</v>
      </c>
      <c r="H34" s="38">
        <v>662.69999999999993</v>
      </c>
      <c r="I34" s="38">
        <v>646.99999999999989</v>
      </c>
      <c r="J34" s="38">
        <v>699.1</v>
      </c>
      <c r="K34" s="38">
        <v>714.80000000000007</v>
      </c>
      <c r="L34" s="38">
        <v>725.15000000000009</v>
      </c>
      <c r="M34" s="28">
        <v>704.45</v>
      </c>
      <c r="N34" s="28">
        <v>678.4</v>
      </c>
      <c r="O34" s="39">
        <v>15454500</v>
      </c>
      <c r="P34" s="40">
        <v>6.6930480238409302E-3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799.75</v>
      </c>
      <c r="F35" s="37">
        <v>794.23333333333323</v>
      </c>
      <c r="G35" s="38">
        <v>785.96666666666647</v>
      </c>
      <c r="H35" s="38">
        <v>772.18333333333328</v>
      </c>
      <c r="I35" s="38">
        <v>763.91666666666652</v>
      </c>
      <c r="J35" s="38">
        <v>808.01666666666642</v>
      </c>
      <c r="K35" s="38">
        <v>816.28333333333308</v>
      </c>
      <c r="L35" s="38">
        <v>830.06666666666638</v>
      </c>
      <c r="M35" s="28">
        <v>802.5</v>
      </c>
      <c r="N35" s="28">
        <v>780.45</v>
      </c>
      <c r="O35" s="39">
        <v>42382800</v>
      </c>
      <c r="P35" s="40">
        <v>-5.3787665446353144E-3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3705.6</v>
      </c>
      <c r="F36" s="37">
        <v>3713.1166666666663</v>
      </c>
      <c r="G36" s="38">
        <v>3669.4333333333325</v>
      </c>
      <c r="H36" s="38">
        <v>3633.266666666666</v>
      </c>
      <c r="I36" s="38">
        <v>3589.5833333333321</v>
      </c>
      <c r="J36" s="38">
        <v>3749.2833333333328</v>
      </c>
      <c r="K36" s="38">
        <v>3792.9666666666662</v>
      </c>
      <c r="L36" s="38">
        <v>3829.1333333333332</v>
      </c>
      <c r="M36" s="28">
        <v>3756.8</v>
      </c>
      <c r="N36" s="28">
        <v>3676.95</v>
      </c>
      <c r="O36" s="39">
        <v>1801250</v>
      </c>
      <c r="P36" s="40">
        <v>-6.9348127600554787E-4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16386</v>
      </c>
      <c r="F37" s="37">
        <v>16407.066666666669</v>
      </c>
      <c r="G37" s="38">
        <v>16240.083333333339</v>
      </c>
      <c r="H37" s="38">
        <v>16094.16666666667</v>
      </c>
      <c r="I37" s="38">
        <v>15927.18333333334</v>
      </c>
      <c r="J37" s="38">
        <v>16552.983333333337</v>
      </c>
      <c r="K37" s="38">
        <v>16719.966666666667</v>
      </c>
      <c r="L37" s="38">
        <v>16865.883333333339</v>
      </c>
      <c r="M37" s="28">
        <v>16574.05</v>
      </c>
      <c r="N37" s="28">
        <v>16261.15</v>
      </c>
      <c r="O37" s="39">
        <v>609550</v>
      </c>
      <c r="P37" s="40">
        <v>3.2919101308534278E-3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7302.45</v>
      </c>
      <c r="F38" s="37">
        <v>7286.3499999999995</v>
      </c>
      <c r="G38" s="38">
        <v>7244.2999999999993</v>
      </c>
      <c r="H38" s="38">
        <v>7186.15</v>
      </c>
      <c r="I38" s="38">
        <v>7144.0999999999995</v>
      </c>
      <c r="J38" s="38">
        <v>7344.4999999999991</v>
      </c>
      <c r="K38" s="38">
        <v>7386.55</v>
      </c>
      <c r="L38" s="38">
        <v>7444.6999999999989</v>
      </c>
      <c r="M38" s="28">
        <v>7328.4</v>
      </c>
      <c r="N38" s="28">
        <v>7228.2</v>
      </c>
      <c r="O38" s="39">
        <v>4034875</v>
      </c>
      <c r="P38" s="40">
        <v>-1.9787898463346008E-3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2088.3000000000002</v>
      </c>
      <c r="F39" s="37">
        <v>2095.7833333333333</v>
      </c>
      <c r="G39" s="38">
        <v>2067.1166666666668</v>
      </c>
      <c r="H39" s="38">
        <v>2045.9333333333334</v>
      </c>
      <c r="I39" s="38">
        <v>2017.2666666666669</v>
      </c>
      <c r="J39" s="38">
        <v>2116.9666666666667</v>
      </c>
      <c r="K39" s="38">
        <v>2145.6333333333337</v>
      </c>
      <c r="L39" s="38">
        <v>2166.8166666666666</v>
      </c>
      <c r="M39" s="28">
        <v>2124.4499999999998</v>
      </c>
      <c r="N39" s="28">
        <v>2074.6</v>
      </c>
      <c r="O39" s="39">
        <v>1292400</v>
      </c>
      <c r="P39" s="40">
        <v>-2.357207615593835E-2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501.95</v>
      </c>
      <c r="F40" s="37">
        <v>503.83333333333331</v>
      </c>
      <c r="G40" s="38">
        <v>488.16666666666663</v>
      </c>
      <c r="H40" s="38">
        <v>474.38333333333333</v>
      </c>
      <c r="I40" s="38">
        <v>458.71666666666664</v>
      </c>
      <c r="J40" s="38">
        <v>517.61666666666656</v>
      </c>
      <c r="K40" s="38">
        <v>533.2833333333333</v>
      </c>
      <c r="L40" s="38">
        <v>547.06666666666661</v>
      </c>
      <c r="M40" s="28">
        <v>519.5</v>
      </c>
      <c r="N40" s="28">
        <v>490.05</v>
      </c>
      <c r="O40" s="39">
        <v>8232000</v>
      </c>
      <c r="P40" s="40">
        <v>-7.7145612343297977E-3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334.7</v>
      </c>
      <c r="F41" s="37">
        <v>329.84999999999997</v>
      </c>
      <c r="G41" s="38">
        <v>322.79999999999995</v>
      </c>
      <c r="H41" s="38">
        <v>310.89999999999998</v>
      </c>
      <c r="I41" s="38">
        <v>303.84999999999997</v>
      </c>
      <c r="J41" s="38">
        <v>341.74999999999994</v>
      </c>
      <c r="K41" s="38">
        <v>348.8</v>
      </c>
      <c r="L41" s="38">
        <v>360.69999999999993</v>
      </c>
      <c r="M41" s="28">
        <v>336.9</v>
      </c>
      <c r="N41" s="28">
        <v>317.95</v>
      </c>
      <c r="O41" s="39">
        <v>37751400</v>
      </c>
      <c r="P41" s="40">
        <v>3.986315632901978E-2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120.55</v>
      </c>
      <c r="F42" s="37">
        <v>119.78333333333335</v>
      </c>
      <c r="G42" s="38">
        <v>118.16666666666669</v>
      </c>
      <c r="H42" s="38">
        <v>115.78333333333335</v>
      </c>
      <c r="I42" s="38">
        <v>114.16666666666669</v>
      </c>
      <c r="J42" s="38">
        <v>122.16666666666669</v>
      </c>
      <c r="K42" s="38">
        <v>123.78333333333333</v>
      </c>
      <c r="L42" s="38">
        <v>126.16666666666669</v>
      </c>
      <c r="M42" s="28">
        <v>121.4</v>
      </c>
      <c r="N42" s="28">
        <v>117.4</v>
      </c>
      <c r="O42" s="39">
        <v>106072200</v>
      </c>
      <c r="P42" s="40">
        <v>-2.5999140524280189E-2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1982.6</v>
      </c>
      <c r="F43" s="37">
        <v>1991.1166666666668</v>
      </c>
      <c r="G43" s="38">
        <v>1952.2833333333335</v>
      </c>
      <c r="H43" s="38">
        <v>1921.9666666666667</v>
      </c>
      <c r="I43" s="38">
        <v>1883.1333333333334</v>
      </c>
      <c r="J43" s="38">
        <v>2021.4333333333336</v>
      </c>
      <c r="K43" s="38">
        <v>2060.2666666666664</v>
      </c>
      <c r="L43" s="38">
        <v>2090.5833333333339</v>
      </c>
      <c r="M43" s="28">
        <v>2029.95</v>
      </c>
      <c r="N43" s="28">
        <v>1960.8</v>
      </c>
      <c r="O43" s="39">
        <v>1583450</v>
      </c>
      <c r="P43" s="40">
        <v>-3.3243787777031568E-2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243.25</v>
      </c>
      <c r="F44" s="37">
        <v>242.51666666666665</v>
      </c>
      <c r="G44" s="38">
        <v>238.43333333333331</v>
      </c>
      <c r="H44" s="38">
        <v>233.61666666666665</v>
      </c>
      <c r="I44" s="38">
        <v>229.5333333333333</v>
      </c>
      <c r="J44" s="38">
        <v>247.33333333333331</v>
      </c>
      <c r="K44" s="38">
        <v>251.41666666666669</v>
      </c>
      <c r="L44" s="38">
        <v>256.23333333333335</v>
      </c>
      <c r="M44" s="28">
        <v>246.6</v>
      </c>
      <c r="N44" s="28">
        <v>237.7</v>
      </c>
      <c r="O44" s="39">
        <v>34401400</v>
      </c>
      <c r="P44" s="40">
        <v>-6.3030428482715797E-2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725.3</v>
      </c>
      <c r="F45" s="37">
        <v>726.81666666666661</v>
      </c>
      <c r="G45" s="38">
        <v>717.48333333333323</v>
      </c>
      <c r="H45" s="38">
        <v>709.66666666666663</v>
      </c>
      <c r="I45" s="38">
        <v>700.33333333333326</v>
      </c>
      <c r="J45" s="38">
        <v>734.63333333333321</v>
      </c>
      <c r="K45" s="38">
        <v>743.9666666666667</v>
      </c>
      <c r="L45" s="38">
        <v>751.78333333333319</v>
      </c>
      <c r="M45" s="28">
        <v>736.15</v>
      </c>
      <c r="N45" s="28">
        <v>719</v>
      </c>
      <c r="O45" s="39">
        <v>3993000</v>
      </c>
      <c r="P45" s="40">
        <v>5.8187863674147968E-3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730.65</v>
      </c>
      <c r="F46" s="37">
        <v>728.33333333333337</v>
      </c>
      <c r="G46" s="38">
        <v>719.4666666666667</v>
      </c>
      <c r="H46" s="38">
        <v>708.2833333333333</v>
      </c>
      <c r="I46" s="38">
        <v>699.41666666666663</v>
      </c>
      <c r="J46" s="38">
        <v>739.51666666666677</v>
      </c>
      <c r="K46" s="38">
        <v>748.38333333333333</v>
      </c>
      <c r="L46" s="38">
        <v>759.56666666666683</v>
      </c>
      <c r="M46" s="28">
        <v>737.2</v>
      </c>
      <c r="N46" s="28">
        <v>717.15</v>
      </c>
      <c r="O46" s="39">
        <v>5141250</v>
      </c>
      <c r="P46" s="40">
        <v>-9.5361941915908105E-3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744.55</v>
      </c>
      <c r="F47" s="37">
        <v>750</v>
      </c>
      <c r="G47" s="38">
        <v>737.6</v>
      </c>
      <c r="H47" s="38">
        <v>730.65</v>
      </c>
      <c r="I47" s="38">
        <v>718.25</v>
      </c>
      <c r="J47" s="38">
        <v>756.95</v>
      </c>
      <c r="K47" s="38">
        <v>769.35000000000014</v>
      </c>
      <c r="L47" s="38">
        <v>776.30000000000007</v>
      </c>
      <c r="M47" s="28">
        <v>762.4</v>
      </c>
      <c r="N47" s="28">
        <v>743.05</v>
      </c>
      <c r="O47" s="39">
        <v>48612450</v>
      </c>
      <c r="P47" s="40">
        <v>-1.2881316236313602E-3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55.45</v>
      </c>
      <c r="F48" s="37">
        <v>55.533333333333331</v>
      </c>
      <c r="G48" s="38">
        <v>54.316666666666663</v>
      </c>
      <c r="H48" s="38">
        <v>53.18333333333333</v>
      </c>
      <c r="I48" s="38">
        <v>51.966666666666661</v>
      </c>
      <c r="J48" s="38">
        <v>56.666666666666664</v>
      </c>
      <c r="K48" s="38">
        <v>57.883333333333333</v>
      </c>
      <c r="L48" s="38">
        <v>59.016666666666666</v>
      </c>
      <c r="M48" s="28">
        <v>56.75</v>
      </c>
      <c r="N48" s="28">
        <v>54.4</v>
      </c>
      <c r="O48" s="39">
        <v>108213000</v>
      </c>
      <c r="P48" s="40">
        <v>1.6522499757022063E-3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349.5</v>
      </c>
      <c r="F49" s="37">
        <v>348.51666666666665</v>
      </c>
      <c r="G49" s="38">
        <v>343.48333333333329</v>
      </c>
      <c r="H49" s="38">
        <v>337.46666666666664</v>
      </c>
      <c r="I49" s="38">
        <v>332.43333333333328</v>
      </c>
      <c r="J49" s="38">
        <v>354.5333333333333</v>
      </c>
      <c r="K49" s="38">
        <v>359.56666666666661</v>
      </c>
      <c r="L49" s="38">
        <v>365.58333333333331</v>
      </c>
      <c r="M49" s="28">
        <v>353.55</v>
      </c>
      <c r="N49" s="28">
        <v>342.5</v>
      </c>
      <c r="O49" s="39">
        <v>14805100</v>
      </c>
      <c r="P49" s="40">
        <v>-1.8450747179017995E-2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14678.2</v>
      </c>
      <c r="F50" s="37">
        <v>14709</v>
      </c>
      <c r="G50" s="38">
        <v>14508.05</v>
      </c>
      <c r="H50" s="38">
        <v>14337.9</v>
      </c>
      <c r="I50" s="38">
        <v>14136.949999999999</v>
      </c>
      <c r="J50" s="38">
        <v>14879.15</v>
      </c>
      <c r="K50" s="38">
        <v>15080.1</v>
      </c>
      <c r="L50" s="38">
        <v>15250.25</v>
      </c>
      <c r="M50" s="28">
        <v>14909.95</v>
      </c>
      <c r="N50" s="28">
        <v>14538.85</v>
      </c>
      <c r="O50" s="39">
        <v>154800</v>
      </c>
      <c r="P50" s="40">
        <v>-1.4326647564469915E-2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381.25</v>
      </c>
      <c r="F51" s="37">
        <v>382.48333333333335</v>
      </c>
      <c r="G51" s="38">
        <v>376.56666666666672</v>
      </c>
      <c r="H51" s="38">
        <v>371.88333333333338</v>
      </c>
      <c r="I51" s="38">
        <v>365.96666666666675</v>
      </c>
      <c r="J51" s="38">
        <v>387.16666666666669</v>
      </c>
      <c r="K51" s="38">
        <v>393.08333333333331</v>
      </c>
      <c r="L51" s="38">
        <v>397.76666666666665</v>
      </c>
      <c r="M51" s="28">
        <v>388.4</v>
      </c>
      <c r="N51" s="28">
        <v>377.8</v>
      </c>
      <c r="O51" s="39">
        <v>17942400</v>
      </c>
      <c r="P51" s="40">
        <v>1.0850826488185783E-2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3349.5</v>
      </c>
      <c r="F52" s="37">
        <v>3352.8666666666663</v>
      </c>
      <c r="G52" s="38">
        <v>3313.0833333333326</v>
      </c>
      <c r="H52" s="38">
        <v>3276.6666666666661</v>
      </c>
      <c r="I52" s="38">
        <v>3236.8833333333323</v>
      </c>
      <c r="J52" s="38">
        <v>3389.2833333333328</v>
      </c>
      <c r="K52" s="38">
        <v>3429.0666666666666</v>
      </c>
      <c r="L52" s="38">
        <v>3465.4833333333331</v>
      </c>
      <c r="M52" s="28">
        <v>3392.65</v>
      </c>
      <c r="N52" s="28">
        <v>3316.45</v>
      </c>
      <c r="O52" s="39">
        <v>1429200</v>
      </c>
      <c r="P52" s="40">
        <v>-2.3103212576896789E-2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461.7</v>
      </c>
      <c r="F53" s="37">
        <v>461.8</v>
      </c>
      <c r="G53" s="38">
        <v>423.75</v>
      </c>
      <c r="H53" s="38">
        <v>385.8</v>
      </c>
      <c r="I53" s="38">
        <v>347.75</v>
      </c>
      <c r="J53" s="38">
        <v>499.75</v>
      </c>
      <c r="K53" s="38">
        <v>537.80000000000007</v>
      </c>
      <c r="L53" s="38">
        <v>575.75</v>
      </c>
      <c r="M53" s="28">
        <v>499.85</v>
      </c>
      <c r="N53" s="28">
        <v>423.85</v>
      </c>
      <c r="O53" s="39">
        <v>5193500</v>
      </c>
      <c r="P53" s="40">
        <v>-0.16736140058357649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242.25</v>
      </c>
      <c r="F54" s="37">
        <v>242.36666666666667</v>
      </c>
      <c r="G54" s="38">
        <v>237.88333333333335</v>
      </c>
      <c r="H54" s="38">
        <v>233.51666666666668</v>
      </c>
      <c r="I54" s="38">
        <v>229.03333333333336</v>
      </c>
      <c r="J54" s="38">
        <v>246.73333333333335</v>
      </c>
      <c r="K54" s="38">
        <v>251.2166666666667</v>
      </c>
      <c r="L54" s="38">
        <v>255.58333333333334</v>
      </c>
      <c r="M54" s="28">
        <v>246.85</v>
      </c>
      <c r="N54" s="28">
        <v>238</v>
      </c>
      <c r="O54" s="39">
        <v>43972200</v>
      </c>
      <c r="P54" s="40">
        <v>2.2989949748743719E-2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658.1</v>
      </c>
      <c r="F55" s="37">
        <v>654.61666666666667</v>
      </c>
      <c r="G55" s="38">
        <v>645.83333333333337</v>
      </c>
      <c r="H55" s="38">
        <v>633.56666666666672</v>
      </c>
      <c r="I55" s="38">
        <v>624.78333333333342</v>
      </c>
      <c r="J55" s="38">
        <v>666.88333333333333</v>
      </c>
      <c r="K55" s="38">
        <v>675.66666666666663</v>
      </c>
      <c r="L55" s="38">
        <v>687.93333333333328</v>
      </c>
      <c r="M55" s="28">
        <v>663.4</v>
      </c>
      <c r="N55" s="28">
        <v>642.35</v>
      </c>
      <c r="O55" s="39">
        <v>3649425</v>
      </c>
      <c r="P55" s="40">
        <v>-2.7286902286902288E-2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459.85</v>
      </c>
      <c r="F56" s="37">
        <v>464.91666666666669</v>
      </c>
      <c r="G56" s="38">
        <v>435.43333333333339</v>
      </c>
      <c r="H56" s="38">
        <v>411.01666666666671</v>
      </c>
      <c r="I56" s="38">
        <v>381.53333333333342</v>
      </c>
      <c r="J56" s="38">
        <v>489.33333333333337</v>
      </c>
      <c r="K56" s="38">
        <v>518.81666666666661</v>
      </c>
      <c r="L56" s="38">
        <v>543.23333333333335</v>
      </c>
      <c r="M56" s="28">
        <v>494.4</v>
      </c>
      <c r="N56" s="28">
        <v>440.5</v>
      </c>
      <c r="O56" s="39">
        <v>2920500</v>
      </c>
      <c r="P56" s="40">
        <v>-5.8055152394775038E-2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742.6</v>
      </c>
      <c r="F57" s="37">
        <v>737.86666666666667</v>
      </c>
      <c r="G57" s="38">
        <v>730.63333333333333</v>
      </c>
      <c r="H57" s="38">
        <v>718.66666666666663</v>
      </c>
      <c r="I57" s="38">
        <v>711.43333333333328</v>
      </c>
      <c r="J57" s="38">
        <v>749.83333333333337</v>
      </c>
      <c r="K57" s="38">
        <v>757.06666666666672</v>
      </c>
      <c r="L57" s="38">
        <v>769.03333333333342</v>
      </c>
      <c r="M57" s="28">
        <v>745.1</v>
      </c>
      <c r="N57" s="28">
        <v>725.9</v>
      </c>
      <c r="O57" s="39">
        <v>8902500</v>
      </c>
      <c r="P57" s="40">
        <v>-4.8878205128205128E-2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1029.4000000000001</v>
      </c>
      <c r="F58" s="37">
        <v>1025.95</v>
      </c>
      <c r="G58" s="38">
        <v>1018.3000000000002</v>
      </c>
      <c r="H58" s="38">
        <v>1007.2000000000002</v>
      </c>
      <c r="I58" s="38">
        <v>999.5500000000003</v>
      </c>
      <c r="J58" s="38">
        <v>1037.0500000000002</v>
      </c>
      <c r="K58" s="38">
        <v>1044.7000000000003</v>
      </c>
      <c r="L58" s="38">
        <v>1055.8</v>
      </c>
      <c r="M58" s="28">
        <v>1033.5999999999999</v>
      </c>
      <c r="N58" s="28">
        <v>1014.85</v>
      </c>
      <c r="O58" s="39">
        <v>8523450</v>
      </c>
      <c r="P58" s="40">
        <v>-1.3540961408259987E-2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186.45</v>
      </c>
      <c r="F59" s="37">
        <v>188.94999999999996</v>
      </c>
      <c r="G59" s="38">
        <v>181.94999999999993</v>
      </c>
      <c r="H59" s="38">
        <v>177.44999999999996</v>
      </c>
      <c r="I59" s="38">
        <v>170.44999999999993</v>
      </c>
      <c r="J59" s="38">
        <v>193.44999999999993</v>
      </c>
      <c r="K59" s="38">
        <v>200.45</v>
      </c>
      <c r="L59" s="38">
        <v>204.94999999999993</v>
      </c>
      <c r="M59" s="28">
        <v>195.95</v>
      </c>
      <c r="N59" s="28">
        <v>184.45</v>
      </c>
      <c r="O59" s="39">
        <v>38140200</v>
      </c>
      <c r="P59" s="40">
        <v>-2.9081578103282369E-2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4157.45</v>
      </c>
      <c r="F60" s="37">
        <v>4188.2666666666673</v>
      </c>
      <c r="G60" s="38">
        <v>4073.5333333333347</v>
      </c>
      <c r="H60" s="38">
        <v>3989.6166666666677</v>
      </c>
      <c r="I60" s="38">
        <v>3874.883333333335</v>
      </c>
      <c r="J60" s="38">
        <v>4272.1833333333343</v>
      </c>
      <c r="K60" s="38">
        <v>4386.9166666666661</v>
      </c>
      <c r="L60" s="38">
        <v>4470.8333333333339</v>
      </c>
      <c r="M60" s="28">
        <v>4303</v>
      </c>
      <c r="N60" s="28">
        <v>4104.3500000000004</v>
      </c>
      <c r="O60" s="39">
        <v>1014600</v>
      </c>
      <c r="P60" s="40">
        <v>9.7531847133757957E-3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1537.75</v>
      </c>
      <c r="F61" s="37">
        <v>1545.1000000000001</v>
      </c>
      <c r="G61" s="38">
        <v>1525.6500000000003</v>
      </c>
      <c r="H61" s="38">
        <v>1513.5500000000002</v>
      </c>
      <c r="I61" s="38">
        <v>1494.1000000000004</v>
      </c>
      <c r="J61" s="38">
        <v>1557.2000000000003</v>
      </c>
      <c r="K61" s="38">
        <v>1576.65</v>
      </c>
      <c r="L61" s="38">
        <v>1588.7500000000002</v>
      </c>
      <c r="M61" s="28">
        <v>1564.55</v>
      </c>
      <c r="N61" s="28">
        <v>1533</v>
      </c>
      <c r="O61" s="39">
        <v>2345350</v>
      </c>
      <c r="P61" s="40">
        <v>3.0764497769573913E-2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687.4</v>
      </c>
      <c r="F62" s="37">
        <v>689.54999999999984</v>
      </c>
      <c r="G62" s="38">
        <v>676.89999999999964</v>
      </c>
      <c r="H62" s="38">
        <v>666.39999999999975</v>
      </c>
      <c r="I62" s="38">
        <v>653.74999999999955</v>
      </c>
      <c r="J62" s="38">
        <v>700.04999999999973</v>
      </c>
      <c r="K62" s="38">
        <v>712.7</v>
      </c>
      <c r="L62" s="38">
        <v>723.19999999999982</v>
      </c>
      <c r="M62" s="28">
        <v>702.2</v>
      </c>
      <c r="N62" s="28">
        <v>679.05</v>
      </c>
      <c r="O62" s="39">
        <v>5823200</v>
      </c>
      <c r="P62" s="40">
        <v>-2.9337244965995466E-2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829.75</v>
      </c>
      <c r="F63" s="37">
        <v>835.51666666666677</v>
      </c>
      <c r="G63" s="38">
        <v>817.03333333333353</v>
      </c>
      <c r="H63" s="38">
        <v>804.31666666666672</v>
      </c>
      <c r="I63" s="38">
        <v>785.83333333333348</v>
      </c>
      <c r="J63" s="38">
        <v>848.23333333333358</v>
      </c>
      <c r="K63" s="38">
        <v>866.71666666666692</v>
      </c>
      <c r="L63" s="38">
        <v>879.43333333333362</v>
      </c>
      <c r="M63" s="28">
        <v>854</v>
      </c>
      <c r="N63" s="28">
        <v>822.8</v>
      </c>
      <c r="O63" s="39">
        <v>1197500</v>
      </c>
      <c r="P63" s="40">
        <v>-4.5341305430991533E-2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379.35</v>
      </c>
      <c r="F64" s="37">
        <v>380.7166666666667</v>
      </c>
      <c r="G64" s="38">
        <v>376.63333333333338</v>
      </c>
      <c r="H64" s="38">
        <v>373.91666666666669</v>
      </c>
      <c r="I64" s="38">
        <v>369.83333333333337</v>
      </c>
      <c r="J64" s="38">
        <v>383.43333333333339</v>
      </c>
      <c r="K64" s="38">
        <v>387.51666666666665</v>
      </c>
      <c r="L64" s="38">
        <v>390.23333333333341</v>
      </c>
      <c r="M64" s="28">
        <v>384.8</v>
      </c>
      <c r="N64" s="28">
        <v>378</v>
      </c>
      <c r="O64" s="39">
        <v>5100700</v>
      </c>
      <c r="P64" s="40">
        <v>-2.584033613445378E-2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138.65</v>
      </c>
      <c r="F65" s="37">
        <v>139.16666666666666</v>
      </c>
      <c r="G65" s="38">
        <v>136.73333333333332</v>
      </c>
      <c r="H65" s="38">
        <v>134.81666666666666</v>
      </c>
      <c r="I65" s="38">
        <v>132.38333333333333</v>
      </c>
      <c r="J65" s="38">
        <v>141.08333333333331</v>
      </c>
      <c r="K65" s="38">
        <v>143.51666666666665</v>
      </c>
      <c r="L65" s="38">
        <v>145.43333333333331</v>
      </c>
      <c r="M65" s="28">
        <v>141.6</v>
      </c>
      <c r="N65" s="28">
        <v>137.25</v>
      </c>
      <c r="O65" s="39">
        <v>12831600</v>
      </c>
      <c r="P65" s="40">
        <v>1.0171306209850108E-2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1099.45</v>
      </c>
      <c r="F66" s="37">
        <v>1106.8166666666666</v>
      </c>
      <c r="G66" s="38">
        <v>1081.3833333333332</v>
      </c>
      <c r="H66" s="38">
        <v>1063.3166666666666</v>
      </c>
      <c r="I66" s="38">
        <v>1037.8833333333332</v>
      </c>
      <c r="J66" s="38">
        <v>1124.8833333333332</v>
      </c>
      <c r="K66" s="38">
        <v>1150.3166666666666</v>
      </c>
      <c r="L66" s="38">
        <v>1168.3833333333332</v>
      </c>
      <c r="M66" s="28">
        <v>1132.25</v>
      </c>
      <c r="N66" s="28">
        <v>1088.75</v>
      </c>
      <c r="O66" s="39">
        <v>1742400</v>
      </c>
      <c r="P66" s="40">
        <v>-2.4521330198186093E-2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555.04999999999995</v>
      </c>
      <c r="F67" s="37">
        <v>553.94999999999993</v>
      </c>
      <c r="G67" s="38">
        <v>550.39999999999986</v>
      </c>
      <c r="H67" s="38">
        <v>545.74999999999989</v>
      </c>
      <c r="I67" s="38">
        <v>542.19999999999982</v>
      </c>
      <c r="J67" s="38">
        <v>558.59999999999991</v>
      </c>
      <c r="K67" s="38">
        <v>562.14999999999986</v>
      </c>
      <c r="L67" s="38">
        <v>566.79999999999995</v>
      </c>
      <c r="M67" s="28">
        <v>557.5</v>
      </c>
      <c r="N67" s="28">
        <v>549.29999999999995</v>
      </c>
      <c r="O67" s="39">
        <v>11857500</v>
      </c>
      <c r="P67" s="40">
        <v>-1.8723492293369195E-2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1608.95</v>
      </c>
      <c r="F68" s="37">
        <v>1607.9333333333334</v>
      </c>
      <c r="G68" s="38">
        <v>1578.3166666666668</v>
      </c>
      <c r="H68" s="38">
        <v>1547.6833333333334</v>
      </c>
      <c r="I68" s="38">
        <v>1518.0666666666668</v>
      </c>
      <c r="J68" s="38">
        <v>1638.5666666666668</v>
      </c>
      <c r="K68" s="38">
        <v>1668.1833333333336</v>
      </c>
      <c r="L68" s="38">
        <v>1698.8166666666668</v>
      </c>
      <c r="M68" s="28">
        <v>1637.55</v>
      </c>
      <c r="N68" s="28">
        <v>1577.3</v>
      </c>
      <c r="O68" s="39">
        <v>1297000</v>
      </c>
      <c r="P68" s="40">
        <v>4.6475600309837332E-3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2267</v>
      </c>
      <c r="F69" s="37">
        <v>2257.9333333333334</v>
      </c>
      <c r="G69" s="38">
        <v>2211.0666666666666</v>
      </c>
      <c r="H69" s="38">
        <v>2155.1333333333332</v>
      </c>
      <c r="I69" s="38">
        <v>2108.2666666666664</v>
      </c>
      <c r="J69" s="38">
        <v>2313.8666666666668</v>
      </c>
      <c r="K69" s="38">
        <v>2360.7333333333336</v>
      </c>
      <c r="L69" s="38">
        <v>2416.666666666667</v>
      </c>
      <c r="M69" s="28">
        <v>2304.8000000000002</v>
      </c>
      <c r="N69" s="28">
        <v>2202</v>
      </c>
      <c r="O69" s="39">
        <v>1891250</v>
      </c>
      <c r="P69" s="40">
        <v>-9.8167539267015706E-3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317.85000000000002</v>
      </c>
      <c r="F70" s="37">
        <v>316.59999999999997</v>
      </c>
      <c r="G70" s="38">
        <v>311.49999999999994</v>
      </c>
      <c r="H70" s="38">
        <v>305.14999999999998</v>
      </c>
      <c r="I70" s="38">
        <v>300.04999999999995</v>
      </c>
      <c r="J70" s="38">
        <v>322.94999999999993</v>
      </c>
      <c r="K70" s="38">
        <v>328.04999999999995</v>
      </c>
      <c r="L70" s="38">
        <v>334.39999999999992</v>
      </c>
      <c r="M70" s="28">
        <v>321.7</v>
      </c>
      <c r="N70" s="28">
        <v>310.25</v>
      </c>
      <c r="O70" s="39">
        <v>13459600</v>
      </c>
      <c r="P70" s="40">
        <v>-0.14256410256410257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4479.75</v>
      </c>
      <c r="F71" s="37">
        <v>4492.9333333333334</v>
      </c>
      <c r="G71" s="38">
        <v>4431.8166666666666</v>
      </c>
      <c r="H71" s="38">
        <v>4383.8833333333332</v>
      </c>
      <c r="I71" s="38">
        <v>4322.7666666666664</v>
      </c>
      <c r="J71" s="38">
        <v>4540.8666666666668</v>
      </c>
      <c r="K71" s="38">
        <v>4601.9833333333336</v>
      </c>
      <c r="L71" s="38">
        <v>4649.916666666667</v>
      </c>
      <c r="M71" s="28">
        <v>4554.05</v>
      </c>
      <c r="N71" s="28">
        <v>4445</v>
      </c>
      <c r="O71" s="39">
        <v>2129500</v>
      </c>
      <c r="P71" s="40">
        <v>-9.7651708904905841E-3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4343.3</v>
      </c>
      <c r="F72" s="37">
        <v>4354.1833333333334</v>
      </c>
      <c r="G72" s="38">
        <v>4304.9666666666672</v>
      </c>
      <c r="H72" s="38">
        <v>4266.6333333333341</v>
      </c>
      <c r="I72" s="38">
        <v>4217.4166666666679</v>
      </c>
      <c r="J72" s="38">
        <v>4392.5166666666664</v>
      </c>
      <c r="K72" s="38">
        <v>4441.7333333333318</v>
      </c>
      <c r="L72" s="38">
        <v>4480.0666666666657</v>
      </c>
      <c r="M72" s="28">
        <v>4403.3999999999996</v>
      </c>
      <c r="N72" s="28">
        <v>4315.8500000000004</v>
      </c>
      <c r="O72" s="39">
        <v>631625</v>
      </c>
      <c r="P72" s="40">
        <v>-4.4259504444864761E-2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394.8</v>
      </c>
      <c r="F73" s="37">
        <v>396.05</v>
      </c>
      <c r="G73" s="38">
        <v>387.6</v>
      </c>
      <c r="H73" s="38">
        <v>380.40000000000003</v>
      </c>
      <c r="I73" s="38">
        <v>371.95000000000005</v>
      </c>
      <c r="J73" s="38">
        <v>403.25</v>
      </c>
      <c r="K73" s="38">
        <v>411.69999999999993</v>
      </c>
      <c r="L73" s="38">
        <v>418.9</v>
      </c>
      <c r="M73" s="28">
        <v>404.5</v>
      </c>
      <c r="N73" s="28">
        <v>388.85</v>
      </c>
      <c r="O73" s="39">
        <v>40920000</v>
      </c>
      <c r="P73" s="40">
        <v>-1.0888206437203366E-2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4388.6000000000004</v>
      </c>
      <c r="F74" s="37">
        <v>4382.5333333333338</v>
      </c>
      <c r="G74" s="38">
        <v>4347.2166666666672</v>
      </c>
      <c r="H74" s="38">
        <v>4305.833333333333</v>
      </c>
      <c r="I74" s="38">
        <v>4270.5166666666664</v>
      </c>
      <c r="J74" s="38">
        <v>4423.9166666666679</v>
      </c>
      <c r="K74" s="38">
        <v>4459.2333333333354</v>
      </c>
      <c r="L74" s="38">
        <v>4500.6166666666686</v>
      </c>
      <c r="M74" s="28">
        <v>4417.8500000000004</v>
      </c>
      <c r="N74" s="28">
        <v>4341.1499999999996</v>
      </c>
      <c r="O74" s="39">
        <v>2727375</v>
      </c>
      <c r="P74" s="40">
        <v>-1.813518135181352E-2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2530.75</v>
      </c>
      <c r="F75" s="37">
        <v>2527.7000000000003</v>
      </c>
      <c r="G75" s="38">
        <v>2508.0500000000006</v>
      </c>
      <c r="H75" s="38">
        <v>2485.3500000000004</v>
      </c>
      <c r="I75" s="38">
        <v>2465.7000000000007</v>
      </c>
      <c r="J75" s="38">
        <v>2550.4000000000005</v>
      </c>
      <c r="K75" s="38">
        <v>2570.0500000000002</v>
      </c>
      <c r="L75" s="38">
        <v>2592.7500000000005</v>
      </c>
      <c r="M75" s="28">
        <v>2547.35</v>
      </c>
      <c r="N75" s="28">
        <v>2505</v>
      </c>
      <c r="O75" s="39">
        <v>3377500</v>
      </c>
      <c r="P75" s="40">
        <v>-8.0180921052631585E-3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1544.85</v>
      </c>
      <c r="F76" s="37">
        <v>1564.0833333333333</v>
      </c>
      <c r="G76" s="38">
        <v>1514.3166666666666</v>
      </c>
      <c r="H76" s="38">
        <v>1483.7833333333333</v>
      </c>
      <c r="I76" s="38">
        <v>1434.0166666666667</v>
      </c>
      <c r="J76" s="38">
        <v>1594.6166666666666</v>
      </c>
      <c r="K76" s="38">
        <v>1644.3833333333334</v>
      </c>
      <c r="L76" s="38">
        <v>1674.9166666666665</v>
      </c>
      <c r="M76" s="28">
        <v>1613.85</v>
      </c>
      <c r="N76" s="28">
        <v>1533.55</v>
      </c>
      <c r="O76" s="39">
        <v>4653000</v>
      </c>
      <c r="P76" s="40">
        <v>-6.073054291106917E-2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156.65</v>
      </c>
      <c r="F77" s="37">
        <v>157.65</v>
      </c>
      <c r="G77" s="38">
        <v>154.9</v>
      </c>
      <c r="H77" s="38">
        <v>153.15</v>
      </c>
      <c r="I77" s="38">
        <v>150.4</v>
      </c>
      <c r="J77" s="38">
        <v>159.4</v>
      </c>
      <c r="K77" s="38">
        <v>162.15</v>
      </c>
      <c r="L77" s="38">
        <v>163.9</v>
      </c>
      <c r="M77" s="28">
        <v>160.4</v>
      </c>
      <c r="N77" s="28">
        <v>155.9</v>
      </c>
      <c r="O77" s="39">
        <v>22730400</v>
      </c>
      <c r="P77" s="40">
        <v>-1.1429466103021762E-2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98.9</v>
      </c>
      <c r="F78" s="37">
        <v>98.833333333333329</v>
      </c>
      <c r="G78" s="38">
        <v>97.36666666666666</v>
      </c>
      <c r="H78" s="38">
        <v>95.833333333333329</v>
      </c>
      <c r="I78" s="38">
        <v>94.36666666666666</v>
      </c>
      <c r="J78" s="38">
        <v>100.36666666666666</v>
      </c>
      <c r="K78" s="38">
        <v>101.83333333333333</v>
      </c>
      <c r="L78" s="38">
        <v>103.36666666666666</v>
      </c>
      <c r="M78" s="28">
        <v>100.3</v>
      </c>
      <c r="N78" s="28">
        <v>97.3</v>
      </c>
      <c r="O78" s="39">
        <v>70630000</v>
      </c>
      <c r="P78" s="40">
        <v>-1.092283993838398E-2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129.30000000000001</v>
      </c>
      <c r="F79" s="37">
        <v>130.31666666666669</v>
      </c>
      <c r="G79" s="38">
        <v>126.63333333333338</v>
      </c>
      <c r="H79" s="38">
        <v>123.9666666666667</v>
      </c>
      <c r="I79" s="38">
        <v>120.28333333333339</v>
      </c>
      <c r="J79" s="38">
        <v>132.98333333333338</v>
      </c>
      <c r="K79" s="38">
        <v>136.66666666666671</v>
      </c>
      <c r="L79" s="38">
        <v>139.33333333333337</v>
      </c>
      <c r="M79" s="28">
        <v>134</v>
      </c>
      <c r="N79" s="28">
        <v>127.65</v>
      </c>
      <c r="O79" s="39">
        <v>14775800</v>
      </c>
      <c r="P79" s="40">
        <v>3.2146749001089721E-2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166.6</v>
      </c>
      <c r="F80" s="37">
        <v>166.61666666666667</v>
      </c>
      <c r="G80" s="38">
        <v>164.48333333333335</v>
      </c>
      <c r="H80" s="38">
        <v>162.36666666666667</v>
      </c>
      <c r="I80" s="38">
        <v>160.23333333333335</v>
      </c>
      <c r="J80" s="38">
        <v>168.73333333333335</v>
      </c>
      <c r="K80" s="38">
        <v>170.86666666666667</v>
      </c>
      <c r="L80" s="38">
        <v>172.98333333333335</v>
      </c>
      <c r="M80" s="28">
        <v>168.75</v>
      </c>
      <c r="N80" s="28">
        <v>164.5</v>
      </c>
      <c r="O80" s="39">
        <v>29603300</v>
      </c>
      <c r="P80" s="40">
        <v>-2.706495589414595E-2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476.4</v>
      </c>
      <c r="F81" s="37">
        <v>475.68333333333334</v>
      </c>
      <c r="G81" s="38">
        <v>469.66666666666669</v>
      </c>
      <c r="H81" s="38">
        <v>462.93333333333334</v>
      </c>
      <c r="I81" s="38">
        <v>456.91666666666669</v>
      </c>
      <c r="J81" s="38">
        <v>482.41666666666669</v>
      </c>
      <c r="K81" s="38">
        <v>488.43333333333334</v>
      </c>
      <c r="L81" s="38">
        <v>495.16666666666669</v>
      </c>
      <c r="M81" s="28">
        <v>481.7</v>
      </c>
      <c r="N81" s="28">
        <v>468.95</v>
      </c>
      <c r="O81" s="39">
        <v>6137550</v>
      </c>
      <c r="P81" s="40">
        <v>-1.3311148086522463E-2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39.4</v>
      </c>
      <c r="F82" s="37">
        <v>39.43333333333333</v>
      </c>
      <c r="G82" s="38">
        <v>38.766666666666659</v>
      </c>
      <c r="H82" s="38">
        <v>38.133333333333326</v>
      </c>
      <c r="I82" s="38">
        <v>37.466666666666654</v>
      </c>
      <c r="J82" s="38">
        <v>40.066666666666663</v>
      </c>
      <c r="K82" s="38">
        <v>40.733333333333334</v>
      </c>
      <c r="L82" s="38">
        <v>41.366666666666667</v>
      </c>
      <c r="M82" s="28">
        <v>40.1</v>
      </c>
      <c r="N82" s="28">
        <v>38.799999999999997</v>
      </c>
      <c r="O82" s="39">
        <v>112432500</v>
      </c>
      <c r="P82" s="40">
        <v>3.6151837718417352E-3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860.95</v>
      </c>
      <c r="F83" s="37">
        <v>857.63333333333333</v>
      </c>
      <c r="G83" s="38">
        <v>841.4666666666667</v>
      </c>
      <c r="H83" s="38">
        <v>821.98333333333335</v>
      </c>
      <c r="I83" s="38">
        <v>805.81666666666672</v>
      </c>
      <c r="J83" s="38">
        <v>877.11666666666667</v>
      </c>
      <c r="K83" s="38">
        <v>893.28333333333342</v>
      </c>
      <c r="L83" s="38">
        <v>912.76666666666665</v>
      </c>
      <c r="M83" s="28">
        <v>873.8</v>
      </c>
      <c r="N83" s="28">
        <v>838.15</v>
      </c>
      <c r="O83" s="39">
        <v>3567200</v>
      </c>
      <c r="P83" s="40">
        <v>2.8871391076115485E-2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809.7</v>
      </c>
      <c r="F84" s="37">
        <v>810.31666666666661</v>
      </c>
      <c r="G84" s="38">
        <v>802.18333333333317</v>
      </c>
      <c r="H84" s="38">
        <v>794.66666666666652</v>
      </c>
      <c r="I84" s="38">
        <v>786.53333333333308</v>
      </c>
      <c r="J84" s="38">
        <v>817.83333333333326</v>
      </c>
      <c r="K84" s="38">
        <v>825.9666666666667</v>
      </c>
      <c r="L84" s="38">
        <v>833.48333333333335</v>
      </c>
      <c r="M84" s="28">
        <v>818.45</v>
      </c>
      <c r="N84" s="28">
        <v>802.8</v>
      </c>
      <c r="O84" s="39">
        <v>6297000</v>
      </c>
      <c r="P84" s="40">
        <v>-1.362781954887218E-2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1616.8</v>
      </c>
      <c r="F85" s="37">
        <v>1633.2833333333335</v>
      </c>
      <c r="G85" s="38">
        <v>1580.5166666666671</v>
      </c>
      <c r="H85" s="38">
        <v>1544.2333333333336</v>
      </c>
      <c r="I85" s="38">
        <v>1491.4666666666672</v>
      </c>
      <c r="J85" s="38">
        <v>1669.5666666666671</v>
      </c>
      <c r="K85" s="38">
        <v>1722.3333333333335</v>
      </c>
      <c r="L85" s="38">
        <v>1758.616666666667</v>
      </c>
      <c r="M85" s="28">
        <v>1686.05</v>
      </c>
      <c r="N85" s="28">
        <v>1597</v>
      </c>
      <c r="O85" s="39">
        <v>4266275</v>
      </c>
      <c r="P85" s="40">
        <v>4.2842934741029763E-3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302</v>
      </c>
      <c r="F86" s="37">
        <v>304.76666666666665</v>
      </c>
      <c r="G86" s="38">
        <v>297.23333333333329</v>
      </c>
      <c r="H86" s="38">
        <v>292.46666666666664</v>
      </c>
      <c r="I86" s="38">
        <v>284.93333333333328</v>
      </c>
      <c r="J86" s="38">
        <v>309.5333333333333</v>
      </c>
      <c r="K86" s="38">
        <v>317.06666666666661</v>
      </c>
      <c r="L86" s="38">
        <v>321.83333333333331</v>
      </c>
      <c r="M86" s="28">
        <v>312.3</v>
      </c>
      <c r="N86" s="28">
        <v>300</v>
      </c>
      <c r="O86" s="39">
        <v>11674600</v>
      </c>
      <c r="P86" s="40">
        <v>6.6427527567423938E-4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1761.05</v>
      </c>
      <c r="F87" s="37">
        <v>1776.5333333333335</v>
      </c>
      <c r="G87" s="38">
        <v>1735.7666666666671</v>
      </c>
      <c r="H87" s="38">
        <v>1710.4833333333336</v>
      </c>
      <c r="I87" s="38">
        <v>1669.7166666666672</v>
      </c>
      <c r="J87" s="38">
        <v>1801.8166666666671</v>
      </c>
      <c r="K87" s="38">
        <v>1842.5833333333335</v>
      </c>
      <c r="L87" s="38">
        <v>1867.866666666667</v>
      </c>
      <c r="M87" s="28">
        <v>1817.3</v>
      </c>
      <c r="N87" s="28">
        <v>1751.25</v>
      </c>
      <c r="O87" s="39">
        <v>10272825</v>
      </c>
      <c r="P87" s="40">
        <v>-4.1483845233346632E-2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280.60000000000002</v>
      </c>
      <c r="F88" s="37">
        <v>281.01666666666671</v>
      </c>
      <c r="G88" s="38">
        <v>274.93333333333339</v>
      </c>
      <c r="H88" s="38">
        <v>269.26666666666671</v>
      </c>
      <c r="I88" s="38">
        <v>263.18333333333339</v>
      </c>
      <c r="J88" s="38">
        <v>286.68333333333339</v>
      </c>
      <c r="K88" s="38">
        <v>292.76666666666677</v>
      </c>
      <c r="L88" s="38">
        <v>298.43333333333339</v>
      </c>
      <c r="M88" s="28">
        <v>287.10000000000002</v>
      </c>
      <c r="N88" s="28">
        <v>275.35000000000002</v>
      </c>
      <c r="O88" s="39">
        <v>2505800</v>
      </c>
      <c r="P88" s="40">
        <v>-5.3981106612685558E-3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528.95000000000005</v>
      </c>
      <c r="F89" s="37">
        <v>531.13333333333333</v>
      </c>
      <c r="G89" s="38">
        <v>521.26666666666665</v>
      </c>
      <c r="H89" s="38">
        <v>513.58333333333337</v>
      </c>
      <c r="I89" s="38">
        <v>503.7166666666667</v>
      </c>
      <c r="J89" s="38">
        <v>538.81666666666661</v>
      </c>
      <c r="K89" s="38">
        <v>548.68333333333317</v>
      </c>
      <c r="L89" s="38">
        <v>556.36666666666656</v>
      </c>
      <c r="M89" s="28">
        <v>541</v>
      </c>
      <c r="N89" s="28">
        <v>523.45000000000005</v>
      </c>
      <c r="O89" s="39">
        <v>3887500</v>
      </c>
      <c r="P89" s="40">
        <v>-3.085073231536304E-2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1677.85</v>
      </c>
      <c r="F90" s="37">
        <v>1672.0666666666666</v>
      </c>
      <c r="G90" s="38">
        <v>1648.0833333333333</v>
      </c>
      <c r="H90" s="38">
        <v>1618.3166666666666</v>
      </c>
      <c r="I90" s="38">
        <v>1594.3333333333333</v>
      </c>
      <c r="J90" s="38">
        <v>1701.8333333333333</v>
      </c>
      <c r="K90" s="38">
        <v>1725.8166666666668</v>
      </c>
      <c r="L90" s="38">
        <v>1755.5833333333333</v>
      </c>
      <c r="M90" s="28">
        <v>1696.05</v>
      </c>
      <c r="N90" s="28">
        <v>1642.3</v>
      </c>
      <c r="O90" s="39">
        <v>2737900</v>
      </c>
      <c r="P90" s="40">
        <v>-3.2854919591907314E-3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1260.7</v>
      </c>
      <c r="F91" s="37">
        <v>1266.1000000000001</v>
      </c>
      <c r="G91" s="38">
        <v>1251.3500000000004</v>
      </c>
      <c r="H91" s="38">
        <v>1242.0000000000002</v>
      </c>
      <c r="I91" s="38">
        <v>1227.2500000000005</v>
      </c>
      <c r="J91" s="38">
        <v>1275.4500000000003</v>
      </c>
      <c r="K91" s="38">
        <v>1290.1999999999998</v>
      </c>
      <c r="L91" s="38">
        <v>1299.5500000000002</v>
      </c>
      <c r="M91" s="28">
        <v>1280.8499999999999</v>
      </c>
      <c r="N91" s="28">
        <v>1256.75</v>
      </c>
      <c r="O91" s="39">
        <v>4738000</v>
      </c>
      <c r="P91" s="40">
        <v>1.0449989336745574E-2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1123.3499999999999</v>
      </c>
      <c r="F92" s="37">
        <v>1124.5666666666666</v>
      </c>
      <c r="G92" s="38">
        <v>1113.5333333333333</v>
      </c>
      <c r="H92" s="38">
        <v>1103.7166666666667</v>
      </c>
      <c r="I92" s="38">
        <v>1092.6833333333334</v>
      </c>
      <c r="J92" s="38">
        <v>1134.3833333333332</v>
      </c>
      <c r="K92" s="38">
        <v>1145.4166666666665</v>
      </c>
      <c r="L92" s="38">
        <v>1155.2333333333331</v>
      </c>
      <c r="M92" s="28">
        <v>1135.5999999999999</v>
      </c>
      <c r="N92" s="28">
        <v>1114.75</v>
      </c>
      <c r="O92" s="39">
        <v>22390200</v>
      </c>
      <c r="P92" s="40">
        <v>7.5282703877531734E-3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2436.1999999999998</v>
      </c>
      <c r="F93" s="37">
        <v>2432.9833333333331</v>
      </c>
      <c r="G93" s="38">
        <v>2411.9666666666662</v>
      </c>
      <c r="H93" s="38">
        <v>2387.7333333333331</v>
      </c>
      <c r="I93" s="38">
        <v>2366.7166666666662</v>
      </c>
      <c r="J93" s="38">
        <v>2457.2166666666662</v>
      </c>
      <c r="K93" s="38">
        <v>2478.2333333333336</v>
      </c>
      <c r="L93" s="38">
        <v>2502.4666666666662</v>
      </c>
      <c r="M93" s="28">
        <v>2454</v>
      </c>
      <c r="N93" s="28">
        <v>2408.75</v>
      </c>
      <c r="O93" s="39">
        <v>22864500</v>
      </c>
      <c r="P93" s="40">
        <v>4.9446463978849969E-2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2226.85</v>
      </c>
      <c r="F94" s="37">
        <v>2230.1499999999996</v>
      </c>
      <c r="G94" s="38">
        <v>2207.0999999999995</v>
      </c>
      <c r="H94" s="38">
        <v>2187.35</v>
      </c>
      <c r="I94" s="38">
        <v>2164.2999999999997</v>
      </c>
      <c r="J94" s="38">
        <v>2249.8999999999992</v>
      </c>
      <c r="K94" s="38">
        <v>2272.9499999999994</v>
      </c>
      <c r="L94" s="38">
        <v>2292.6999999999989</v>
      </c>
      <c r="M94" s="28">
        <v>2253.1999999999998</v>
      </c>
      <c r="N94" s="28">
        <v>2210.4</v>
      </c>
      <c r="O94" s="39">
        <v>3066400</v>
      </c>
      <c r="P94" s="40">
        <v>1.5095338983050847E-2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1501.75</v>
      </c>
      <c r="F95" s="37">
        <v>1500.95</v>
      </c>
      <c r="G95" s="38">
        <v>1487.9</v>
      </c>
      <c r="H95" s="38">
        <v>1474.05</v>
      </c>
      <c r="I95" s="38">
        <v>1461</v>
      </c>
      <c r="J95" s="38">
        <v>1514.8000000000002</v>
      </c>
      <c r="K95" s="38">
        <v>1527.85</v>
      </c>
      <c r="L95" s="38">
        <v>1541.7000000000003</v>
      </c>
      <c r="M95" s="28">
        <v>1514</v>
      </c>
      <c r="N95" s="28">
        <v>1487.1</v>
      </c>
      <c r="O95" s="39">
        <v>57161500</v>
      </c>
      <c r="P95" s="40">
        <v>6.0986565396708728E-2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562.85</v>
      </c>
      <c r="F96" s="37">
        <v>565.61666666666667</v>
      </c>
      <c r="G96" s="38">
        <v>558.23333333333335</v>
      </c>
      <c r="H96" s="38">
        <v>553.61666666666667</v>
      </c>
      <c r="I96" s="38">
        <v>546.23333333333335</v>
      </c>
      <c r="J96" s="38">
        <v>570.23333333333335</v>
      </c>
      <c r="K96" s="38">
        <v>577.61666666666679</v>
      </c>
      <c r="L96" s="38">
        <v>582.23333333333335</v>
      </c>
      <c r="M96" s="28">
        <v>573</v>
      </c>
      <c r="N96" s="28">
        <v>561</v>
      </c>
      <c r="O96" s="39">
        <v>26638700</v>
      </c>
      <c r="P96" s="40">
        <v>-4.5221573884245386E-2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2303.5</v>
      </c>
      <c r="F97" s="37">
        <v>2310.65</v>
      </c>
      <c r="G97" s="38">
        <v>2283.65</v>
      </c>
      <c r="H97" s="38">
        <v>2263.8000000000002</v>
      </c>
      <c r="I97" s="38">
        <v>2236.8000000000002</v>
      </c>
      <c r="J97" s="38">
        <v>2330.5</v>
      </c>
      <c r="K97" s="38">
        <v>2357.5</v>
      </c>
      <c r="L97" s="38">
        <v>2377.35</v>
      </c>
      <c r="M97" s="28">
        <v>2337.65</v>
      </c>
      <c r="N97" s="28">
        <v>2290.8000000000002</v>
      </c>
      <c r="O97" s="39">
        <v>3910500</v>
      </c>
      <c r="P97" s="40">
        <v>2.1526870146844007E-3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544.54999999999995</v>
      </c>
      <c r="F98" s="37">
        <v>551.1</v>
      </c>
      <c r="G98" s="38">
        <v>533.40000000000009</v>
      </c>
      <c r="H98" s="38">
        <v>522.25000000000011</v>
      </c>
      <c r="I98" s="38">
        <v>504.55000000000018</v>
      </c>
      <c r="J98" s="38">
        <v>562.25</v>
      </c>
      <c r="K98" s="38">
        <v>579.95000000000005</v>
      </c>
      <c r="L98" s="38">
        <v>591.09999999999991</v>
      </c>
      <c r="M98" s="28">
        <v>568.79999999999995</v>
      </c>
      <c r="N98" s="28">
        <v>539.95000000000005</v>
      </c>
      <c r="O98" s="39">
        <v>26771800</v>
      </c>
      <c r="P98" s="40">
        <v>8.8318839313027142E-2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121.2</v>
      </c>
      <c r="F99" s="37">
        <v>121.48333333333333</v>
      </c>
      <c r="G99" s="38">
        <v>118.51666666666667</v>
      </c>
      <c r="H99" s="38">
        <v>115.83333333333333</v>
      </c>
      <c r="I99" s="38">
        <v>112.86666666666666</v>
      </c>
      <c r="J99" s="38">
        <v>124.16666666666667</v>
      </c>
      <c r="K99" s="38">
        <v>127.13333333333334</v>
      </c>
      <c r="L99" s="38">
        <v>129.81666666666666</v>
      </c>
      <c r="M99" s="28">
        <v>124.45</v>
      </c>
      <c r="N99" s="28">
        <v>118.8</v>
      </c>
      <c r="O99" s="39">
        <v>17991200</v>
      </c>
      <c r="P99" s="40">
        <v>-2.3570595099183196E-2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289.85000000000002</v>
      </c>
      <c r="F100" s="37">
        <v>292.86666666666667</v>
      </c>
      <c r="G100" s="38">
        <v>284.73333333333335</v>
      </c>
      <c r="H100" s="38">
        <v>279.61666666666667</v>
      </c>
      <c r="I100" s="38">
        <v>271.48333333333335</v>
      </c>
      <c r="J100" s="38">
        <v>297.98333333333335</v>
      </c>
      <c r="K100" s="38">
        <v>306.11666666666667</v>
      </c>
      <c r="L100" s="38">
        <v>311.23333333333335</v>
      </c>
      <c r="M100" s="28">
        <v>301</v>
      </c>
      <c r="N100" s="28">
        <v>287.75</v>
      </c>
      <c r="O100" s="39">
        <v>14777100</v>
      </c>
      <c r="P100" s="40">
        <v>4.1880830001903672E-2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2134.85</v>
      </c>
      <c r="F101" s="37">
        <v>2144.3333333333335</v>
      </c>
      <c r="G101" s="38">
        <v>2120.666666666667</v>
      </c>
      <c r="H101" s="38">
        <v>2106.4833333333336</v>
      </c>
      <c r="I101" s="38">
        <v>2082.8166666666671</v>
      </c>
      <c r="J101" s="38">
        <v>2158.5166666666669</v>
      </c>
      <c r="K101" s="38">
        <v>2182.1833333333338</v>
      </c>
      <c r="L101" s="38">
        <v>2196.3666666666668</v>
      </c>
      <c r="M101" s="28">
        <v>2168</v>
      </c>
      <c r="N101" s="28">
        <v>2130.15</v>
      </c>
      <c r="O101" s="39">
        <v>11538600</v>
      </c>
      <c r="P101" s="40">
        <v>-8.9922959985571094E-3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39812.9</v>
      </c>
      <c r="F102" s="37">
        <v>40001.066666666673</v>
      </c>
      <c r="G102" s="38">
        <v>39512.933333333349</v>
      </c>
      <c r="H102" s="38">
        <v>39212.966666666674</v>
      </c>
      <c r="I102" s="38">
        <v>38724.83333333335</v>
      </c>
      <c r="J102" s="38">
        <v>40301.033333333347</v>
      </c>
      <c r="K102" s="38">
        <v>40789.166666666664</v>
      </c>
      <c r="L102" s="38">
        <v>41089.133333333346</v>
      </c>
      <c r="M102" s="28">
        <v>40489.199999999997</v>
      </c>
      <c r="N102" s="28">
        <v>39701.1</v>
      </c>
      <c r="O102" s="39">
        <v>7680</v>
      </c>
      <c r="P102" s="40">
        <v>-8.2437275985663083E-2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167.55</v>
      </c>
      <c r="F103" s="37">
        <v>169.03333333333333</v>
      </c>
      <c r="G103" s="38">
        <v>164.31666666666666</v>
      </c>
      <c r="H103" s="38">
        <v>161.08333333333334</v>
      </c>
      <c r="I103" s="38">
        <v>156.36666666666667</v>
      </c>
      <c r="J103" s="38">
        <v>172.26666666666665</v>
      </c>
      <c r="K103" s="38">
        <v>176.98333333333329</v>
      </c>
      <c r="L103" s="38">
        <v>180.21666666666664</v>
      </c>
      <c r="M103" s="28">
        <v>173.75</v>
      </c>
      <c r="N103" s="28">
        <v>165.8</v>
      </c>
      <c r="O103" s="39">
        <v>42510300</v>
      </c>
      <c r="P103" s="40">
        <v>1.3750277223331116E-2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764.85</v>
      </c>
      <c r="F104" s="37">
        <v>761.98333333333323</v>
      </c>
      <c r="G104" s="38">
        <v>754.46666666666647</v>
      </c>
      <c r="H104" s="38">
        <v>744.08333333333326</v>
      </c>
      <c r="I104" s="38">
        <v>736.56666666666649</v>
      </c>
      <c r="J104" s="38">
        <v>772.36666666666645</v>
      </c>
      <c r="K104" s="38">
        <v>779.8833333333331</v>
      </c>
      <c r="L104" s="38">
        <v>790.26666666666642</v>
      </c>
      <c r="M104" s="28">
        <v>769.5</v>
      </c>
      <c r="N104" s="28">
        <v>751.6</v>
      </c>
      <c r="O104" s="39">
        <v>102319250</v>
      </c>
      <c r="P104" s="40">
        <v>-2.2489031342773823E-2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1357</v>
      </c>
      <c r="F105" s="37">
        <v>1359.3500000000001</v>
      </c>
      <c r="G105" s="38">
        <v>1347.6500000000003</v>
      </c>
      <c r="H105" s="38">
        <v>1338.3000000000002</v>
      </c>
      <c r="I105" s="38">
        <v>1326.6000000000004</v>
      </c>
      <c r="J105" s="38">
        <v>1368.7000000000003</v>
      </c>
      <c r="K105" s="38">
        <v>1380.4</v>
      </c>
      <c r="L105" s="38">
        <v>1389.7500000000002</v>
      </c>
      <c r="M105" s="28">
        <v>1371.05</v>
      </c>
      <c r="N105" s="28">
        <v>1350</v>
      </c>
      <c r="O105" s="39">
        <v>2890000</v>
      </c>
      <c r="P105" s="40">
        <v>3.2457952198288579E-3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535.5</v>
      </c>
      <c r="F106" s="37">
        <v>535.16666666666663</v>
      </c>
      <c r="G106" s="38">
        <v>528.5333333333333</v>
      </c>
      <c r="H106" s="38">
        <v>521.56666666666672</v>
      </c>
      <c r="I106" s="38">
        <v>514.93333333333339</v>
      </c>
      <c r="J106" s="38">
        <v>542.13333333333321</v>
      </c>
      <c r="K106" s="38">
        <v>548.76666666666665</v>
      </c>
      <c r="L106" s="38">
        <v>555.73333333333312</v>
      </c>
      <c r="M106" s="28">
        <v>541.79999999999995</v>
      </c>
      <c r="N106" s="28">
        <v>528.20000000000005</v>
      </c>
      <c r="O106" s="39">
        <v>5873250</v>
      </c>
      <c r="P106" s="40">
        <v>5.4822198275862072E-2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10.65</v>
      </c>
      <c r="F107" s="37">
        <v>10.699999999999998</v>
      </c>
      <c r="G107" s="38">
        <v>10.399999999999995</v>
      </c>
      <c r="H107" s="38">
        <v>10.149999999999997</v>
      </c>
      <c r="I107" s="38">
        <v>9.8499999999999943</v>
      </c>
      <c r="J107" s="38">
        <v>10.949999999999996</v>
      </c>
      <c r="K107" s="38">
        <v>11.249999999999996</v>
      </c>
      <c r="L107" s="38">
        <v>11.499999999999996</v>
      </c>
      <c r="M107" s="28">
        <v>11</v>
      </c>
      <c r="N107" s="28">
        <v>10.45</v>
      </c>
      <c r="O107" s="39">
        <v>756910000</v>
      </c>
      <c r="P107" s="40">
        <v>1.3891461381737359E-3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60.95</v>
      </c>
      <c r="F108" s="37">
        <v>61.20000000000001</v>
      </c>
      <c r="G108" s="38">
        <v>60.200000000000017</v>
      </c>
      <c r="H108" s="38">
        <v>59.45000000000001</v>
      </c>
      <c r="I108" s="38">
        <v>58.450000000000017</v>
      </c>
      <c r="J108" s="38">
        <v>61.950000000000017</v>
      </c>
      <c r="K108" s="38">
        <v>62.95</v>
      </c>
      <c r="L108" s="38">
        <v>63.700000000000017</v>
      </c>
      <c r="M108" s="28">
        <v>62.2</v>
      </c>
      <c r="N108" s="28">
        <v>60.45</v>
      </c>
      <c r="O108" s="39">
        <v>115550000</v>
      </c>
      <c r="P108" s="40">
        <v>-1.4690632561354996E-3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41.75</v>
      </c>
      <c r="F109" s="37">
        <v>41.65</v>
      </c>
      <c r="G109" s="38">
        <v>41.05</v>
      </c>
      <c r="H109" s="38">
        <v>40.35</v>
      </c>
      <c r="I109" s="38">
        <v>39.75</v>
      </c>
      <c r="J109" s="38">
        <v>42.349999999999994</v>
      </c>
      <c r="K109" s="38">
        <v>42.95</v>
      </c>
      <c r="L109" s="38">
        <v>43.649999999999991</v>
      </c>
      <c r="M109" s="28">
        <v>42.25</v>
      </c>
      <c r="N109" s="28">
        <v>40.950000000000003</v>
      </c>
      <c r="O109" s="39">
        <v>236185800</v>
      </c>
      <c r="P109" s="40">
        <v>5.6716135740618205E-3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235</v>
      </c>
      <c r="F110" s="37">
        <v>234.91666666666666</v>
      </c>
      <c r="G110" s="38">
        <v>231.48333333333332</v>
      </c>
      <c r="H110" s="38">
        <v>227.96666666666667</v>
      </c>
      <c r="I110" s="38">
        <v>224.53333333333333</v>
      </c>
      <c r="J110" s="38">
        <v>238.43333333333331</v>
      </c>
      <c r="K110" s="38">
        <v>241.86666666666665</v>
      </c>
      <c r="L110" s="38">
        <v>245.3833333333333</v>
      </c>
      <c r="M110" s="28">
        <v>238.35</v>
      </c>
      <c r="N110" s="28">
        <v>231.4</v>
      </c>
      <c r="O110" s="39">
        <v>40132500</v>
      </c>
      <c r="P110" s="40">
        <v>2.5586966938188786E-2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378.2</v>
      </c>
      <c r="F111" s="37">
        <v>379.35000000000008</v>
      </c>
      <c r="G111" s="38">
        <v>371.45000000000016</v>
      </c>
      <c r="H111" s="38">
        <v>364.7000000000001</v>
      </c>
      <c r="I111" s="38">
        <v>356.80000000000018</v>
      </c>
      <c r="J111" s="38">
        <v>386.10000000000014</v>
      </c>
      <c r="K111" s="38">
        <v>394.00000000000011</v>
      </c>
      <c r="L111" s="38">
        <v>400.75000000000011</v>
      </c>
      <c r="M111" s="28">
        <v>387.25</v>
      </c>
      <c r="N111" s="28">
        <v>372.6</v>
      </c>
      <c r="O111" s="39">
        <v>17326375</v>
      </c>
      <c r="P111" s="40">
        <v>5.2652572796170723E-3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249.9</v>
      </c>
      <c r="F112" s="37">
        <v>250.31666666666669</v>
      </c>
      <c r="G112" s="38">
        <v>242.93333333333339</v>
      </c>
      <c r="H112" s="38">
        <v>235.9666666666667</v>
      </c>
      <c r="I112" s="38">
        <v>228.5833333333334</v>
      </c>
      <c r="J112" s="38">
        <v>257.28333333333342</v>
      </c>
      <c r="K112" s="38">
        <v>264.66666666666663</v>
      </c>
      <c r="L112" s="38">
        <v>271.63333333333338</v>
      </c>
      <c r="M112" s="28">
        <v>257.7</v>
      </c>
      <c r="N112" s="28">
        <v>243.35</v>
      </c>
      <c r="O112" s="39">
        <v>24023406</v>
      </c>
      <c r="P112" s="40">
        <v>-1.2727272727272728E-2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225.95</v>
      </c>
      <c r="F113" s="37">
        <v>225.45000000000002</v>
      </c>
      <c r="G113" s="38">
        <v>220.60000000000002</v>
      </c>
      <c r="H113" s="38">
        <v>215.25</v>
      </c>
      <c r="I113" s="38">
        <v>210.4</v>
      </c>
      <c r="J113" s="38">
        <v>230.80000000000004</v>
      </c>
      <c r="K113" s="38">
        <v>235.65</v>
      </c>
      <c r="L113" s="38">
        <v>241.00000000000006</v>
      </c>
      <c r="M113" s="28">
        <v>230.3</v>
      </c>
      <c r="N113" s="28">
        <v>220.1</v>
      </c>
      <c r="O113" s="39">
        <v>14824800</v>
      </c>
      <c r="P113" s="40">
        <v>-1.8809980806142036E-2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5003.05</v>
      </c>
      <c r="F114" s="37">
        <v>4987.4333333333334</v>
      </c>
      <c r="G114" s="38">
        <v>4904.2166666666672</v>
      </c>
      <c r="H114" s="38">
        <v>4805.3833333333341</v>
      </c>
      <c r="I114" s="38">
        <v>4722.1666666666679</v>
      </c>
      <c r="J114" s="38">
        <v>5086.2666666666664</v>
      </c>
      <c r="K114" s="38">
        <v>5169.4833333333318</v>
      </c>
      <c r="L114" s="38">
        <v>5268.3166666666657</v>
      </c>
      <c r="M114" s="28">
        <v>5070.6499999999996</v>
      </c>
      <c r="N114" s="28">
        <v>4888.6000000000004</v>
      </c>
      <c r="O114" s="39">
        <v>315900</v>
      </c>
      <c r="P114" s="40">
        <v>-4.2074141460086423E-2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1939.9</v>
      </c>
      <c r="F115" s="37">
        <v>1957.3499999999997</v>
      </c>
      <c r="G115" s="38">
        <v>1908.6499999999994</v>
      </c>
      <c r="H115" s="38">
        <v>1877.3999999999996</v>
      </c>
      <c r="I115" s="38">
        <v>1828.6999999999994</v>
      </c>
      <c r="J115" s="38">
        <v>1988.5999999999995</v>
      </c>
      <c r="K115" s="38">
        <v>2037.2999999999997</v>
      </c>
      <c r="L115" s="38">
        <v>2068.5499999999993</v>
      </c>
      <c r="M115" s="28">
        <v>2006.05</v>
      </c>
      <c r="N115" s="28">
        <v>1926.1</v>
      </c>
      <c r="O115" s="39">
        <v>2803500</v>
      </c>
      <c r="P115" s="40">
        <v>-6.2383031815346226E-4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987.95</v>
      </c>
      <c r="F116" s="37">
        <v>982.15</v>
      </c>
      <c r="G116" s="38">
        <v>973.9</v>
      </c>
      <c r="H116" s="38">
        <v>959.85</v>
      </c>
      <c r="I116" s="38">
        <v>951.6</v>
      </c>
      <c r="J116" s="38">
        <v>996.19999999999993</v>
      </c>
      <c r="K116" s="38">
        <v>1004.4499999999999</v>
      </c>
      <c r="L116" s="38">
        <v>1018.4999999999999</v>
      </c>
      <c r="M116" s="28">
        <v>990.4</v>
      </c>
      <c r="N116" s="28">
        <v>968.1</v>
      </c>
      <c r="O116" s="39">
        <v>24987600</v>
      </c>
      <c r="P116" s="40">
        <v>3.2426589803638984E-4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217.65</v>
      </c>
      <c r="F117" s="37">
        <v>217.93333333333331</v>
      </c>
      <c r="G117" s="38">
        <v>215.41666666666663</v>
      </c>
      <c r="H117" s="38">
        <v>213.18333333333331</v>
      </c>
      <c r="I117" s="38">
        <v>210.66666666666663</v>
      </c>
      <c r="J117" s="38">
        <v>220.16666666666663</v>
      </c>
      <c r="K117" s="38">
        <v>222.68333333333334</v>
      </c>
      <c r="L117" s="38">
        <v>224.91666666666663</v>
      </c>
      <c r="M117" s="28">
        <v>220.45</v>
      </c>
      <c r="N117" s="28">
        <v>215.7</v>
      </c>
      <c r="O117" s="39">
        <v>18261600</v>
      </c>
      <c r="P117" s="40">
        <v>0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1747.6</v>
      </c>
      <c r="F118" s="37">
        <v>1745.8999999999999</v>
      </c>
      <c r="G118" s="38">
        <v>1731.6999999999998</v>
      </c>
      <c r="H118" s="38">
        <v>1715.8</v>
      </c>
      <c r="I118" s="38">
        <v>1701.6</v>
      </c>
      <c r="J118" s="38">
        <v>1761.7999999999997</v>
      </c>
      <c r="K118" s="38">
        <v>1776</v>
      </c>
      <c r="L118" s="38">
        <v>1791.8999999999996</v>
      </c>
      <c r="M118" s="28">
        <v>1760.1</v>
      </c>
      <c r="N118" s="28">
        <v>1730</v>
      </c>
      <c r="O118" s="39">
        <v>37246500</v>
      </c>
      <c r="P118" s="40">
        <v>6.5095610249899197E-2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922</v>
      </c>
      <c r="F119" s="37">
        <v>925.19999999999993</v>
      </c>
      <c r="G119" s="38">
        <v>899.39999999999986</v>
      </c>
      <c r="H119" s="38">
        <v>876.8</v>
      </c>
      <c r="I119" s="38">
        <v>850.99999999999989</v>
      </c>
      <c r="J119" s="38">
        <v>947.79999999999984</v>
      </c>
      <c r="K119" s="38">
        <v>973.5999999999998</v>
      </c>
      <c r="L119" s="38">
        <v>996.19999999999982</v>
      </c>
      <c r="M119" s="28">
        <v>951</v>
      </c>
      <c r="N119" s="28">
        <v>902.6</v>
      </c>
      <c r="O119" s="39">
        <v>1595250</v>
      </c>
      <c r="P119" s="40">
        <v>0.10378827192527244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126.5</v>
      </c>
      <c r="F120" s="37">
        <v>127.21666666666665</v>
      </c>
      <c r="G120" s="38">
        <v>124.93333333333331</v>
      </c>
      <c r="H120" s="38">
        <v>123.36666666666666</v>
      </c>
      <c r="I120" s="38">
        <v>121.08333333333331</v>
      </c>
      <c r="J120" s="38">
        <v>128.7833333333333</v>
      </c>
      <c r="K120" s="38">
        <v>131.06666666666663</v>
      </c>
      <c r="L120" s="38">
        <v>132.6333333333333</v>
      </c>
      <c r="M120" s="28">
        <v>129.5</v>
      </c>
      <c r="N120" s="28">
        <v>125.65</v>
      </c>
      <c r="O120" s="39">
        <v>58227000</v>
      </c>
      <c r="P120" s="40">
        <v>-2.7830346209506847E-3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1040.8</v>
      </c>
      <c r="F121" s="37">
        <v>1037.4666666666665</v>
      </c>
      <c r="G121" s="38">
        <v>1023.383333333333</v>
      </c>
      <c r="H121" s="38">
        <v>1005.9666666666665</v>
      </c>
      <c r="I121" s="38">
        <v>991.88333333333298</v>
      </c>
      <c r="J121" s="38">
        <v>1054.883333333333</v>
      </c>
      <c r="K121" s="38">
        <v>1068.9666666666665</v>
      </c>
      <c r="L121" s="38">
        <v>1086.383333333333</v>
      </c>
      <c r="M121" s="28">
        <v>1051.55</v>
      </c>
      <c r="N121" s="28">
        <v>1020.05</v>
      </c>
      <c r="O121" s="39">
        <v>752400</v>
      </c>
      <c r="P121" s="40">
        <v>9.0525045262522634E-3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773.85</v>
      </c>
      <c r="F122" s="37">
        <v>779.61666666666679</v>
      </c>
      <c r="G122" s="38">
        <v>760.53333333333353</v>
      </c>
      <c r="H122" s="38">
        <v>747.2166666666667</v>
      </c>
      <c r="I122" s="38">
        <v>728.13333333333344</v>
      </c>
      <c r="J122" s="38">
        <v>792.93333333333362</v>
      </c>
      <c r="K122" s="38">
        <v>812.01666666666688</v>
      </c>
      <c r="L122" s="38">
        <v>825.33333333333371</v>
      </c>
      <c r="M122" s="28">
        <v>798.7</v>
      </c>
      <c r="N122" s="28">
        <v>766.3</v>
      </c>
      <c r="O122" s="39">
        <v>13426000</v>
      </c>
      <c r="P122" s="40">
        <v>5.5658754729962158E-2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265.2</v>
      </c>
      <c r="F123" s="37">
        <v>265.90000000000003</v>
      </c>
      <c r="G123" s="38">
        <v>262.60000000000008</v>
      </c>
      <c r="H123" s="38">
        <v>260.00000000000006</v>
      </c>
      <c r="I123" s="38">
        <v>256.7000000000001</v>
      </c>
      <c r="J123" s="38">
        <v>268.50000000000006</v>
      </c>
      <c r="K123" s="38">
        <v>271.8</v>
      </c>
      <c r="L123" s="38">
        <v>274.40000000000003</v>
      </c>
      <c r="M123" s="28">
        <v>269.2</v>
      </c>
      <c r="N123" s="28">
        <v>263.3</v>
      </c>
      <c r="O123" s="39">
        <v>124592000</v>
      </c>
      <c r="P123" s="40">
        <v>-2.5943160212148503E-2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558.79999999999995</v>
      </c>
      <c r="F124" s="37">
        <v>558.86666666666667</v>
      </c>
      <c r="G124" s="38">
        <v>545.98333333333335</v>
      </c>
      <c r="H124" s="38">
        <v>533.16666666666663</v>
      </c>
      <c r="I124" s="38">
        <v>520.2833333333333</v>
      </c>
      <c r="J124" s="38">
        <v>571.68333333333339</v>
      </c>
      <c r="K124" s="38">
        <v>584.56666666666683</v>
      </c>
      <c r="L124" s="38">
        <v>597.38333333333344</v>
      </c>
      <c r="M124" s="28">
        <v>571.75</v>
      </c>
      <c r="N124" s="28">
        <v>546.04999999999995</v>
      </c>
      <c r="O124" s="39">
        <v>29860000</v>
      </c>
      <c r="P124" s="40">
        <v>-4.7527910685805426E-2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2754.15</v>
      </c>
      <c r="F125" s="37">
        <v>2736.0666666666671</v>
      </c>
      <c r="G125" s="38">
        <v>2688.9333333333343</v>
      </c>
      <c r="H125" s="38">
        <v>2623.7166666666672</v>
      </c>
      <c r="I125" s="38">
        <v>2576.5833333333344</v>
      </c>
      <c r="J125" s="38">
        <v>2801.2833333333342</v>
      </c>
      <c r="K125" s="38">
        <v>2848.4166666666665</v>
      </c>
      <c r="L125" s="38">
        <v>2913.6333333333341</v>
      </c>
      <c r="M125" s="28">
        <v>2783.2</v>
      </c>
      <c r="N125" s="28">
        <v>2670.85</v>
      </c>
      <c r="O125" s="39">
        <v>306425</v>
      </c>
      <c r="P125" s="40">
        <v>-4.5256270447110142E-2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756.15</v>
      </c>
      <c r="F126" s="37">
        <v>756.18333333333339</v>
      </c>
      <c r="G126" s="38">
        <v>738.36666666666679</v>
      </c>
      <c r="H126" s="38">
        <v>720.58333333333337</v>
      </c>
      <c r="I126" s="38">
        <v>702.76666666666677</v>
      </c>
      <c r="J126" s="38">
        <v>773.96666666666681</v>
      </c>
      <c r="K126" s="38">
        <v>791.78333333333342</v>
      </c>
      <c r="L126" s="38">
        <v>809.56666666666683</v>
      </c>
      <c r="M126" s="28">
        <v>774</v>
      </c>
      <c r="N126" s="28">
        <v>738.4</v>
      </c>
      <c r="O126" s="39">
        <v>29407050</v>
      </c>
      <c r="P126" s="40">
        <v>-2.2219229733369244E-2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2781.9</v>
      </c>
      <c r="F127" s="37">
        <v>2749.1833333333329</v>
      </c>
      <c r="G127" s="38">
        <v>2703.3666666666659</v>
      </c>
      <c r="H127" s="38">
        <v>2624.833333333333</v>
      </c>
      <c r="I127" s="38">
        <v>2579.016666666666</v>
      </c>
      <c r="J127" s="38">
        <v>2827.7166666666658</v>
      </c>
      <c r="K127" s="38">
        <v>2873.5333333333324</v>
      </c>
      <c r="L127" s="38">
        <v>2952.0666666666657</v>
      </c>
      <c r="M127" s="28">
        <v>2795</v>
      </c>
      <c r="N127" s="28">
        <v>2670.65</v>
      </c>
      <c r="O127" s="39">
        <v>2150875</v>
      </c>
      <c r="P127" s="40">
        <v>-2.3550107819770742E-2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1804.3</v>
      </c>
      <c r="F128" s="37">
        <v>1796.95</v>
      </c>
      <c r="G128" s="38">
        <v>1779.4</v>
      </c>
      <c r="H128" s="38">
        <v>1754.5</v>
      </c>
      <c r="I128" s="38">
        <v>1736.95</v>
      </c>
      <c r="J128" s="38">
        <v>1821.8500000000001</v>
      </c>
      <c r="K128" s="38">
        <v>1839.3999999999999</v>
      </c>
      <c r="L128" s="38">
        <v>1864.3000000000002</v>
      </c>
      <c r="M128" s="28">
        <v>1814.5</v>
      </c>
      <c r="N128" s="28">
        <v>1772.05</v>
      </c>
      <c r="O128" s="39">
        <v>17621200</v>
      </c>
      <c r="P128" s="40">
        <v>-3.9213975703910491E-2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83.35</v>
      </c>
      <c r="F129" s="37">
        <v>83.333333333333329</v>
      </c>
      <c r="G129" s="38">
        <v>81.61666666666666</v>
      </c>
      <c r="H129" s="38">
        <v>79.883333333333326</v>
      </c>
      <c r="I129" s="38">
        <v>78.166666666666657</v>
      </c>
      <c r="J129" s="38">
        <v>85.066666666666663</v>
      </c>
      <c r="K129" s="38">
        <v>86.783333333333331</v>
      </c>
      <c r="L129" s="38">
        <v>88.516666666666666</v>
      </c>
      <c r="M129" s="28">
        <v>85.05</v>
      </c>
      <c r="N129" s="28">
        <v>81.599999999999994</v>
      </c>
      <c r="O129" s="39">
        <v>46119232</v>
      </c>
      <c r="P129" s="40">
        <v>1.6322517207472961E-2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2647.35</v>
      </c>
      <c r="F130" s="37">
        <v>2677.4333333333329</v>
      </c>
      <c r="G130" s="38">
        <v>2599.9166666666661</v>
      </c>
      <c r="H130" s="38">
        <v>2552.4833333333331</v>
      </c>
      <c r="I130" s="38">
        <v>2474.9666666666662</v>
      </c>
      <c r="J130" s="38">
        <v>2724.8666666666659</v>
      </c>
      <c r="K130" s="38">
        <v>2802.3833333333332</v>
      </c>
      <c r="L130" s="38">
        <v>2849.8166666666657</v>
      </c>
      <c r="M130" s="28">
        <v>2754.95</v>
      </c>
      <c r="N130" s="28">
        <v>2630</v>
      </c>
      <c r="O130" s="39">
        <v>826875</v>
      </c>
      <c r="P130" s="40">
        <v>1.1004126547455296E-2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595.9</v>
      </c>
      <c r="F131" s="37">
        <v>596.44999999999993</v>
      </c>
      <c r="G131" s="38">
        <v>591.59999999999991</v>
      </c>
      <c r="H131" s="38">
        <v>587.29999999999995</v>
      </c>
      <c r="I131" s="38">
        <v>582.44999999999993</v>
      </c>
      <c r="J131" s="38">
        <v>600.74999999999989</v>
      </c>
      <c r="K131" s="38">
        <v>605.6</v>
      </c>
      <c r="L131" s="38">
        <v>609.89999999999986</v>
      </c>
      <c r="M131" s="28">
        <v>601.29999999999995</v>
      </c>
      <c r="N131" s="28">
        <v>592.15</v>
      </c>
      <c r="O131" s="39">
        <v>6937200</v>
      </c>
      <c r="P131" s="40">
        <v>-5.2910052910052907E-3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388.4</v>
      </c>
      <c r="F132" s="37">
        <v>387.83333333333331</v>
      </c>
      <c r="G132" s="38">
        <v>382.81666666666661</v>
      </c>
      <c r="H132" s="38">
        <v>377.23333333333329</v>
      </c>
      <c r="I132" s="38">
        <v>372.21666666666658</v>
      </c>
      <c r="J132" s="38">
        <v>393.41666666666663</v>
      </c>
      <c r="K132" s="38">
        <v>398.43333333333339</v>
      </c>
      <c r="L132" s="38">
        <v>404.01666666666665</v>
      </c>
      <c r="M132" s="28">
        <v>392.85</v>
      </c>
      <c r="N132" s="28">
        <v>382.25</v>
      </c>
      <c r="O132" s="39">
        <v>24264000</v>
      </c>
      <c r="P132" s="40">
        <v>-6.3068228356130719E-3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1753.95</v>
      </c>
      <c r="F133" s="37">
        <v>1758.8666666666668</v>
      </c>
      <c r="G133" s="38">
        <v>1735.1833333333336</v>
      </c>
      <c r="H133" s="38">
        <v>1716.4166666666667</v>
      </c>
      <c r="I133" s="38">
        <v>1692.7333333333336</v>
      </c>
      <c r="J133" s="38">
        <v>1777.6333333333337</v>
      </c>
      <c r="K133" s="38">
        <v>1801.3166666666671</v>
      </c>
      <c r="L133" s="38">
        <v>1820.0833333333337</v>
      </c>
      <c r="M133" s="28">
        <v>1782.55</v>
      </c>
      <c r="N133" s="28">
        <v>1740.1</v>
      </c>
      <c r="O133" s="39">
        <v>12810425</v>
      </c>
      <c r="P133" s="40">
        <v>4.1366738337851733E-2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5927</v>
      </c>
      <c r="F134" s="37">
        <v>5917.583333333333</v>
      </c>
      <c r="G134" s="38">
        <v>5811.3666666666659</v>
      </c>
      <c r="H134" s="38">
        <v>5695.7333333333327</v>
      </c>
      <c r="I134" s="38">
        <v>5589.5166666666655</v>
      </c>
      <c r="J134" s="38">
        <v>6033.2166666666662</v>
      </c>
      <c r="K134" s="38">
        <v>6139.4333333333334</v>
      </c>
      <c r="L134" s="38">
        <v>6255.0666666666666</v>
      </c>
      <c r="M134" s="28">
        <v>6023.8</v>
      </c>
      <c r="N134" s="28">
        <v>5801.95</v>
      </c>
      <c r="O134" s="39">
        <v>1218450</v>
      </c>
      <c r="P134" s="40">
        <v>1.8047374357688932E-2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4607.6000000000004</v>
      </c>
      <c r="F135" s="37">
        <v>4639.5999999999995</v>
      </c>
      <c r="G135" s="38">
        <v>4529.0499999999993</v>
      </c>
      <c r="H135" s="38">
        <v>4450.5</v>
      </c>
      <c r="I135" s="38">
        <v>4339.95</v>
      </c>
      <c r="J135" s="38">
        <v>4718.1499999999987</v>
      </c>
      <c r="K135" s="38">
        <v>4828.7</v>
      </c>
      <c r="L135" s="38">
        <v>4907.2499999999982</v>
      </c>
      <c r="M135" s="28">
        <v>4750.1499999999996</v>
      </c>
      <c r="N135" s="28">
        <v>4561.05</v>
      </c>
      <c r="O135" s="39">
        <v>900400</v>
      </c>
      <c r="P135" s="40">
        <v>6.4554268148498462E-2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775.1</v>
      </c>
      <c r="F136" s="37">
        <v>777.5333333333333</v>
      </c>
      <c r="G136" s="38">
        <v>764.46666666666658</v>
      </c>
      <c r="H136" s="38">
        <v>753.83333333333326</v>
      </c>
      <c r="I136" s="38">
        <v>740.76666666666654</v>
      </c>
      <c r="J136" s="38">
        <v>788.16666666666663</v>
      </c>
      <c r="K136" s="38">
        <v>801.23333333333323</v>
      </c>
      <c r="L136" s="38">
        <v>811.86666666666667</v>
      </c>
      <c r="M136" s="28">
        <v>790.6</v>
      </c>
      <c r="N136" s="28">
        <v>766.9</v>
      </c>
      <c r="O136" s="39">
        <v>9073750</v>
      </c>
      <c r="P136" s="40">
        <v>-5.4038945308860524E-3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863.3</v>
      </c>
      <c r="F137" s="37">
        <v>858.55000000000007</v>
      </c>
      <c r="G137" s="38">
        <v>849.10000000000014</v>
      </c>
      <c r="H137" s="38">
        <v>834.90000000000009</v>
      </c>
      <c r="I137" s="38">
        <v>825.45000000000016</v>
      </c>
      <c r="J137" s="38">
        <v>872.75000000000011</v>
      </c>
      <c r="K137" s="38">
        <v>882.20000000000016</v>
      </c>
      <c r="L137" s="38">
        <v>896.40000000000009</v>
      </c>
      <c r="M137" s="28">
        <v>868</v>
      </c>
      <c r="N137" s="28">
        <v>844.35</v>
      </c>
      <c r="O137" s="39">
        <v>12293400</v>
      </c>
      <c r="P137" s="40">
        <v>2.2413692728648776E-2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180.5</v>
      </c>
      <c r="F138" s="37">
        <v>178.20000000000002</v>
      </c>
      <c r="G138" s="38">
        <v>173.60000000000002</v>
      </c>
      <c r="H138" s="38">
        <v>166.70000000000002</v>
      </c>
      <c r="I138" s="38">
        <v>162.10000000000002</v>
      </c>
      <c r="J138" s="38">
        <v>185.10000000000002</v>
      </c>
      <c r="K138" s="38">
        <v>189.7</v>
      </c>
      <c r="L138" s="38">
        <v>196.60000000000002</v>
      </c>
      <c r="M138" s="28">
        <v>182.8</v>
      </c>
      <c r="N138" s="28">
        <v>171.3</v>
      </c>
      <c r="O138" s="39">
        <v>36500000</v>
      </c>
      <c r="P138" s="40">
        <v>5.8421516754850085E-3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123.5</v>
      </c>
      <c r="F139" s="37">
        <v>122.56666666666666</v>
      </c>
      <c r="G139" s="38">
        <v>121.13333333333333</v>
      </c>
      <c r="H139" s="38">
        <v>118.76666666666667</v>
      </c>
      <c r="I139" s="38">
        <v>117.33333333333333</v>
      </c>
      <c r="J139" s="38">
        <v>124.93333333333332</v>
      </c>
      <c r="K139" s="38">
        <v>126.36666666666666</v>
      </c>
      <c r="L139" s="38">
        <v>128.73333333333332</v>
      </c>
      <c r="M139" s="28">
        <v>124</v>
      </c>
      <c r="N139" s="28">
        <v>120.2</v>
      </c>
      <c r="O139" s="39">
        <v>33132000</v>
      </c>
      <c r="P139" s="40">
        <v>-1.7000445037828216E-2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519.6</v>
      </c>
      <c r="F140" s="37">
        <v>519.93333333333339</v>
      </c>
      <c r="G140" s="38">
        <v>513.91666666666674</v>
      </c>
      <c r="H140" s="38">
        <v>508.23333333333335</v>
      </c>
      <c r="I140" s="38">
        <v>502.2166666666667</v>
      </c>
      <c r="J140" s="38">
        <v>525.61666666666679</v>
      </c>
      <c r="K140" s="38">
        <v>531.63333333333344</v>
      </c>
      <c r="L140" s="38">
        <v>537.31666666666683</v>
      </c>
      <c r="M140" s="28">
        <v>525.95000000000005</v>
      </c>
      <c r="N140" s="28">
        <v>514.25</v>
      </c>
      <c r="O140" s="39">
        <v>7778000</v>
      </c>
      <c r="P140" s="40">
        <v>-1.7060533299633515E-2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7625.75</v>
      </c>
      <c r="F141" s="37">
        <v>7616.916666666667</v>
      </c>
      <c r="G141" s="38">
        <v>7503.8333333333339</v>
      </c>
      <c r="H141" s="38">
        <v>7381.916666666667</v>
      </c>
      <c r="I141" s="38">
        <v>7268.8333333333339</v>
      </c>
      <c r="J141" s="38">
        <v>7738.8333333333339</v>
      </c>
      <c r="K141" s="38">
        <v>7851.9166666666679</v>
      </c>
      <c r="L141" s="38">
        <v>7973.8333333333339</v>
      </c>
      <c r="M141" s="28">
        <v>7730</v>
      </c>
      <c r="N141" s="28">
        <v>7495</v>
      </c>
      <c r="O141" s="39">
        <v>2271900</v>
      </c>
      <c r="P141" s="40">
        <v>-1.542795232936078E-2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901.7</v>
      </c>
      <c r="F142" s="37">
        <v>903.56666666666661</v>
      </c>
      <c r="G142" s="38">
        <v>890.13333333333321</v>
      </c>
      <c r="H142" s="38">
        <v>878.56666666666661</v>
      </c>
      <c r="I142" s="38">
        <v>865.13333333333321</v>
      </c>
      <c r="J142" s="38">
        <v>915.13333333333321</v>
      </c>
      <c r="K142" s="38">
        <v>928.56666666666661</v>
      </c>
      <c r="L142" s="38">
        <v>940.13333333333321</v>
      </c>
      <c r="M142" s="28">
        <v>917</v>
      </c>
      <c r="N142" s="28">
        <v>892</v>
      </c>
      <c r="O142" s="39">
        <v>13303750</v>
      </c>
      <c r="P142" s="40">
        <v>-2.4369669134876744E-3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1413.8</v>
      </c>
      <c r="F143" s="37">
        <v>1421.4333333333334</v>
      </c>
      <c r="G143" s="38">
        <v>1397.8666666666668</v>
      </c>
      <c r="H143" s="38">
        <v>1381.9333333333334</v>
      </c>
      <c r="I143" s="38">
        <v>1358.3666666666668</v>
      </c>
      <c r="J143" s="38">
        <v>1437.3666666666668</v>
      </c>
      <c r="K143" s="38">
        <v>1460.9333333333334</v>
      </c>
      <c r="L143" s="38">
        <v>1476.8666666666668</v>
      </c>
      <c r="M143" s="28">
        <v>1445</v>
      </c>
      <c r="N143" s="28">
        <v>1405.5</v>
      </c>
      <c r="O143" s="39">
        <v>2382450</v>
      </c>
      <c r="P143" s="40">
        <v>6.8037272592811711E-3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2408.15</v>
      </c>
      <c r="F144" s="37">
        <v>2442.1</v>
      </c>
      <c r="G144" s="38">
        <v>2342.1999999999998</v>
      </c>
      <c r="H144" s="38">
        <v>2276.25</v>
      </c>
      <c r="I144" s="38">
        <v>2176.35</v>
      </c>
      <c r="J144" s="38">
        <v>2508.0499999999997</v>
      </c>
      <c r="K144" s="38">
        <v>2607.9500000000003</v>
      </c>
      <c r="L144" s="38">
        <v>2673.8999999999996</v>
      </c>
      <c r="M144" s="28">
        <v>2542</v>
      </c>
      <c r="N144" s="28">
        <v>2376.15</v>
      </c>
      <c r="O144" s="39">
        <v>500600</v>
      </c>
      <c r="P144" s="40">
        <v>2.1632653061224489E-2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774.6</v>
      </c>
      <c r="F145" s="37">
        <v>777.2166666666667</v>
      </c>
      <c r="G145" s="38">
        <v>761.28333333333342</v>
      </c>
      <c r="H145" s="38">
        <v>747.9666666666667</v>
      </c>
      <c r="I145" s="38">
        <v>732.03333333333342</v>
      </c>
      <c r="J145" s="38">
        <v>790.53333333333342</v>
      </c>
      <c r="K145" s="38">
        <v>806.46666666666681</v>
      </c>
      <c r="L145" s="38">
        <v>819.78333333333342</v>
      </c>
      <c r="M145" s="28">
        <v>793.15</v>
      </c>
      <c r="N145" s="28">
        <v>763.9</v>
      </c>
      <c r="O145" s="39">
        <v>1779700</v>
      </c>
      <c r="P145" s="40">
        <v>-2.6661926768574477E-2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819.2</v>
      </c>
      <c r="F146" s="37">
        <v>821.61666666666679</v>
      </c>
      <c r="G146" s="38">
        <v>809.38333333333355</v>
      </c>
      <c r="H146" s="38">
        <v>799.56666666666672</v>
      </c>
      <c r="I146" s="38">
        <v>787.33333333333348</v>
      </c>
      <c r="J146" s="38">
        <v>831.43333333333362</v>
      </c>
      <c r="K146" s="38">
        <v>843.66666666666674</v>
      </c>
      <c r="L146" s="38">
        <v>853.48333333333369</v>
      </c>
      <c r="M146" s="28">
        <v>833.85</v>
      </c>
      <c r="N146" s="28">
        <v>811.8</v>
      </c>
      <c r="O146" s="39">
        <v>3012600</v>
      </c>
      <c r="P146" s="40">
        <v>-2.7126525867080024E-2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4074.7</v>
      </c>
      <c r="F147" s="37">
        <v>4098.2</v>
      </c>
      <c r="G147" s="38">
        <v>4006.6499999999996</v>
      </c>
      <c r="H147" s="38">
        <v>3938.6</v>
      </c>
      <c r="I147" s="38">
        <v>3847.0499999999997</v>
      </c>
      <c r="J147" s="38">
        <v>4166.25</v>
      </c>
      <c r="K147" s="38">
        <v>4257.8000000000011</v>
      </c>
      <c r="L147" s="38">
        <v>4325.8499999999995</v>
      </c>
      <c r="M147" s="28">
        <v>4189.75</v>
      </c>
      <c r="N147" s="28">
        <v>4030.15</v>
      </c>
      <c r="O147" s="39">
        <v>2500400</v>
      </c>
      <c r="P147" s="40">
        <v>7.656967840735069E-3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139.44999999999999</v>
      </c>
      <c r="F148" s="37">
        <v>140.93333333333331</v>
      </c>
      <c r="G148" s="38">
        <v>137.41666666666663</v>
      </c>
      <c r="H148" s="38">
        <v>135.38333333333333</v>
      </c>
      <c r="I148" s="38">
        <v>131.86666666666665</v>
      </c>
      <c r="J148" s="38">
        <v>142.96666666666661</v>
      </c>
      <c r="K148" s="38">
        <v>146.48333333333332</v>
      </c>
      <c r="L148" s="38">
        <v>148.51666666666659</v>
      </c>
      <c r="M148" s="28">
        <v>144.44999999999999</v>
      </c>
      <c r="N148" s="28">
        <v>138.9</v>
      </c>
      <c r="O148" s="39">
        <v>28595000</v>
      </c>
      <c r="P148" s="40">
        <v>-9.7823428711176332E-4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3064.8</v>
      </c>
      <c r="F149" s="37">
        <v>3080.5</v>
      </c>
      <c r="G149" s="38">
        <v>3026.6</v>
      </c>
      <c r="H149" s="38">
        <v>2988.4</v>
      </c>
      <c r="I149" s="38">
        <v>2934.5</v>
      </c>
      <c r="J149" s="38">
        <v>3118.7</v>
      </c>
      <c r="K149" s="38">
        <v>3172.5999999999995</v>
      </c>
      <c r="L149" s="38">
        <v>3210.7999999999997</v>
      </c>
      <c r="M149" s="28">
        <v>3134.4</v>
      </c>
      <c r="N149" s="28">
        <v>3042.3</v>
      </c>
      <c r="O149" s="39">
        <v>1788850</v>
      </c>
      <c r="P149" s="40">
        <v>9.6799683919399446E-3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67547.25</v>
      </c>
      <c r="F150" s="37">
        <v>67106.116666666669</v>
      </c>
      <c r="G150" s="38">
        <v>66452.233333333337</v>
      </c>
      <c r="H150" s="38">
        <v>65357.216666666674</v>
      </c>
      <c r="I150" s="38">
        <v>64703.333333333343</v>
      </c>
      <c r="J150" s="38">
        <v>68201.133333333331</v>
      </c>
      <c r="K150" s="38">
        <v>68855.016666666663</v>
      </c>
      <c r="L150" s="38">
        <v>69950.033333333326</v>
      </c>
      <c r="M150" s="28">
        <v>67760</v>
      </c>
      <c r="N150" s="28">
        <v>66011.100000000006</v>
      </c>
      <c r="O150" s="39">
        <v>105200</v>
      </c>
      <c r="P150" s="40">
        <v>-9.5094623858393741E-3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1335.1</v>
      </c>
      <c r="F151" s="37">
        <v>1337.2</v>
      </c>
      <c r="G151" s="38">
        <v>1315.4</v>
      </c>
      <c r="H151" s="38">
        <v>1295.7</v>
      </c>
      <c r="I151" s="38">
        <v>1273.9000000000001</v>
      </c>
      <c r="J151" s="38">
        <v>1356.9</v>
      </c>
      <c r="K151" s="38">
        <v>1378.6999999999998</v>
      </c>
      <c r="L151" s="38">
        <v>1398.4</v>
      </c>
      <c r="M151" s="28">
        <v>1359</v>
      </c>
      <c r="N151" s="28">
        <v>1317.5</v>
      </c>
      <c r="O151" s="39">
        <v>3662250</v>
      </c>
      <c r="P151" s="40">
        <v>6.7003401711163797E-3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331.75</v>
      </c>
      <c r="F152" s="37">
        <v>329.56666666666666</v>
      </c>
      <c r="G152" s="38">
        <v>325.63333333333333</v>
      </c>
      <c r="H152" s="38">
        <v>319.51666666666665</v>
      </c>
      <c r="I152" s="38">
        <v>315.58333333333331</v>
      </c>
      <c r="J152" s="38">
        <v>335.68333333333334</v>
      </c>
      <c r="K152" s="38">
        <v>339.61666666666662</v>
      </c>
      <c r="L152" s="38">
        <v>345.73333333333335</v>
      </c>
      <c r="M152" s="28">
        <v>333.5</v>
      </c>
      <c r="N152" s="28">
        <v>323.45</v>
      </c>
      <c r="O152" s="39">
        <v>2979200</v>
      </c>
      <c r="P152" s="40">
        <v>-4.1194644696189497E-2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120.1</v>
      </c>
      <c r="F153" s="37">
        <v>120.64999999999999</v>
      </c>
      <c r="G153" s="38">
        <v>117.24999999999999</v>
      </c>
      <c r="H153" s="38">
        <v>114.39999999999999</v>
      </c>
      <c r="I153" s="38">
        <v>110.99999999999999</v>
      </c>
      <c r="J153" s="38">
        <v>123.49999999999999</v>
      </c>
      <c r="K153" s="38">
        <v>126.89999999999999</v>
      </c>
      <c r="L153" s="38">
        <v>129.75</v>
      </c>
      <c r="M153" s="28">
        <v>124.05</v>
      </c>
      <c r="N153" s="28">
        <v>117.8</v>
      </c>
      <c r="O153" s="39">
        <v>88247000</v>
      </c>
      <c r="P153" s="40">
        <v>-9.2566084550052483E-3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4795.3</v>
      </c>
      <c r="F154" s="37">
        <v>4801.0166666666664</v>
      </c>
      <c r="G154" s="38">
        <v>4727.2833333333328</v>
      </c>
      <c r="H154" s="38">
        <v>4659.2666666666664</v>
      </c>
      <c r="I154" s="38">
        <v>4585.5333333333328</v>
      </c>
      <c r="J154" s="38">
        <v>4869.0333333333328</v>
      </c>
      <c r="K154" s="38">
        <v>4942.7666666666664</v>
      </c>
      <c r="L154" s="38">
        <v>5010.7833333333328</v>
      </c>
      <c r="M154" s="28">
        <v>4874.75</v>
      </c>
      <c r="N154" s="28">
        <v>4733</v>
      </c>
      <c r="O154" s="39">
        <v>1457750</v>
      </c>
      <c r="P154" s="40">
        <v>-2.6869158878504672E-2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3990.85</v>
      </c>
      <c r="F155" s="37">
        <v>4005.4</v>
      </c>
      <c r="G155" s="38">
        <v>3926.7000000000003</v>
      </c>
      <c r="H155" s="38">
        <v>3862.55</v>
      </c>
      <c r="I155" s="38">
        <v>3783.8500000000004</v>
      </c>
      <c r="J155" s="38">
        <v>4069.55</v>
      </c>
      <c r="K155" s="38">
        <v>4148.25</v>
      </c>
      <c r="L155" s="38">
        <v>4212.3999999999996</v>
      </c>
      <c r="M155" s="28">
        <v>4084.1</v>
      </c>
      <c r="N155" s="28">
        <v>3941.25</v>
      </c>
      <c r="O155" s="39">
        <v>413100</v>
      </c>
      <c r="P155" s="40">
        <v>-2.9085140137493391E-2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40.5</v>
      </c>
      <c r="F156" s="37">
        <v>40.733333333333334</v>
      </c>
      <c r="G156" s="38">
        <v>39.81666666666667</v>
      </c>
      <c r="H156" s="38">
        <v>39.133333333333333</v>
      </c>
      <c r="I156" s="38">
        <v>38.216666666666669</v>
      </c>
      <c r="J156" s="38">
        <v>41.416666666666671</v>
      </c>
      <c r="K156" s="38">
        <v>42.333333333333329</v>
      </c>
      <c r="L156" s="38">
        <v>43.016666666666673</v>
      </c>
      <c r="M156" s="28">
        <v>41.65</v>
      </c>
      <c r="N156" s="28">
        <v>40.049999999999997</v>
      </c>
      <c r="O156" s="39">
        <v>28680000</v>
      </c>
      <c r="P156" s="40">
        <v>1.1854360711261643E-2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18342.3</v>
      </c>
      <c r="F157" s="37">
        <v>18332.05</v>
      </c>
      <c r="G157" s="38">
        <v>18192.3</v>
      </c>
      <c r="H157" s="38">
        <v>18042.3</v>
      </c>
      <c r="I157" s="38">
        <v>17902.55</v>
      </c>
      <c r="J157" s="38">
        <v>18482.05</v>
      </c>
      <c r="K157" s="38">
        <v>18621.8</v>
      </c>
      <c r="L157" s="38">
        <v>18771.8</v>
      </c>
      <c r="M157" s="28">
        <v>18471.8</v>
      </c>
      <c r="N157" s="28">
        <v>18182.05</v>
      </c>
      <c r="O157" s="39">
        <v>292150</v>
      </c>
      <c r="P157" s="40">
        <v>-1.2756610627692828E-2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170.1</v>
      </c>
      <c r="F158" s="37">
        <v>170.53333333333333</v>
      </c>
      <c r="G158" s="38">
        <v>167.16666666666666</v>
      </c>
      <c r="H158" s="38">
        <v>164.23333333333332</v>
      </c>
      <c r="I158" s="38">
        <v>160.86666666666665</v>
      </c>
      <c r="J158" s="38">
        <v>173.46666666666667</v>
      </c>
      <c r="K158" s="38">
        <v>176.83333333333334</v>
      </c>
      <c r="L158" s="38">
        <v>179.76666666666668</v>
      </c>
      <c r="M158" s="28">
        <v>173.9</v>
      </c>
      <c r="N158" s="28">
        <v>167.6</v>
      </c>
      <c r="O158" s="39">
        <v>60279900</v>
      </c>
      <c r="P158" s="40">
        <v>-9.6862960924600991E-3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152.75</v>
      </c>
      <c r="F159" s="37">
        <v>152.61666666666667</v>
      </c>
      <c r="G159" s="38">
        <v>151.38333333333335</v>
      </c>
      <c r="H159" s="38">
        <v>150.01666666666668</v>
      </c>
      <c r="I159" s="38">
        <v>148.78333333333336</v>
      </c>
      <c r="J159" s="38">
        <v>153.98333333333335</v>
      </c>
      <c r="K159" s="38">
        <v>155.2166666666667</v>
      </c>
      <c r="L159" s="38">
        <v>156.58333333333334</v>
      </c>
      <c r="M159" s="28">
        <v>153.85</v>
      </c>
      <c r="N159" s="28">
        <v>151.25</v>
      </c>
      <c r="O159" s="39">
        <v>65652600</v>
      </c>
      <c r="P159" s="40">
        <v>-1.1754611754611755E-2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998.85</v>
      </c>
      <c r="F160" s="37">
        <v>989.2833333333333</v>
      </c>
      <c r="G160" s="38">
        <v>971.56666666666661</v>
      </c>
      <c r="H160" s="38">
        <v>944.2833333333333</v>
      </c>
      <c r="I160" s="38">
        <v>926.56666666666661</v>
      </c>
      <c r="J160" s="38">
        <v>1016.5666666666666</v>
      </c>
      <c r="K160" s="38">
        <v>1034.2833333333333</v>
      </c>
      <c r="L160" s="38">
        <v>1061.5666666666666</v>
      </c>
      <c r="M160" s="28">
        <v>1007</v>
      </c>
      <c r="N160" s="28">
        <v>962</v>
      </c>
      <c r="O160" s="39">
        <v>4054400</v>
      </c>
      <c r="P160" s="40">
        <v>3.4285714285714287E-2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3616.45</v>
      </c>
      <c r="F161" s="37">
        <v>3635.7000000000003</v>
      </c>
      <c r="G161" s="38">
        <v>3583.9000000000005</v>
      </c>
      <c r="H161" s="38">
        <v>3551.3500000000004</v>
      </c>
      <c r="I161" s="38">
        <v>3499.5500000000006</v>
      </c>
      <c r="J161" s="38">
        <v>3668.2500000000005</v>
      </c>
      <c r="K161" s="38">
        <v>3720.0500000000006</v>
      </c>
      <c r="L161" s="38">
        <v>3752.6000000000004</v>
      </c>
      <c r="M161" s="28">
        <v>3687.5</v>
      </c>
      <c r="N161" s="28">
        <v>3603.15</v>
      </c>
      <c r="O161" s="39">
        <v>481875</v>
      </c>
      <c r="P161" s="40">
        <v>-5.3755522827687779E-2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169.4</v>
      </c>
      <c r="F162" s="37">
        <v>170.16666666666666</v>
      </c>
      <c r="G162" s="38">
        <v>167.98333333333332</v>
      </c>
      <c r="H162" s="38">
        <v>166.56666666666666</v>
      </c>
      <c r="I162" s="38">
        <v>164.38333333333333</v>
      </c>
      <c r="J162" s="38">
        <v>171.58333333333331</v>
      </c>
      <c r="K162" s="38">
        <v>173.76666666666665</v>
      </c>
      <c r="L162" s="38">
        <v>175.18333333333331</v>
      </c>
      <c r="M162" s="28">
        <v>172.35</v>
      </c>
      <c r="N162" s="28">
        <v>168.75</v>
      </c>
      <c r="O162" s="39">
        <v>55247500</v>
      </c>
      <c r="P162" s="40">
        <v>-3.3800161594398061E-2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44825.65</v>
      </c>
      <c r="F163" s="37">
        <v>45195.666666666664</v>
      </c>
      <c r="G163" s="38">
        <v>44308.48333333333</v>
      </c>
      <c r="H163" s="38">
        <v>43791.316666666666</v>
      </c>
      <c r="I163" s="38">
        <v>42904.133333333331</v>
      </c>
      <c r="J163" s="38">
        <v>45712.833333333328</v>
      </c>
      <c r="K163" s="38">
        <v>46600.016666666663</v>
      </c>
      <c r="L163" s="38">
        <v>47117.183333333327</v>
      </c>
      <c r="M163" s="28">
        <v>46082.85</v>
      </c>
      <c r="N163" s="28">
        <v>44678.5</v>
      </c>
      <c r="O163" s="39">
        <v>82650</v>
      </c>
      <c r="P163" s="40">
        <v>-2.7875793930839804E-2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2277.9</v>
      </c>
      <c r="F164" s="37">
        <v>2281.7000000000003</v>
      </c>
      <c r="G164" s="38">
        <v>2247.2500000000005</v>
      </c>
      <c r="H164" s="38">
        <v>2216.6000000000004</v>
      </c>
      <c r="I164" s="38">
        <v>2182.1500000000005</v>
      </c>
      <c r="J164" s="38">
        <v>2312.3500000000004</v>
      </c>
      <c r="K164" s="38">
        <v>2346.8000000000002</v>
      </c>
      <c r="L164" s="38">
        <v>2377.4500000000003</v>
      </c>
      <c r="M164" s="28">
        <v>2316.15</v>
      </c>
      <c r="N164" s="28">
        <v>2251.0500000000002</v>
      </c>
      <c r="O164" s="39">
        <v>3245000</v>
      </c>
      <c r="P164" s="40">
        <v>-2.9844610704595907E-2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4396.6499999999996</v>
      </c>
      <c r="F165" s="37">
        <v>4429.3999999999996</v>
      </c>
      <c r="G165" s="38">
        <v>4310.3499999999995</v>
      </c>
      <c r="H165" s="38">
        <v>4224.05</v>
      </c>
      <c r="I165" s="38">
        <v>4105</v>
      </c>
      <c r="J165" s="38">
        <v>4515.6999999999989</v>
      </c>
      <c r="K165" s="38">
        <v>4634.7499999999982</v>
      </c>
      <c r="L165" s="38">
        <v>4721.0499999999984</v>
      </c>
      <c r="M165" s="28">
        <v>4548.45</v>
      </c>
      <c r="N165" s="28">
        <v>4343.1000000000004</v>
      </c>
      <c r="O165" s="39">
        <v>414000</v>
      </c>
      <c r="P165" s="40">
        <v>8.9617054875641533E-2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203.55</v>
      </c>
      <c r="F166" s="37">
        <v>202.88333333333333</v>
      </c>
      <c r="G166" s="38">
        <v>201.01666666666665</v>
      </c>
      <c r="H166" s="38">
        <v>198.48333333333332</v>
      </c>
      <c r="I166" s="38">
        <v>196.61666666666665</v>
      </c>
      <c r="J166" s="38">
        <v>205.41666666666666</v>
      </c>
      <c r="K166" s="38">
        <v>207.28333333333333</v>
      </c>
      <c r="L166" s="38">
        <v>209.81666666666666</v>
      </c>
      <c r="M166" s="28">
        <v>204.75</v>
      </c>
      <c r="N166" s="28">
        <v>200.35</v>
      </c>
      <c r="O166" s="39">
        <v>20358000</v>
      </c>
      <c r="P166" s="40">
        <v>-2.8350515463917526E-2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118.45</v>
      </c>
      <c r="F167" s="37">
        <v>119.16666666666667</v>
      </c>
      <c r="G167" s="38">
        <v>117.08333333333334</v>
      </c>
      <c r="H167" s="38">
        <v>115.71666666666667</v>
      </c>
      <c r="I167" s="38">
        <v>113.63333333333334</v>
      </c>
      <c r="J167" s="38">
        <v>120.53333333333335</v>
      </c>
      <c r="K167" s="38">
        <v>122.61666666666669</v>
      </c>
      <c r="L167" s="38">
        <v>123.98333333333335</v>
      </c>
      <c r="M167" s="28">
        <v>121.25</v>
      </c>
      <c r="N167" s="28">
        <v>117.8</v>
      </c>
      <c r="O167" s="39">
        <v>42755200</v>
      </c>
      <c r="P167" s="40">
        <v>9.9589923842999407E-3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4406.3500000000004</v>
      </c>
      <c r="F168" s="37">
        <v>4417.916666666667</v>
      </c>
      <c r="G168" s="38">
        <v>4363.7833333333338</v>
      </c>
      <c r="H168" s="38">
        <v>4321.2166666666672</v>
      </c>
      <c r="I168" s="38">
        <v>4267.0833333333339</v>
      </c>
      <c r="J168" s="38">
        <v>4460.4833333333336</v>
      </c>
      <c r="K168" s="38">
        <v>4514.6166666666668</v>
      </c>
      <c r="L168" s="38">
        <v>4557.1833333333334</v>
      </c>
      <c r="M168" s="28">
        <v>4472.05</v>
      </c>
      <c r="N168" s="28">
        <v>4375.3500000000004</v>
      </c>
      <c r="O168" s="39">
        <v>126500</v>
      </c>
      <c r="P168" s="40">
        <v>-4.8872180451127817E-2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2384.1999999999998</v>
      </c>
      <c r="F169" s="37">
        <v>2408.2333333333331</v>
      </c>
      <c r="G169" s="38">
        <v>2352.2166666666662</v>
      </c>
      <c r="H169" s="38">
        <v>2320.2333333333331</v>
      </c>
      <c r="I169" s="38">
        <v>2264.2166666666662</v>
      </c>
      <c r="J169" s="38">
        <v>2440.2166666666662</v>
      </c>
      <c r="K169" s="38">
        <v>2496.2333333333336</v>
      </c>
      <c r="L169" s="38">
        <v>2528.2166666666662</v>
      </c>
      <c r="M169" s="28">
        <v>2464.25</v>
      </c>
      <c r="N169" s="28">
        <v>2376.25</v>
      </c>
      <c r="O169" s="39">
        <v>3014500</v>
      </c>
      <c r="P169" s="40">
        <v>4.7883896758494832E-2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3010.45</v>
      </c>
      <c r="F170" s="37">
        <v>2973.5500000000006</v>
      </c>
      <c r="G170" s="38">
        <v>2919.9500000000012</v>
      </c>
      <c r="H170" s="38">
        <v>2829.4500000000007</v>
      </c>
      <c r="I170" s="38">
        <v>2775.8500000000013</v>
      </c>
      <c r="J170" s="38">
        <v>3064.0500000000011</v>
      </c>
      <c r="K170" s="38">
        <v>3117.6500000000005</v>
      </c>
      <c r="L170" s="38">
        <v>3208.150000000001</v>
      </c>
      <c r="M170" s="28">
        <v>3027.15</v>
      </c>
      <c r="N170" s="28">
        <v>2883.05</v>
      </c>
      <c r="O170" s="39">
        <v>1613250</v>
      </c>
      <c r="P170" s="40">
        <v>4.4343744942547336E-2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36.9</v>
      </c>
      <c r="F171" s="37">
        <v>36.866666666666667</v>
      </c>
      <c r="G171" s="38">
        <v>36.283333333333331</v>
      </c>
      <c r="H171" s="38">
        <v>35.666666666666664</v>
      </c>
      <c r="I171" s="38">
        <v>35.083333333333329</v>
      </c>
      <c r="J171" s="38">
        <v>37.483333333333334</v>
      </c>
      <c r="K171" s="38">
        <v>38.066666666666663</v>
      </c>
      <c r="L171" s="38">
        <v>38.683333333333337</v>
      </c>
      <c r="M171" s="28">
        <v>37.450000000000003</v>
      </c>
      <c r="N171" s="28">
        <v>36.25</v>
      </c>
      <c r="O171" s="39">
        <v>234224000</v>
      </c>
      <c r="P171" s="40">
        <v>1.6667824154455172E-2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2645.05</v>
      </c>
      <c r="F172" s="37">
        <v>2633.7166666666667</v>
      </c>
      <c r="G172" s="38">
        <v>2581.8333333333335</v>
      </c>
      <c r="H172" s="38">
        <v>2518.6166666666668</v>
      </c>
      <c r="I172" s="38">
        <v>2466.7333333333336</v>
      </c>
      <c r="J172" s="38">
        <v>2696.9333333333334</v>
      </c>
      <c r="K172" s="38">
        <v>2748.8166666666666</v>
      </c>
      <c r="L172" s="38">
        <v>2812.0333333333333</v>
      </c>
      <c r="M172" s="28">
        <v>2685.6</v>
      </c>
      <c r="N172" s="28">
        <v>2570.5</v>
      </c>
      <c r="O172" s="39">
        <v>652800</v>
      </c>
      <c r="P172" s="40">
        <v>-1.5829941203075532E-2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233.25</v>
      </c>
      <c r="F173" s="37">
        <v>232.18333333333331</v>
      </c>
      <c r="G173" s="38">
        <v>230.56666666666661</v>
      </c>
      <c r="H173" s="38">
        <v>227.8833333333333</v>
      </c>
      <c r="I173" s="38">
        <v>226.26666666666659</v>
      </c>
      <c r="J173" s="38">
        <v>234.86666666666662</v>
      </c>
      <c r="K173" s="38">
        <v>236.48333333333335</v>
      </c>
      <c r="L173" s="38">
        <v>239.16666666666663</v>
      </c>
      <c r="M173" s="28">
        <v>233.8</v>
      </c>
      <c r="N173" s="28">
        <v>229.5</v>
      </c>
      <c r="O173" s="39">
        <v>38157615</v>
      </c>
      <c r="P173" s="40">
        <v>-1.2286029817780231E-2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1930.1</v>
      </c>
      <c r="F174" s="37">
        <v>1919.4666666666665</v>
      </c>
      <c r="G174" s="38">
        <v>1887.633333333333</v>
      </c>
      <c r="H174" s="38">
        <v>1845.1666666666665</v>
      </c>
      <c r="I174" s="38">
        <v>1813.333333333333</v>
      </c>
      <c r="J174" s="38">
        <v>1961.9333333333329</v>
      </c>
      <c r="K174" s="38">
        <v>1993.7666666666664</v>
      </c>
      <c r="L174" s="38">
        <v>2036.2333333333329</v>
      </c>
      <c r="M174" s="28">
        <v>1951.3</v>
      </c>
      <c r="N174" s="28">
        <v>1877</v>
      </c>
      <c r="O174" s="39">
        <v>2880339</v>
      </c>
      <c r="P174" s="40">
        <v>7.2922983626440271E-2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187.05</v>
      </c>
      <c r="F175" s="37">
        <v>188.45000000000002</v>
      </c>
      <c r="G175" s="38">
        <v>184.20000000000005</v>
      </c>
      <c r="H175" s="38">
        <v>181.35000000000002</v>
      </c>
      <c r="I175" s="38">
        <v>177.10000000000005</v>
      </c>
      <c r="J175" s="38">
        <v>191.30000000000004</v>
      </c>
      <c r="K175" s="38">
        <v>195.54999999999998</v>
      </c>
      <c r="L175" s="38">
        <v>198.40000000000003</v>
      </c>
      <c r="M175" s="28">
        <v>192.7</v>
      </c>
      <c r="N175" s="28">
        <v>185.6</v>
      </c>
      <c r="O175" s="39">
        <v>6747500</v>
      </c>
      <c r="P175" s="40">
        <v>-6.2592047128129605E-3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803.15</v>
      </c>
      <c r="F176" s="37">
        <v>804.7166666666667</v>
      </c>
      <c r="G176" s="38">
        <v>791.83333333333337</v>
      </c>
      <c r="H176" s="38">
        <v>780.51666666666665</v>
      </c>
      <c r="I176" s="38">
        <v>767.63333333333333</v>
      </c>
      <c r="J176" s="38">
        <v>816.03333333333342</v>
      </c>
      <c r="K176" s="38">
        <v>828.91666666666663</v>
      </c>
      <c r="L176" s="38">
        <v>840.23333333333346</v>
      </c>
      <c r="M176" s="28">
        <v>817.6</v>
      </c>
      <c r="N176" s="28">
        <v>793.4</v>
      </c>
      <c r="O176" s="39">
        <v>2846650</v>
      </c>
      <c r="P176" s="40">
        <v>-1.3549337260677467E-2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132.55000000000001</v>
      </c>
      <c r="F177" s="37">
        <v>131.75000000000003</v>
      </c>
      <c r="G177" s="38">
        <v>130.10000000000005</v>
      </c>
      <c r="H177" s="38">
        <v>127.65000000000003</v>
      </c>
      <c r="I177" s="38">
        <v>126.00000000000006</v>
      </c>
      <c r="J177" s="38">
        <v>134.20000000000005</v>
      </c>
      <c r="K177" s="38">
        <v>135.85000000000002</v>
      </c>
      <c r="L177" s="38">
        <v>138.30000000000004</v>
      </c>
      <c r="M177" s="28">
        <v>133.4</v>
      </c>
      <c r="N177" s="28">
        <v>129.30000000000001</v>
      </c>
      <c r="O177" s="39">
        <v>52115900</v>
      </c>
      <c r="P177" s="40">
        <v>-5.2462300959611935E-2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131.25</v>
      </c>
      <c r="F178" s="37">
        <v>131.75</v>
      </c>
      <c r="G178" s="38">
        <v>129.65</v>
      </c>
      <c r="H178" s="38">
        <v>128.05000000000001</v>
      </c>
      <c r="I178" s="38">
        <v>125.95000000000002</v>
      </c>
      <c r="J178" s="38">
        <v>133.35</v>
      </c>
      <c r="K178" s="38">
        <v>135.45000000000002</v>
      </c>
      <c r="L178" s="38">
        <v>137.04999999999998</v>
      </c>
      <c r="M178" s="28">
        <v>133.85</v>
      </c>
      <c r="N178" s="28">
        <v>130.15</v>
      </c>
      <c r="O178" s="39">
        <v>30312000</v>
      </c>
      <c r="P178" s="40">
        <v>7.9808459696727851E-3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2570.6</v>
      </c>
      <c r="F179" s="37">
        <v>2582.0833333333335</v>
      </c>
      <c r="G179" s="38">
        <v>2553.6166666666668</v>
      </c>
      <c r="H179" s="38">
        <v>2536.6333333333332</v>
      </c>
      <c r="I179" s="38">
        <v>2508.1666666666665</v>
      </c>
      <c r="J179" s="38">
        <v>2599.0666666666671</v>
      </c>
      <c r="K179" s="38">
        <v>2627.5333333333333</v>
      </c>
      <c r="L179" s="38">
        <v>2644.5166666666673</v>
      </c>
      <c r="M179" s="28">
        <v>2610.5500000000002</v>
      </c>
      <c r="N179" s="28">
        <v>2565.1</v>
      </c>
      <c r="O179" s="39">
        <v>35126750</v>
      </c>
      <c r="P179" s="40">
        <v>2.2359823624430637E-2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108.4</v>
      </c>
      <c r="F180" s="37">
        <v>108.03333333333335</v>
      </c>
      <c r="G180" s="38">
        <v>106.16666666666669</v>
      </c>
      <c r="H180" s="38">
        <v>103.93333333333334</v>
      </c>
      <c r="I180" s="38">
        <v>102.06666666666668</v>
      </c>
      <c r="J180" s="38">
        <v>110.26666666666669</v>
      </c>
      <c r="K180" s="38">
        <v>112.13333333333334</v>
      </c>
      <c r="L180" s="38">
        <v>114.3666666666667</v>
      </c>
      <c r="M180" s="28">
        <v>109.9</v>
      </c>
      <c r="N180" s="28">
        <v>105.8</v>
      </c>
      <c r="O180" s="39">
        <v>152080750</v>
      </c>
      <c r="P180" s="40">
        <v>-2.1664731406221355E-2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847.8</v>
      </c>
      <c r="F181" s="37">
        <v>846.11666666666667</v>
      </c>
      <c r="G181" s="38">
        <v>840.93333333333339</v>
      </c>
      <c r="H181" s="38">
        <v>834.06666666666672</v>
      </c>
      <c r="I181" s="38">
        <v>828.88333333333344</v>
      </c>
      <c r="J181" s="38">
        <v>852.98333333333335</v>
      </c>
      <c r="K181" s="38">
        <v>858.16666666666652</v>
      </c>
      <c r="L181" s="38">
        <v>865.0333333333333</v>
      </c>
      <c r="M181" s="28">
        <v>851.3</v>
      </c>
      <c r="N181" s="28">
        <v>839.25</v>
      </c>
      <c r="O181" s="39">
        <v>7177500</v>
      </c>
      <c r="P181" s="40">
        <v>-6.9657286152131518E-5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1150.05</v>
      </c>
      <c r="F182" s="37">
        <v>1142.2166666666665</v>
      </c>
      <c r="G182" s="38">
        <v>1130.333333333333</v>
      </c>
      <c r="H182" s="38">
        <v>1110.6166666666666</v>
      </c>
      <c r="I182" s="38">
        <v>1098.7333333333331</v>
      </c>
      <c r="J182" s="38">
        <v>1161.9333333333329</v>
      </c>
      <c r="K182" s="38">
        <v>1173.8166666666666</v>
      </c>
      <c r="L182" s="38">
        <v>1193.5333333333328</v>
      </c>
      <c r="M182" s="28">
        <v>1154.0999999999999</v>
      </c>
      <c r="N182" s="28">
        <v>1122.5</v>
      </c>
      <c r="O182" s="39">
        <v>7815000</v>
      </c>
      <c r="P182" s="40">
        <v>-4.2455430986950926E-2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514.45000000000005</v>
      </c>
      <c r="F183" s="37">
        <v>512.93333333333339</v>
      </c>
      <c r="G183" s="38">
        <v>507.61666666666679</v>
      </c>
      <c r="H183" s="38">
        <v>500.78333333333342</v>
      </c>
      <c r="I183" s="38">
        <v>495.46666666666681</v>
      </c>
      <c r="J183" s="38">
        <v>519.76666666666677</v>
      </c>
      <c r="K183" s="38">
        <v>525.08333333333337</v>
      </c>
      <c r="L183" s="38">
        <v>531.91666666666674</v>
      </c>
      <c r="M183" s="28">
        <v>518.25</v>
      </c>
      <c r="N183" s="28">
        <v>506.1</v>
      </c>
      <c r="O183" s="39">
        <v>71728500</v>
      </c>
      <c r="P183" s="40">
        <v>-4.0613154496605157E-3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25155.05</v>
      </c>
      <c r="F184" s="37">
        <v>25143.683333333334</v>
      </c>
      <c r="G184" s="38">
        <v>24862.366666666669</v>
      </c>
      <c r="H184" s="38">
        <v>24569.683333333334</v>
      </c>
      <c r="I184" s="38">
        <v>24288.366666666669</v>
      </c>
      <c r="J184" s="38">
        <v>25436.366666666669</v>
      </c>
      <c r="K184" s="38">
        <v>25717.683333333334</v>
      </c>
      <c r="L184" s="38">
        <v>26010.366666666669</v>
      </c>
      <c r="M184" s="28">
        <v>25425</v>
      </c>
      <c r="N184" s="28">
        <v>24851</v>
      </c>
      <c r="O184" s="39">
        <v>191200</v>
      </c>
      <c r="P184" s="40">
        <v>-3.3122629582806574E-2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2454.25</v>
      </c>
      <c r="F185" s="37">
        <v>2467.0666666666666</v>
      </c>
      <c r="G185" s="38">
        <v>2418.1833333333334</v>
      </c>
      <c r="H185" s="38">
        <v>2382.1166666666668</v>
      </c>
      <c r="I185" s="38">
        <v>2333.2333333333336</v>
      </c>
      <c r="J185" s="38">
        <v>2503.1333333333332</v>
      </c>
      <c r="K185" s="38">
        <v>2552.0166666666664</v>
      </c>
      <c r="L185" s="38">
        <v>2588.083333333333</v>
      </c>
      <c r="M185" s="28">
        <v>2515.9499999999998</v>
      </c>
      <c r="N185" s="28">
        <v>2431</v>
      </c>
      <c r="O185" s="39">
        <v>1474825</v>
      </c>
      <c r="P185" s="40">
        <v>-3.0724742454364722E-2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2643.35</v>
      </c>
      <c r="F186" s="37">
        <v>2653.7</v>
      </c>
      <c r="G186" s="38">
        <v>2592.0999999999995</v>
      </c>
      <c r="H186" s="38">
        <v>2540.8499999999995</v>
      </c>
      <c r="I186" s="38">
        <v>2479.2499999999991</v>
      </c>
      <c r="J186" s="38">
        <v>2704.95</v>
      </c>
      <c r="K186" s="38">
        <v>2766.55</v>
      </c>
      <c r="L186" s="38">
        <v>2817.8</v>
      </c>
      <c r="M186" s="28">
        <v>2715.3</v>
      </c>
      <c r="N186" s="28">
        <v>2602.4499999999998</v>
      </c>
      <c r="O186" s="39">
        <v>3220875</v>
      </c>
      <c r="P186" s="40">
        <v>-1.3325674899483055E-2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1183.55</v>
      </c>
      <c r="F187" s="37">
        <v>1194</v>
      </c>
      <c r="G187" s="38">
        <v>1160.3499999999999</v>
      </c>
      <c r="H187" s="38">
        <v>1137.1499999999999</v>
      </c>
      <c r="I187" s="38">
        <v>1103.4999999999998</v>
      </c>
      <c r="J187" s="38">
        <v>1217.2</v>
      </c>
      <c r="K187" s="38">
        <v>1250.8500000000001</v>
      </c>
      <c r="L187" s="38">
        <v>1274.0500000000002</v>
      </c>
      <c r="M187" s="28">
        <v>1227.6500000000001</v>
      </c>
      <c r="N187" s="28">
        <v>1170.8</v>
      </c>
      <c r="O187" s="39">
        <v>4188800</v>
      </c>
      <c r="P187" s="40">
        <v>4.2194092827004216E-3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369.15</v>
      </c>
      <c r="F188" s="37">
        <v>371.81666666666666</v>
      </c>
      <c r="G188" s="38">
        <v>363.63333333333333</v>
      </c>
      <c r="H188" s="38">
        <v>358.11666666666667</v>
      </c>
      <c r="I188" s="38">
        <v>349.93333333333334</v>
      </c>
      <c r="J188" s="38">
        <v>377.33333333333331</v>
      </c>
      <c r="K188" s="38">
        <v>385.51666666666659</v>
      </c>
      <c r="L188" s="38">
        <v>391.0333333333333</v>
      </c>
      <c r="M188" s="28">
        <v>380</v>
      </c>
      <c r="N188" s="28">
        <v>366.3</v>
      </c>
      <c r="O188" s="39">
        <v>4883400</v>
      </c>
      <c r="P188" s="40">
        <v>-3.6724201248622842E-3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922.6</v>
      </c>
      <c r="F189" s="37">
        <v>922.31666666666672</v>
      </c>
      <c r="G189" s="38">
        <v>913.93333333333339</v>
      </c>
      <c r="H189" s="38">
        <v>905.26666666666665</v>
      </c>
      <c r="I189" s="38">
        <v>896.88333333333333</v>
      </c>
      <c r="J189" s="38">
        <v>930.98333333333346</v>
      </c>
      <c r="K189" s="38">
        <v>939.3666666666669</v>
      </c>
      <c r="L189" s="38">
        <v>948.03333333333353</v>
      </c>
      <c r="M189" s="28">
        <v>930.7</v>
      </c>
      <c r="N189" s="28">
        <v>913.65</v>
      </c>
      <c r="O189" s="39">
        <v>16373700</v>
      </c>
      <c r="P189" s="40">
        <v>-2.7286292901300361E-3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520.65</v>
      </c>
      <c r="F190" s="37">
        <v>525.06666666666661</v>
      </c>
      <c r="G190" s="38">
        <v>512.58333333333326</v>
      </c>
      <c r="H190" s="38">
        <v>504.51666666666665</v>
      </c>
      <c r="I190" s="38">
        <v>492.0333333333333</v>
      </c>
      <c r="J190" s="38">
        <v>533.13333333333321</v>
      </c>
      <c r="K190" s="38">
        <v>545.61666666666656</v>
      </c>
      <c r="L190" s="38">
        <v>553.68333333333317</v>
      </c>
      <c r="M190" s="28">
        <v>537.54999999999995</v>
      </c>
      <c r="N190" s="28">
        <v>517</v>
      </c>
      <c r="O190" s="39">
        <v>13053000</v>
      </c>
      <c r="P190" s="40">
        <v>1.4810495626822157E-2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647.95000000000005</v>
      </c>
      <c r="F191" s="37">
        <v>651.65</v>
      </c>
      <c r="G191" s="38">
        <v>639.29999999999995</v>
      </c>
      <c r="H191" s="38">
        <v>630.65</v>
      </c>
      <c r="I191" s="38">
        <v>618.29999999999995</v>
      </c>
      <c r="J191" s="38">
        <v>660.3</v>
      </c>
      <c r="K191" s="38">
        <v>672.65000000000009</v>
      </c>
      <c r="L191" s="38">
        <v>681.3</v>
      </c>
      <c r="M191" s="28">
        <v>664</v>
      </c>
      <c r="N191" s="28">
        <v>643</v>
      </c>
      <c r="O191" s="39">
        <v>1258850</v>
      </c>
      <c r="P191" s="40">
        <v>-5.7288351368555063E-2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976.2</v>
      </c>
      <c r="F192" s="37">
        <v>982.63333333333333</v>
      </c>
      <c r="G192" s="38">
        <v>955.91666666666663</v>
      </c>
      <c r="H192" s="38">
        <v>935.63333333333333</v>
      </c>
      <c r="I192" s="38">
        <v>908.91666666666663</v>
      </c>
      <c r="J192" s="38">
        <v>1002.9166666666666</v>
      </c>
      <c r="K192" s="38">
        <v>1029.6333333333332</v>
      </c>
      <c r="L192" s="38">
        <v>1049.9166666666665</v>
      </c>
      <c r="M192" s="28">
        <v>1009.35</v>
      </c>
      <c r="N192" s="28">
        <v>962.35</v>
      </c>
      <c r="O192" s="39">
        <v>5794000</v>
      </c>
      <c r="P192" s="40">
        <v>-2.1449079547373753E-2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1318.55</v>
      </c>
      <c r="F193" s="37">
        <v>1316.7666666666667</v>
      </c>
      <c r="G193" s="38">
        <v>1284.7833333333333</v>
      </c>
      <c r="H193" s="38">
        <v>1251.0166666666667</v>
      </c>
      <c r="I193" s="38">
        <v>1219.0333333333333</v>
      </c>
      <c r="J193" s="38">
        <v>1350.5333333333333</v>
      </c>
      <c r="K193" s="38">
        <v>1382.5166666666664</v>
      </c>
      <c r="L193" s="38">
        <v>1416.2833333333333</v>
      </c>
      <c r="M193" s="28">
        <v>1348.75</v>
      </c>
      <c r="N193" s="28">
        <v>1283</v>
      </c>
      <c r="O193" s="39">
        <v>4228000</v>
      </c>
      <c r="P193" s="40">
        <v>-1.7475367168618701E-2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812.8</v>
      </c>
      <c r="F194" s="37">
        <v>813.26666666666677</v>
      </c>
      <c r="G194" s="38">
        <v>802.53333333333353</v>
      </c>
      <c r="H194" s="38">
        <v>792.26666666666677</v>
      </c>
      <c r="I194" s="38">
        <v>781.53333333333353</v>
      </c>
      <c r="J194" s="38">
        <v>823.53333333333353</v>
      </c>
      <c r="K194" s="38">
        <v>834.26666666666688</v>
      </c>
      <c r="L194" s="38">
        <v>844.53333333333353</v>
      </c>
      <c r="M194" s="28">
        <v>824</v>
      </c>
      <c r="N194" s="28">
        <v>803</v>
      </c>
      <c r="O194" s="39">
        <v>8667000</v>
      </c>
      <c r="P194" s="40">
        <v>-2.9771799909324468E-2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439.5</v>
      </c>
      <c r="F195" s="37">
        <v>442.13333333333338</v>
      </c>
      <c r="G195" s="38">
        <v>432.56666666666678</v>
      </c>
      <c r="H195" s="38">
        <v>425.63333333333338</v>
      </c>
      <c r="I195" s="38">
        <v>416.06666666666678</v>
      </c>
      <c r="J195" s="38">
        <v>449.06666666666678</v>
      </c>
      <c r="K195" s="38">
        <v>458.63333333333338</v>
      </c>
      <c r="L195" s="38">
        <v>465.56666666666678</v>
      </c>
      <c r="M195" s="28">
        <v>451.7</v>
      </c>
      <c r="N195" s="28">
        <v>435.2</v>
      </c>
      <c r="O195" s="39">
        <v>94403400</v>
      </c>
      <c r="P195" s="40">
        <v>3.2447090359380357E-2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276.3</v>
      </c>
      <c r="F196" s="37">
        <v>277.41666666666669</v>
      </c>
      <c r="G196" s="38">
        <v>271.18333333333339</v>
      </c>
      <c r="H196" s="38">
        <v>266.06666666666672</v>
      </c>
      <c r="I196" s="38">
        <v>259.83333333333343</v>
      </c>
      <c r="J196" s="38">
        <v>282.53333333333336</v>
      </c>
      <c r="K196" s="38">
        <v>288.76666666666659</v>
      </c>
      <c r="L196" s="38">
        <v>293.88333333333333</v>
      </c>
      <c r="M196" s="28">
        <v>283.64999999999998</v>
      </c>
      <c r="N196" s="28">
        <v>272.3</v>
      </c>
      <c r="O196" s="39">
        <v>105124500</v>
      </c>
      <c r="P196" s="40">
        <v>-5.5552008173169022E-3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1324.15</v>
      </c>
      <c r="F197" s="37">
        <v>1328.0666666666666</v>
      </c>
      <c r="G197" s="38">
        <v>1293.2833333333333</v>
      </c>
      <c r="H197" s="38">
        <v>1262.4166666666667</v>
      </c>
      <c r="I197" s="38">
        <v>1227.6333333333334</v>
      </c>
      <c r="J197" s="38">
        <v>1358.9333333333332</v>
      </c>
      <c r="K197" s="38">
        <v>1393.7166666666665</v>
      </c>
      <c r="L197" s="38">
        <v>1424.583333333333</v>
      </c>
      <c r="M197" s="28">
        <v>1362.85</v>
      </c>
      <c r="N197" s="28">
        <v>1297.2</v>
      </c>
      <c r="O197" s="39">
        <v>31900925</v>
      </c>
      <c r="P197" s="40">
        <v>-1.0088887716614354E-2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3704.9</v>
      </c>
      <c r="F198" s="37">
        <v>3702.8666666666663</v>
      </c>
      <c r="G198" s="38">
        <v>3655.7333333333327</v>
      </c>
      <c r="H198" s="38">
        <v>3606.5666666666662</v>
      </c>
      <c r="I198" s="38">
        <v>3559.4333333333325</v>
      </c>
      <c r="J198" s="38">
        <v>3752.0333333333328</v>
      </c>
      <c r="K198" s="38">
        <v>3799.166666666667</v>
      </c>
      <c r="L198" s="38">
        <v>3848.333333333333</v>
      </c>
      <c r="M198" s="28">
        <v>3750</v>
      </c>
      <c r="N198" s="28">
        <v>3653.7</v>
      </c>
      <c r="O198" s="39">
        <v>11178600</v>
      </c>
      <c r="P198" s="40">
        <v>-4.0282285066707876E-2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1420.2</v>
      </c>
      <c r="F199" s="37">
        <v>1424.8833333333332</v>
      </c>
      <c r="G199" s="38">
        <v>1405.3166666666664</v>
      </c>
      <c r="H199" s="38">
        <v>1390.4333333333332</v>
      </c>
      <c r="I199" s="38">
        <v>1370.8666666666663</v>
      </c>
      <c r="J199" s="38">
        <v>1439.7666666666664</v>
      </c>
      <c r="K199" s="38">
        <v>1459.333333333333</v>
      </c>
      <c r="L199" s="38">
        <v>1474.2166666666665</v>
      </c>
      <c r="M199" s="28">
        <v>1444.45</v>
      </c>
      <c r="N199" s="28">
        <v>1410</v>
      </c>
      <c r="O199" s="39">
        <v>14725200</v>
      </c>
      <c r="P199" s="40">
        <v>5.7077625570776253E-4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2490.4499999999998</v>
      </c>
      <c r="F200" s="37">
        <v>2480.9666666666667</v>
      </c>
      <c r="G200" s="38">
        <v>2452.0833333333335</v>
      </c>
      <c r="H200" s="38">
        <v>2413.7166666666667</v>
      </c>
      <c r="I200" s="38">
        <v>2384.8333333333335</v>
      </c>
      <c r="J200" s="38">
        <v>2519.3333333333335</v>
      </c>
      <c r="K200" s="38">
        <v>2548.2166666666667</v>
      </c>
      <c r="L200" s="38">
        <v>2586.5833333333335</v>
      </c>
      <c r="M200" s="28">
        <v>2509.85</v>
      </c>
      <c r="N200" s="28">
        <v>2442.6</v>
      </c>
      <c r="O200" s="39">
        <v>6350250</v>
      </c>
      <c r="P200" s="40">
        <v>-1.1326482951891639E-2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2816.2</v>
      </c>
      <c r="F201" s="37">
        <v>2822.3833333333332</v>
      </c>
      <c r="G201" s="38">
        <v>2778.7666666666664</v>
      </c>
      <c r="H201" s="38">
        <v>2741.333333333333</v>
      </c>
      <c r="I201" s="38">
        <v>2697.7166666666662</v>
      </c>
      <c r="J201" s="38">
        <v>2859.8166666666666</v>
      </c>
      <c r="K201" s="38">
        <v>2903.4333333333334</v>
      </c>
      <c r="L201" s="38">
        <v>2940.8666666666668</v>
      </c>
      <c r="M201" s="28">
        <v>2866</v>
      </c>
      <c r="N201" s="28">
        <v>2784.95</v>
      </c>
      <c r="O201" s="39">
        <v>757000</v>
      </c>
      <c r="P201" s="40">
        <v>-5.2562417871222077E-3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548.9</v>
      </c>
      <c r="F202" s="37">
        <v>553.73333333333335</v>
      </c>
      <c r="G202" s="38">
        <v>540.11666666666667</v>
      </c>
      <c r="H202" s="38">
        <v>531.33333333333337</v>
      </c>
      <c r="I202" s="38">
        <v>517.7166666666667</v>
      </c>
      <c r="J202" s="38">
        <v>562.51666666666665</v>
      </c>
      <c r="K202" s="38">
        <v>576.13333333333344</v>
      </c>
      <c r="L202" s="38">
        <v>584.91666666666663</v>
      </c>
      <c r="M202" s="28">
        <v>567.35</v>
      </c>
      <c r="N202" s="28">
        <v>544.95000000000005</v>
      </c>
      <c r="O202" s="39">
        <v>3079500</v>
      </c>
      <c r="P202" s="40">
        <v>2.3429710867397806E-2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1255.8499999999999</v>
      </c>
      <c r="F203" s="37">
        <v>1263.9666666666665</v>
      </c>
      <c r="G203" s="38">
        <v>1233.883333333333</v>
      </c>
      <c r="H203" s="38">
        <v>1211.9166666666665</v>
      </c>
      <c r="I203" s="38">
        <v>1181.833333333333</v>
      </c>
      <c r="J203" s="38">
        <v>1285.9333333333329</v>
      </c>
      <c r="K203" s="38">
        <v>1316.0166666666664</v>
      </c>
      <c r="L203" s="38">
        <v>1337.9833333333329</v>
      </c>
      <c r="M203" s="28">
        <v>1294.05</v>
      </c>
      <c r="N203" s="28">
        <v>1242</v>
      </c>
      <c r="O203" s="39">
        <v>2856500</v>
      </c>
      <c r="P203" s="40">
        <v>-1.2674271229404308E-3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647.75</v>
      </c>
      <c r="F204" s="37">
        <v>644.88333333333333</v>
      </c>
      <c r="G204" s="38">
        <v>638.41666666666663</v>
      </c>
      <c r="H204" s="38">
        <v>629.08333333333326</v>
      </c>
      <c r="I204" s="38">
        <v>622.61666666666656</v>
      </c>
      <c r="J204" s="38">
        <v>654.2166666666667</v>
      </c>
      <c r="K204" s="38">
        <v>660.68333333333339</v>
      </c>
      <c r="L204" s="38">
        <v>670.01666666666677</v>
      </c>
      <c r="M204" s="28">
        <v>651.35</v>
      </c>
      <c r="N204" s="28">
        <v>635.54999999999995</v>
      </c>
      <c r="O204" s="39">
        <v>7406000</v>
      </c>
      <c r="P204" s="40">
        <v>-3.1312946346822926E-2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1547</v>
      </c>
      <c r="F205" s="37">
        <v>1555.4666666666665</v>
      </c>
      <c r="G205" s="38">
        <v>1521.083333333333</v>
      </c>
      <c r="H205" s="38">
        <v>1495.1666666666665</v>
      </c>
      <c r="I205" s="38">
        <v>1460.7833333333331</v>
      </c>
      <c r="J205" s="38">
        <v>1581.383333333333</v>
      </c>
      <c r="K205" s="38">
        <v>1615.7666666666667</v>
      </c>
      <c r="L205" s="38">
        <v>1641.6833333333329</v>
      </c>
      <c r="M205" s="28">
        <v>1589.85</v>
      </c>
      <c r="N205" s="28">
        <v>1529.55</v>
      </c>
      <c r="O205" s="39">
        <v>1012200</v>
      </c>
      <c r="P205" s="40">
        <v>8.5178236397748588E-2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6784.85</v>
      </c>
      <c r="F206" s="37">
        <v>6800.0666666666657</v>
      </c>
      <c r="G206" s="38">
        <v>6718.1833333333316</v>
      </c>
      <c r="H206" s="38">
        <v>6651.5166666666655</v>
      </c>
      <c r="I206" s="38">
        <v>6569.6333333333314</v>
      </c>
      <c r="J206" s="38">
        <v>6866.7333333333318</v>
      </c>
      <c r="K206" s="38">
        <v>6948.6166666666668</v>
      </c>
      <c r="L206" s="38">
        <v>7015.2833333333319</v>
      </c>
      <c r="M206" s="28">
        <v>6881.95</v>
      </c>
      <c r="N206" s="28">
        <v>6733.4</v>
      </c>
      <c r="O206" s="39">
        <v>2044600</v>
      </c>
      <c r="P206" s="40">
        <v>5.903768572271967E-3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807.75</v>
      </c>
      <c r="F207" s="37">
        <v>810.26666666666677</v>
      </c>
      <c r="G207" s="38">
        <v>800.48333333333358</v>
      </c>
      <c r="H207" s="38">
        <v>793.21666666666681</v>
      </c>
      <c r="I207" s="38">
        <v>783.43333333333362</v>
      </c>
      <c r="J207" s="38">
        <v>817.53333333333353</v>
      </c>
      <c r="K207" s="38">
        <v>827.31666666666661</v>
      </c>
      <c r="L207" s="38">
        <v>834.58333333333348</v>
      </c>
      <c r="M207" s="28">
        <v>820.05</v>
      </c>
      <c r="N207" s="28">
        <v>803</v>
      </c>
      <c r="O207" s="39">
        <v>23142600</v>
      </c>
      <c r="P207" s="40">
        <v>-1.1219728949122418E-2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418.75</v>
      </c>
      <c r="F208" s="37">
        <v>423.15000000000003</v>
      </c>
      <c r="G208" s="38">
        <v>410.05000000000007</v>
      </c>
      <c r="H208" s="38">
        <v>401.35</v>
      </c>
      <c r="I208" s="38">
        <v>388.25000000000006</v>
      </c>
      <c r="J208" s="38">
        <v>431.85000000000008</v>
      </c>
      <c r="K208" s="38">
        <v>444.9500000000001</v>
      </c>
      <c r="L208" s="38">
        <v>453.65000000000009</v>
      </c>
      <c r="M208" s="28">
        <v>436.25</v>
      </c>
      <c r="N208" s="28">
        <v>414.45</v>
      </c>
      <c r="O208" s="39">
        <v>60056300</v>
      </c>
      <c r="P208" s="40">
        <v>5.9792122538293219E-2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1304.5999999999999</v>
      </c>
      <c r="F209" s="37">
        <v>1295.3666666666666</v>
      </c>
      <c r="G209" s="38">
        <v>1279.7333333333331</v>
      </c>
      <c r="H209" s="38">
        <v>1254.8666666666666</v>
      </c>
      <c r="I209" s="38">
        <v>1239.2333333333331</v>
      </c>
      <c r="J209" s="38">
        <v>1320.2333333333331</v>
      </c>
      <c r="K209" s="38">
        <v>1335.8666666666668</v>
      </c>
      <c r="L209" s="38">
        <v>1360.7333333333331</v>
      </c>
      <c r="M209" s="28">
        <v>1311</v>
      </c>
      <c r="N209" s="28">
        <v>1270.5</v>
      </c>
      <c r="O209" s="39">
        <v>3463000</v>
      </c>
      <c r="P209" s="40">
        <v>-5.8711606414786628E-2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1693.95</v>
      </c>
      <c r="F210" s="37">
        <v>1685.3500000000001</v>
      </c>
      <c r="G210" s="38">
        <v>1658.7500000000002</v>
      </c>
      <c r="H210" s="38">
        <v>1623.5500000000002</v>
      </c>
      <c r="I210" s="38">
        <v>1596.9500000000003</v>
      </c>
      <c r="J210" s="38">
        <v>1720.5500000000002</v>
      </c>
      <c r="K210" s="38">
        <v>1747.15</v>
      </c>
      <c r="L210" s="38">
        <v>1782.3500000000001</v>
      </c>
      <c r="M210" s="28">
        <v>1711.95</v>
      </c>
      <c r="N210" s="28">
        <v>1650.15</v>
      </c>
      <c r="O210" s="39">
        <v>1279500</v>
      </c>
      <c r="P210" s="40">
        <v>-6.3666300768386391E-2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560.95000000000005</v>
      </c>
      <c r="F211" s="37">
        <v>562.35</v>
      </c>
      <c r="G211" s="38">
        <v>556.70000000000005</v>
      </c>
      <c r="H211" s="38">
        <v>552.45000000000005</v>
      </c>
      <c r="I211" s="38">
        <v>546.80000000000007</v>
      </c>
      <c r="J211" s="38">
        <v>566.6</v>
      </c>
      <c r="K211" s="38">
        <v>572.24999999999989</v>
      </c>
      <c r="L211" s="38">
        <v>576.5</v>
      </c>
      <c r="M211" s="28">
        <v>568</v>
      </c>
      <c r="N211" s="28">
        <v>558.1</v>
      </c>
      <c r="O211" s="39">
        <v>31830400</v>
      </c>
      <c r="P211" s="40">
        <v>2.0126656923826373E-2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283.55</v>
      </c>
      <c r="F212" s="37">
        <v>284.90000000000003</v>
      </c>
      <c r="G212" s="38">
        <v>278.90000000000009</v>
      </c>
      <c r="H212" s="38">
        <v>274.25000000000006</v>
      </c>
      <c r="I212" s="38">
        <v>268.25000000000011</v>
      </c>
      <c r="J212" s="38">
        <v>289.55000000000007</v>
      </c>
      <c r="K212" s="38">
        <v>295.54999999999995</v>
      </c>
      <c r="L212" s="38">
        <v>300.20000000000005</v>
      </c>
      <c r="M212" s="28">
        <v>290.89999999999998</v>
      </c>
      <c r="N212" s="28">
        <v>280.25</v>
      </c>
      <c r="O212" s="39">
        <v>85944000</v>
      </c>
      <c r="P212" s="40">
        <v>2.6248556329401883E-3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364</v>
      </c>
      <c r="F213" s="37">
        <v>365.98333333333335</v>
      </c>
      <c r="G213" s="38">
        <v>360.01666666666671</v>
      </c>
      <c r="H213" s="38">
        <v>356.03333333333336</v>
      </c>
      <c r="I213" s="38">
        <v>350.06666666666672</v>
      </c>
      <c r="J213" s="38">
        <v>369.9666666666667</v>
      </c>
      <c r="K213" s="38">
        <v>375.93333333333339</v>
      </c>
      <c r="L213" s="38">
        <v>379.91666666666669</v>
      </c>
      <c r="M213" s="28">
        <v>371.95</v>
      </c>
      <c r="N213" s="28">
        <v>362</v>
      </c>
      <c r="O213" s="39">
        <v>18382100</v>
      </c>
      <c r="P213" s="40">
        <v>-2.0304568527918783E-3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44664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41" t="s">
        <v>16</v>
      </c>
      <c r="B8" s="443"/>
      <c r="C8" s="447" t="s">
        <v>20</v>
      </c>
      <c r="D8" s="447" t="s">
        <v>21</v>
      </c>
      <c r="E8" s="438" t="s">
        <v>22</v>
      </c>
      <c r="F8" s="439"/>
      <c r="G8" s="440"/>
      <c r="H8" s="438" t="s">
        <v>23</v>
      </c>
      <c r="I8" s="439"/>
      <c r="J8" s="440"/>
      <c r="K8" s="23"/>
      <c r="L8" s="50"/>
      <c r="M8" s="50"/>
      <c r="N8" s="1"/>
      <c r="O8" s="1"/>
    </row>
    <row r="9" spans="1:15" ht="36" customHeight="1">
      <c r="A9" s="445"/>
      <c r="B9" s="446"/>
      <c r="C9" s="446"/>
      <c r="D9" s="44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17530.3</v>
      </c>
      <c r="D10" s="32">
        <v>17522.649999999998</v>
      </c>
      <c r="E10" s="32">
        <v>17449.999999999996</v>
      </c>
      <c r="F10" s="32">
        <v>17369.699999999997</v>
      </c>
      <c r="G10" s="32">
        <v>17297.049999999996</v>
      </c>
      <c r="H10" s="32">
        <v>17602.949999999997</v>
      </c>
      <c r="I10" s="32">
        <v>17675.599999999999</v>
      </c>
      <c r="J10" s="32">
        <v>17755.899999999998</v>
      </c>
      <c r="K10" s="34">
        <v>17595.3</v>
      </c>
      <c r="L10" s="34">
        <v>17442.349999999999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37747.4</v>
      </c>
      <c r="D11" s="37">
        <v>37644.15</v>
      </c>
      <c r="E11" s="37">
        <v>37367.700000000004</v>
      </c>
      <c r="F11" s="37">
        <v>36988</v>
      </c>
      <c r="G11" s="37">
        <v>36711.550000000003</v>
      </c>
      <c r="H11" s="37">
        <v>38023.850000000006</v>
      </c>
      <c r="I11" s="37">
        <v>38300.300000000003</v>
      </c>
      <c r="J11" s="37">
        <v>38680.000000000007</v>
      </c>
      <c r="K11" s="28">
        <v>37920.6</v>
      </c>
      <c r="L11" s="28">
        <v>37264.449999999997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2682.7</v>
      </c>
      <c r="D12" s="37">
        <v>2688</v>
      </c>
      <c r="E12" s="37">
        <v>2658.95</v>
      </c>
      <c r="F12" s="37">
        <v>2635.2</v>
      </c>
      <c r="G12" s="37">
        <v>2606.1499999999996</v>
      </c>
      <c r="H12" s="37">
        <v>2711.75</v>
      </c>
      <c r="I12" s="37">
        <v>2740.8</v>
      </c>
      <c r="J12" s="37">
        <v>2764.55</v>
      </c>
      <c r="K12" s="28">
        <v>2717.05</v>
      </c>
      <c r="L12" s="28">
        <v>2664.25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5130.8999999999996</v>
      </c>
      <c r="D13" s="37">
        <v>5149.166666666667</v>
      </c>
      <c r="E13" s="37">
        <v>5095.7333333333336</v>
      </c>
      <c r="F13" s="37">
        <v>5060.5666666666666</v>
      </c>
      <c r="G13" s="37">
        <v>5007.1333333333332</v>
      </c>
      <c r="H13" s="37">
        <v>5184.3333333333339</v>
      </c>
      <c r="I13" s="37">
        <v>5237.7666666666664</v>
      </c>
      <c r="J13" s="37">
        <v>5272.9333333333343</v>
      </c>
      <c r="K13" s="28">
        <v>5202.6000000000004</v>
      </c>
      <c r="L13" s="28">
        <v>5114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34379.5</v>
      </c>
      <c r="D14" s="37">
        <v>34443.783333333333</v>
      </c>
      <c r="E14" s="37">
        <v>34139.816666666666</v>
      </c>
      <c r="F14" s="37">
        <v>33900.133333333331</v>
      </c>
      <c r="G14" s="37">
        <v>33596.166666666664</v>
      </c>
      <c r="H14" s="37">
        <v>34683.466666666667</v>
      </c>
      <c r="I14" s="37">
        <v>34987.433333333327</v>
      </c>
      <c r="J14" s="37">
        <v>35227.116666666669</v>
      </c>
      <c r="K14" s="28">
        <v>34747.75</v>
      </c>
      <c r="L14" s="28">
        <v>34204.1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4357.7</v>
      </c>
      <c r="D15" s="37">
        <v>4366.4666666666662</v>
      </c>
      <c r="E15" s="37">
        <v>4319.7333333333327</v>
      </c>
      <c r="F15" s="37">
        <v>4281.7666666666664</v>
      </c>
      <c r="G15" s="37">
        <v>4235.0333333333328</v>
      </c>
      <c r="H15" s="37">
        <v>4404.4333333333325</v>
      </c>
      <c r="I15" s="37">
        <v>4451.1666666666661</v>
      </c>
      <c r="J15" s="37">
        <v>4489.1333333333323</v>
      </c>
      <c r="K15" s="28">
        <v>4413.2</v>
      </c>
      <c r="L15" s="28">
        <v>4328.5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8467.5499999999993</v>
      </c>
      <c r="D16" s="37">
        <v>8486.4833333333336</v>
      </c>
      <c r="E16" s="37">
        <v>8366.5166666666664</v>
      </c>
      <c r="F16" s="37">
        <v>8265.4833333333336</v>
      </c>
      <c r="G16" s="37">
        <v>8145.5166666666664</v>
      </c>
      <c r="H16" s="37">
        <v>8587.5166666666664</v>
      </c>
      <c r="I16" s="37">
        <v>8707.4833333333336</v>
      </c>
      <c r="J16" s="37">
        <v>8808.5166666666664</v>
      </c>
      <c r="K16" s="28">
        <v>8606.4500000000007</v>
      </c>
      <c r="L16" s="28">
        <v>8385.4500000000007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2181.4</v>
      </c>
      <c r="D17" s="37">
        <v>2194.7666666666664</v>
      </c>
      <c r="E17" s="37">
        <v>2156.5333333333328</v>
      </c>
      <c r="F17" s="37">
        <v>2131.6666666666665</v>
      </c>
      <c r="G17" s="37">
        <v>2093.4333333333329</v>
      </c>
      <c r="H17" s="37">
        <v>2219.6333333333328</v>
      </c>
      <c r="I17" s="37">
        <v>2257.8666666666663</v>
      </c>
      <c r="J17" s="37">
        <v>2282.7333333333327</v>
      </c>
      <c r="K17" s="28">
        <v>2233</v>
      </c>
      <c r="L17" s="28">
        <v>2169.9</v>
      </c>
      <c r="M17" s="28">
        <v>6.2549900000000003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1400.95</v>
      </c>
      <c r="D18" s="37">
        <v>1394.55</v>
      </c>
      <c r="E18" s="37">
        <v>1382.3999999999999</v>
      </c>
      <c r="F18" s="37">
        <v>1363.85</v>
      </c>
      <c r="G18" s="37">
        <v>1351.6999999999998</v>
      </c>
      <c r="H18" s="37">
        <v>1413.1</v>
      </c>
      <c r="I18" s="37">
        <v>1425.25</v>
      </c>
      <c r="J18" s="37">
        <v>1443.8</v>
      </c>
      <c r="K18" s="28">
        <v>1406.7</v>
      </c>
      <c r="L18" s="28">
        <v>1376</v>
      </c>
      <c r="M18" s="28">
        <v>13.79914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956.25</v>
      </c>
      <c r="D19" s="37">
        <v>953.58333333333337</v>
      </c>
      <c r="E19" s="37">
        <v>942.66666666666674</v>
      </c>
      <c r="F19" s="37">
        <v>929.08333333333337</v>
      </c>
      <c r="G19" s="37">
        <v>918.16666666666674</v>
      </c>
      <c r="H19" s="37">
        <v>967.16666666666674</v>
      </c>
      <c r="I19" s="37">
        <v>978.08333333333348</v>
      </c>
      <c r="J19" s="37">
        <v>991.66666666666674</v>
      </c>
      <c r="K19" s="28">
        <v>964.5</v>
      </c>
      <c r="L19" s="28">
        <v>940</v>
      </c>
      <c r="M19" s="28">
        <v>4.0552400000000004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2196.9499999999998</v>
      </c>
      <c r="D20" s="37">
        <v>2190.3166666666666</v>
      </c>
      <c r="E20" s="37">
        <v>2161.6333333333332</v>
      </c>
      <c r="F20" s="37">
        <v>2126.3166666666666</v>
      </c>
      <c r="G20" s="37">
        <v>2097.6333333333332</v>
      </c>
      <c r="H20" s="37">
        <v>2225.6333333333332</v>
      </c>
      <c r="I20" s="37">
        <v>2254.3166666666666</v>
      </c>
      <c r="J20" s="37">
        <v>2289.6333333333332</v>
      </c>
      <c r="K20" s="28">
        <v>2219</v>
      </c>
      <c r="L20" s="28">
        <v>2155</v>
      </c>
      <c r="M20" s="28">
        <v>26.323239999999998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2792.4</v>
      </c>
      <c r="D21" s="37">
        <v>2824.2999999999997</v>
      </c>
      <c r="E21" s="37">
        <v>2693.5999999999995</v>
      </c>
      <c r="F21" s="37">
        <v>2594.7999999999997</v>
      </c>
      <c r="G21" s="37">
        <v>2464.0999999999995</v>
      </c>
      <c r="H21" s="37">
        <v>2923.0999999999995</v>
      </c>
      <c r="I21" s="37">
        <v>3053.7999999999993</v>
      </c>
      <c r="J21" s="37">
        <v>3152.5999999999995</v>
      </c>
      <c r="K21" s="28">
        <v>2955</v>
      </c>
      <c r="L21" s="28">
        <v>2725.5</v>
      </c>
      <c r="M21" s="28">
        <v>78.366579999999999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844.9</v>
      </c>
      <c r="D22" s="37">
        <v>846.30000000000007</v>
      </c>
      <c r="E22" s="37">
        <v>833.60000000000014</v>
      </c>
      <c r="F22" s="37">
        <v>822.30000000000007</v>
      </c>
      <c r="G22" s="37">
        <v>809.60000000000014</v>
      </c>
      <c r="H22" s="37">
        <v>857.60000000000014</v>
      </c>
      <c r="I22" s="37">
        <v>870.30000000000018</v>
      </c>
      <c r="J22" s="37">
        <v>881.60000000000014</v>
      </c>
      <c r="K22" s="28">
        <v>859</v>
      </c>
      <c r="L22" s="28">
        <v>835</v>
      </c>
      <c r="M22" s="28">
        <v>55.972459999999998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2502.0500000000002</v>
      </c>
      <c r="D23" s="37">
        <v>2565.3666666666668</v>
      </c>
      <c r="E23" s="37">
        <v>2390.7333333333336</v>
      </c>
      <c r="F23" s="37">
        <v>2279.416666666667</v>
      </c>
      <c r="G23" s="37">
        <v>2104.7833333333338</v>
      </c>
      <c r="H23" s="37">
        <v>2676.6833333333334</v>
      </c>
      <c r="I23" s="37">
        <v>2851.3166666666666</v>
      </c>
      <c r="J23" s="37">
        <v>2962.6333333333332</v>
      </c>
      <c r="K23" s="28">
        <v>2740</v>
      </c>
      <c r="L23" s="28">
        <v>2454.0500000000002</v>
      </c>
      <c r="M23" s="28">
        <v>8.0460499999999993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2680.55</v>
      </c>
      <c r="D24" s="37">
        <v>2760.1833333333329</v>
      </c>
      <c r="E24" s="37">
        <v>2520.3666666666659</v>
      </c>
      <c r="F24" s="37">
        <v>2360.1833333333329</v>
      </c>
      <c r="G24" s="37">
        <v>2120.3666666666659</v>
      </c>
      <c r="H24" s="37">
        <v>2920.3666666666659</v>
      </c>
      <c r="I24" s="37">
        <v>3160.1833333333325</v>
      </c>
      <c r="J24" s="37">
        <v>3320.3666666666659</v>
      </c>
      <c r="K24" s="28">
        <v>3000</v>
      </c>
      <c r="L24" s="28">
        <v>2600</v>
      </c>
      <c r="M24" s="28">
        <v>14.05621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117.85</v>
      </c>
      <c r="D25" s="37">
        <v>116.71666666666665</v>
      </c>
      <c r="E25" s="37">
        <v>114.23333333333331</v>
      </c>
      <c r="F25" s="37">
        <v>110.61666666666665</v>
      </c>
      <c r="G25" s="37">
        <v>108.1333333333333</v>
      </c>
      <c r="H25" s="37">
        <v>120.33333333333331</v>
      </c>
      <c r="I25" s="37">
        <v>122.81666666666666</v>
      </c>
      <c r="J25" s="37">
        <v>126.43333333333332</v>
      </c>
      <c r="K25" s="28">
        <v>119.2</v>
      </c>
      <c r="L25" s="28">
        <v>113.1</v>
      </c>
      <c r="M25" s="28">
        <v>117.16428000000001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296.25</v>
      </c>
      <c r="D26" s="37">
        <v>297.78333333333336</v>
      </c>
      <c r="E26" s="37">
        <v>289.4666666666667</v>
      </c>
      <c r="F26" s="37">
        <v>282.68333333333334</v>
      </c>
      <c r="G26" s="37">
        <v>274.36666666666667</v>
      </c>
      <c r="H26" s="37">
        <v>304.56666666666672</v>
      </c>
      <c r="I26" s="37">
        <v>312.88333333333344</v>
      </c>
      <c r="J26" s="37">
        <v>319.66666666666674</v>
      </c>
      <c r="K26" s="28">
        <v>306.10000000000002</v>
      </c>
      <c r="L26" s="28">
        <v>291</v>
      </c>
      <c r="M26" s="28">
        <v>21.57713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1752.25</v>
      </c>
      <c r="D27" s="37">
        <v>1752.7833333333335</v>
      </c>
      <c r="E27" s="37">
        <v>1730.5666666666671</v>
      </c>
      <c r="F27" s="37">
        <v>1708.8833333333334</v>
      </c>
      <c r="G27" s="37">
        <v>1686.666666666667</v>
      </c>
      <c r="H27" s="37">
        <v>1774.4666666666672</v>
      </c>
      <c r="I27" s="37">
        <v>1796.6833333333338</v>
      </c>
      <c r="J27" s="37">
        <v>1818.3666666666672</v>
      </c>
      <c r="K27" s="28">
        <v>1775</v>
      </c>
      <c r="L27" s="28">
        <v>1731.1</v>
      </c>
      <c r="M27" s="28">
        <v>0.49036000000000002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768.3</v>
      </c>
      <c r="D28" s="37">
        <v>769.09999999999991</v>
      </c>
      <c r="E28" s="37">
        <v>757.29999999999984</v>
      </c>
      <c r="F28" s="37">
        <v>746.3</v>
      </c>
      <c r="G28" s="37">
        <v>734.49999999999989</v>
      </c>
      <c r="H28" s="37">
        <v>780.0999999999998</v>
      </c>
      <c r="I28" s="37">
        <v>791.9</v>
      </c>
      <c r="J28" s="37">
        <v>802.89999999999975</v>
      </c>
      <c r="K28" s="28">
        <v>780.9</v>
      </c>
      <c r="L28" s="28">
        <v>758.1</v>
      </c>
      <c r="M28" s="28">
        <v>2.2418300000000002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3451.75</v>
      </c>
      <c r="D29" s="37">
        <v>3461.6</v>
      </c>
      <c r="E29" s="37">
        <v>3423.2</v>
      </c>
      <c r="F29" s="37">
        <v>3394.65</v>
      </c>
      <c r="G29" s="37">
        <v>3356.25</v>
      </c>
      <c r="H29" s="37">
        <v>3490.1499999999996</v>
      </c>
      <c r="I29" s="37">
        <v>3528.55</v>
      </c>
      <c r="J29" s="37">
        <v>3557.0999999999995</v>
      </c>
      <c r="K29" s="28">
        <v>3500</v>
      </c>
      <c r="L29" s="28">
        <v>3433.05</v>
      </c>
      <c r="M29" s="28">
        <v>1.68927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568.5</v>
      </c>
      <c r="D30" s="37">
        <v>568.83333333333337</v>
      </c>
      <c r="E30" s="37">
        <v>562.16666666666674</v>
      </c>
      <c r="F30" s="37">
        <v>555.83333333333337</v>
      </c>
      <c r="G30" s="37">
        <v>549.16666666666674</v>
      </c>
      <c r="H30" s="37">
        <v>575.16666666666674</v>
      </c>
      <c r="I30" s="37">
        <v>581.83333333333348</v>
      </c>
      <c r="J30" s="37">
        <v>588.16666666666674</v>
      </c>
      <c r="K30" s="28">
        <v>575.5</v>
      </c>
      <c r="L30" s="28">
        <v>562.5</v>
      </c>
      <c r="M30" s="28">
        <v>4.2713900000000002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359.65</v>
      </c>
      <c r="D31" s="37">
        <v>362.33333333333331</v>
      </c>
      <c r="E31" s="37">
        <v>353.06666666666661</v>
      </c>
      <c r="F31" s="37">
        <v>346.48333333333329</v>
      </c>
      <c r="G31" s="37">
        <v>337.21666666666658</v>
      </c>
      <c r="H31" s="37">
        <v>368.91666666666663</v>
      </c>
      <c r="I31" s="37">
        <v>378.18333333333339</v>
      </c>
      <c r="J31" s="37">
        <v>384.76666666666665</v>
      </c>
      <c r="K31" s="28">
        <v>371.6</v>
      </c>
      <c r="L31" s="28">
        <v>355.75</v>
      </c>
      <c r="M31" s="28">
        <v>198.84358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4626.3</v>
      </c>
      <c r="D32" s="37">
        <v>4634.2833333333328</v>
      </c>
      <c r="E32" s="37">
        <v>4586.5666666666657</v>
      </c>
      <c r="F32" s="37">
        <v>4546.833333333333</v>
      </c>
      <c r="G32" s="37">
        <v>4499.1166666666659</v>
      </c>
      <c r="H32" s="37">
        <v>4674.0166666666655</v>
      </c>
      <c r="I32" s="37">
        <v>4721.7333333333327</v>
      </c>
      <c r="J32" s="37">
        <v>4761.4666666666653</v>
      </c>
      <c r="K32" s="28">
        <v>4682</v>
      </c>
      <c r="L32" s="28">
        <v>4594.55</v>
      </c>
      <c r="M32" s="28">
        <v>5.7440899999999999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195.35</v>
      </c>
      <c r="D33" s="37">
        <v>196.76666666666665</v>
      </c>
      <c r="E33" s="37">
        <v>193.5333333333333</v>
      </c>
      <c r="F33" s="37">
        <v>191.71666666666664</v>
      </c>
      <c r="G33" s="37">
        <v>188.48333333333329</v>
      </c>
      <c r="H33" s="37">
        <v>198.58333333333331</v>
      </c>
      <c r="I33" s="37">
        <v>201.81666666666666</v>
      </c>
      <c r="J33" s="37">
        <v>203.63333333333333</v>
      </c>
      <c r="K33" s="28">
        <v>200</v>
      </c>
      <c r="L33" s="28">
        <v>194.95</v>
      </c>
      <c r="M33" s="28">
        <v>40.911549999999998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129.4</v>
      </c>
      <c r="D34" s="37">
        <v>129.1</v>
      </c>
      <c r="E34" s="37">
        <v>127.29999999999998</v>
      </c>
      <c r="F34" s="37">
        <v>125.19999999999999</v>
      </c>
      <c r="G34" s="37">
        <v>123.39999999999998</v>
      </c>
      <c r="H34" s="37">
        <v>131.19999999999999</v>
      </c>
      <c r="I34" s="37">
        <v>133</v>
      </c>
      <c r="J34" s="37">
        <v>135.1</v>
      </c>
      <c r="K34" s="28">
        <v>130.9</v>
      </c>
      <c r="L34" s="28">
        <v>127</v>
      </c>
      <c r="M34" s="28">
        <v>128.35767000000001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3128.65</v>
      </c>
      <c r="D35" s="37">
        <v>3134.9666666666667</v>
      </c>
      <c r="E35" s="37">
        <v>3107.8333333333335</v>
      </c>
      <c r="F35" s="37">
        <v>3087.0166666666669</v>
      </c>
      <c r="G35" s="37">
        <v>3059.8833333333337</v>
      </c>
      <c r="H35" s="37">
        <v>3155.7833333333333</v>
      </c>
      <c r="I35" s="37">
        <v>3182.9166666666665</v>
      </c>
      <c r="J35" s="37">
        <v>3203.7333333333331</v>
      </c>
      <c r="K35" s="28">
        <v>3162.1</v>
      </c>
      <c r="L35" s="28">
        <v>3114.15</v>
      </c>
      <c r="M35" s="28">
        <v>7.9426500000000004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2129.4499999999998</v>
      </c>
      <c r="D36" s="37">
        <v>2102.3666666666668</v>
      </c>
      <c r="E36" s="37">
        <v>2068.7333333333336</v>
      </c>
      <c r="F36" s="37">
        <v>2008.0166666666669</v>
      </c>
      <c r="G36" s="37">
        <v>1974.3833333333337</v>
      </c>
      <c r="H36" s="37">
        <v>2163.0833333333335</v>
      </c>
      <c r="I36" s="37">
        <v>2196.7166666666667</v>
      </c>
      <c r="J36" s="37">
        <v>2257.4333333333334</v>
      </c>
      <c r="K36" s="28">
        <v>2136</v>
      </c>
      <c r="L36" s="28">
        <v>2041.65</v>
      </c>
      <c r="M36" s="28">
        <v>5.7867899999999999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681.15</v>
      </c>
      <c r="D37" s="37">
        <v>687.0333333333333</v>
      </c>
      <c r="E37" s="37">
        <v>672.11666666666656</v>
      </c>
      <c r="F37" s="37">
        <v>663.08333333333326</v>
      </c>
      <c r="G37" s="37">
        <v>648.16666666666652</v>
      </c>
      <c r="H37" s="37">
        <v>696.06666666666661</v>
      </c>
      <c r="I37" s="37">
        <v>710.98333333333335</v>
      </c>
      <c r="J37" s="37">
        <v>720.01666666666665</v>
      </c>
      <c r="K37" s="28">
        <v>701.95</v>
      </c>
      <c r="L37" s="28">
        <v>678</v>
      </c>
      <c r="M37" s="28">
        <v>15.49353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4088.7</v>
      </c>
      <c r="D38" s="37">
        <v>4112.8833333333332</v>
      </c>
      <c r="E38" s="37">
        <v>4050.8166666666666</v>
      </c>
      <c r="F38" s="37">
        <v>4012.9333333333334</v>
      </c>
      <c r="G38" s="37">
        <v>3950.8666666666668</v>
      </c>
      <c r="H38" s="37">
        <v>4150.7666666666664</v>
      </c>
      <c r="I38" s="37">
        <v>4212.8333333333321</v>
      </c>
      <c r="J38" s="37">
        <v>4250.7166666666662</v>
      </c>
      <c r="K38" s="28">
        <v>4174.95</v>
      </c>
      <c r="L38" s="28">
        <v>4075</v>
      </c>
      <c r="M38" s="28">
        <v>2.2854800000000002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798.45</v>
      </c>
      <c r="D39" s="37">
        <v>792.41666666666663</v>
      </c>
      <c r="E39" s="37">
        <v>783.83333333333326</v>
      </c>
      <c r="F39" s="37">
        <v>769.21666666666658</v>
      </c>
      <c r="G39" s="37">
        <v>760.63333333333321</v>
      </c>
      <c r="H39" s="37">
        <v>807.0333333333333</v>
      </c>
      <c r="I39" s="37">
        <v>815.61666666666656</v>
      </c>
      <c r="J39" s="37">
        <v>830.23333333333335</v>
      </c>
      <c r="K39" s="28">
        <v>801</v>
      </c>
      <c r="L39" s="28">
        <v>777.8</v>
      </c>
      <c r="M39" s="28">
        <v>76.722149999999999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3712.05</v>
      </c>
      <c r="D40" s="37">
        <v>3721.6</v>
      </c>
      <c r="E40" s="37">
        <v>3666.5</v>
      </c>
      <c r="F40" s="37">
        <v>3620.9500000000003</v>
      </c>
      <c r="G40" s="37">
        <v>3565.8500000000004</v>
      </c>
      <c r="H40" s="37">
        <v>3767.1499999999996</v>
      </c>
      <c r="I40" s="37">
        <v>3822.2499999999991</v>
      </c>
      <c r="J40" s="37">
        <v>3867.7999999999993</v>
      </c>
      <c r="K40" s="28">
        <v>3776.7</v>
      </c>
      <c r="L40" s="28">
        <v>3676.05</v>
      </c>
      <c r="M40" s="28">
        <v>2.6614499999999999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7274.5</v>
      </c>
      <c r="D41" s="37">
        <v>7264.8166666666666</v>
      </c>
      <c r="E41" s="37">
        <v>7229.6833333333334</v>
      </c>
      <c r="F41" s="37">
        <v>7184.8666666666668</v>
      </c>
      <c r="G41" s="37">
        <v>7149.7333333333336</v>
      </c>
      <c r="H41" s="37">
        <v>7309.6333333333332</v>
      </c>
      <c r="I41" s="37">
        <v>7344.7666666666664</v>
      </c>
      <c r="J41" s="37">
        <v>7389.583333333333</v>
      </c>
      <c r="K41" s="28">
        <v>7299.95</v>
      </c>
      <c r="L41" s="28">
        <v>7220</v>
      </c>
      <c r="M41" s="28">
        <v>8.0559799999999999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16318.05</v>
      </c>
      <c r="D42" s="37">
        <v>16347.383333333333</v>
      </c>
      <c r="E42" s="37">
        <v>16192.766666666666</v>
      </c>
      <c r="F42" s="37">
        <v>16067.483333333334</v>
      </c>
      <c r="G42" s="37">
        <v>15912.866666666667</v>
      </c>
      <c r="H42" s="37">
        <v>16472.666666666664</v>
      </c>
      <c r="I42" s="37">
        <v>16627.283333333333</v>
      </c>
      <c r="J42" s="37">
        <v>16752.566666666666</v>
      </c>
      <c r="K42" s="28">
        <v>16502</v>
      </c>
      <c r="L42" s="28">
        <v>16222.1</v>
      </c>
      <c r="M42" s="28">
        <v>2.4764699999999999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5698.8</v>
      </c>
      <c r="D43" s="37">
        <v>5825.05</v>
      </c>
      <c r="E43" s="37">
        <v>5495.05</v>
      </c>
      <c r="F43" s="37">
        <v>5291.3</v>
      </c>
      <c r="G43" s="37">
        <v>4961.3</v>
      </c>
      <c r="H43" s="37">
        <v>6028.8</v>
      </c>
      <c r="I43" s="37">
        <v>6358.8</v>
      </c>
      <c r="J43" s="37">
        <v>6562.55</v>
      </c>
      <c r="K43" s="28">
        <v>6155.05</v>
      </c>
      <c r="L43" s="28">
        <v>5621.3</v>
      </c>
      <c r="M43" s="28">
        <v>2.8468499999999999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2085.5</v>
      </c>
      <c r="D44" s="37">
        <v>2093.15</v>
      </c>
      <c r="E44" s="37">
        <v>2066.5500000000002</v>
      </c>
      <c r="F44" s="37">
        <v>2047.6</v>
      </c>
      <c r="G44" s="37">
        <v>2021</v>
      </c>
      <c r="H44" s="37">
        <v>2112.1000000000004</v>
      </c>
      <c r="I44" s="37">
        <v>2138.6999999999998</v>
      </c>
      <c r="J44" s="37">
        <v>2157.6500000000005</v>
      </c>
      <c r="K44" s="28">
        <v>2119.75</v>
      </c>
      <c r="L44" s="28">
        <v>2074.1999999999998</v>
      </c>
      <c r="M44" s="28">
        <v>5.6425099999999997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333.45</v>
      </c>
      <c r="D45" s="37">
        <v>328.7833333333333</v>
      </c>
      <c r="E45" s="37">
        <v>322.11666666666662</v>
      </c>
      <c r="F45" s="37">
        <v>310.7833333333333</v>
      </c>
      <c r="G45" s="37">
        <v>304.11666666666662</v>
      </c>
      <c r="H45" s="37">
        <v>340.11666666666662</v>
      </c>
      <c r="I45" s="37">
        <v>346.78333333333336</v>
      </c>
      <c r="J45" s="37">
        <v>358.11666666666662</v>
      </c>
      <c r="K45" s="28">
        <v>335.45</v>
      </c>
      <c r="L45" s="28">
        <v>317.45</v>
      </c>
      <c r="M45" s="28">
        <v>121.06525999999999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120.15</v>
      </c>
      <c r="D46" s="37">
        <v>119.38333333333333</v>
      </c>
      <c r="E46" s="37">
        <v>117.86666666666665</v>
      </c>
      <c r="F46" s="37">
        <v>115.58333333333331</v>
      </c>
      <c r="G46" s="37">
        <v>114.06666666666663</v>
      </c>
      <c r="H46" s="37">
        <v>121.66666666666666</v>
      </c>
      <c r="I46" s="37">
        <v>123.18333333333334</v>
      </c>
      <c r="J46" s="37">
        <v>125.46666666666667</v>
      </c>
      <c r="K46" s="28">
        <v>120.9</v>
      </c>
      <c r="L46" s="28">
        <v>117.1</v>
      </c>
      <c r="M46" s="28">
        <v>238.10157000000001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51</v>
      </c>
      <c r="D47" s="37">
        <v>51.199999999999996</v>
      </c>
      <c r="E47" s="37">
        <v>50.199999999999989</v>
      </c>
      <c r="F47" s="37">
        <v>49.399999999999991</v>
      </c>
      <c r="G47" s="37">
        <v>48.399999999999984</v>
      </c>
      <c r="H47" s="37">
        <v>51.999999999999993</v>
      </c>
      <c r="I47" s="37">
        <v>53.000000000000007</v>
      </c>
      <c r="J47" s="37">
        <v>53.8</v>
      </c>
      <c r="K47" s="28">
        <v>52.2</v>
      </c>
      <c r="L47" s="28">
        <v>50.4</v>
      </c>
      <c r="M47" s="28">
        <v>34.403309999999998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1980.15</v>
      </c>
      <c r="D48" s="37">
        <v>1989.1833333333334</v>
      </c>
      <c r="E48" s="37">
        <v>1951.0166666666669</v>
      </c>
      <c r="F48" s="37">
        <v>1921.8833333333334</v>
      </c>
      <c r="G48" s="37">
        <v>1883.7166666666669</v>
      </c>
      <c r="H48" s="37">
        <v>2018.3166666666668</v>
      </c>
      <c r="I48" s="37">
        <v>2056.4833333333336</v>
      </c>
      <c r="J48" s="37">
        <v>2085.6166666666668</v>
      </c>
      <c r="K48" s="28">
        <v>2027.35</v>
      </c>
      <c r="L48" s="28">
        <v>1960.05</v>
      </c>
      <c r="M48" s="28">
        <v>2.8832800000000001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722.3</v>
      </c>
      <c r="D49" s="37">
        <v>724.7833333333333</v>
      </c>
      <c r="E49" s="37">
        <v>713.86666666666656</v>
      </c>
      <c r="F49" s="37">
        <v>705.43333333333328</v>
      </c>
      <c r="G49" s="37">
        <v>694.51666666666654</v>
      </c>
      <c r="H49" s="37">
        <v>733.21666666666658</v>
      </c>
      <c r="I49" s="37">
        <v>744.13333333333333</v>
      </c>
      <c r="J49" s="37">
        <v>752.56666666666661</v>
      </c>
      <c r="K49" s="28">
        <v>735.7</v>
      </c>
      <c r="L49" s="28">
        <v>716.35</v>
      </c>
      <c r="M49" s="28">
        <v>4.98942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242.4</v>
      </c>
      <c r="D50" s="37">
        <v>242.08333333333334</v>
      </c>
      <c r="E50" s="37">
        <v>237.76666666666668</v>
      </c>
      <c r="F50" s="37">
        <v>233.13333333333333</v>
      </c>
      <c r="G50" s="37">
        <v>228.81666666666666</v>
      </c>
      <c r="H50" s="37">
        <v>246.7166666666667</v>
      </c>
      <c r="I50" s="37">
        <v>251.03333333333336</v>
      </c>
      <c r="J50" s="37">
        <v>255.66666666666671</v>
      </c>
      <c r="K50" s="28">
        <v>246.4</v>
      </c>
      <c r="L50" s="28">
        <v>237.45</v>
      </c>
      <c r="M50" s="28">
        <v>113.88982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729.35</v>
      </c>
      <c r="D51" s="37">
        <v>728.56666666666661</v>
      </c>
      <c r="E51" s="37">
        <v>717.23333333333323</v>
      </c>
      <c r="F51" s="37">
        <v>705.11666666666667</v>
      </c>
      <c r="G51" s="37">
        <v>693.7833333333333</v>
      </c>
      <c r="H51" s="37">
        <v>740.68333333333317</v>
      </c>
      <c r="I51" s="37">
        <v>752.01666666666665</v>
      </c>
      <c r="J51" s="37">
        <v>764.1333333333331</v>
      </c>
      <c r="K51" s="28">
        <v>739.9</v>
      </c>
      <c r="L51" s="28">
        <v>716.45</v>
      </c>
      <c r="M51" s="28">
        <v>9.6221800000000002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55.25</v>
      </c>
      <c r="D52" s="37">
        <v>55.4</v>
      </c>
      <c r="E52" s="37">
        <v>54.199999999999996</v>
      </c>
      <c r="F52" s="37">
        <v>53.15</v>
      </c>
      <c r="G52" s="37">
        <v>51.949999999999996</v>
      </c>
      <c r="H52" s="37">
        <v>56.449999999999996</v>
      </c>
      <c r="I52" s="37">
        <v>57.65</v>
      </c>
      <c r="J52" s="37">
        <v>58.699999999999996</v>
      </c>
      <c r="K52" s="28">
        <v>56.6</v>
      </c>
      <c r="L52" s="28">
        <v>54.35</v>
      </c>
      <c r="M52" s="28">
        <v>251.59871000000001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380.6</v>
      </c>
      <c r="D53" s="37">
        <v>381.81666666666666</v>
      </c>
      <c r="E53" s="37">
        <v>376.0333333333333</v>
      </c>
      <c r="F53" s="37">
        <v>371.46666666666664</v>
      </c>
      <c r="G53" s="37">
        <v>365.68333333333328</v>
      </c>
      <c r="H53" s="37">
        <v>386.38333333333333</v>
      </c>
      <c r="I53" s="37">
        <v>392.16666666666674</v>
      </c>
      <c r="J53" s="37">
        <v>396.73333333333335</v>
      </c>
      <c r="K53" s="28">
        <v>387.6</v>
      </c>
      <c r="L53" s="28">
        <v>377.25</v>
      </c>
      <c r="M53" s="28">
        <v>24.45974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741.65</v>
      </c>
      <c r="D54" s="37">
        <v>747.23333333333323</v>
      </c>
      <c r="E54" s="37">
        <v>734.51666666666642</v>
      </c>
      <c r="F54" s="37">
        <v>727.38333333333321</v>
      </c>
      <c r="G54" s="37">
        <v>714.6666666666664</v>
      </c>
      <c r="H54" s="37">
        <v>754.36666666666645</v>
      </c>
      <c r="I54" s="37">
        <v>767.08333333333337</v>
      </c>
      <c r="J54" s="37">
        <v>774.21666666666647</v>
      </c>
      <c r="K54" s="28">
        <v>759.95</v>
      </c>
      <c r="L54" s="28">
        <v>740.1</v>
      </c>
      <c r="M54" s="28">
        <v>39.040260000000004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349.15</v>
      </c>
      <c r="D55" s="37">
        <v>348.68333333333334</v>
      </c>
      <c r="E55" s="37">
        <v>342.76666666666665</v>
      </c>
      <c r="F55" s="37">
        <v>336.38333333333333</v>
      </c>
      <c r="G55" s="37">
        <v>330.46666666666664</v>
      </c>
      <c r="H55" s="37">
        <v>355.06666666666666</v>
      </c>
      <c r="I55" s="37">
        <v>360.98333333333329</v>
      </c>
      <c r="J55" s="37">
        <v>367.36666666666667</v>
      </c>
      <c r="K55" s="28">
        <v>354.6</v>
      </c>
      <c r="L55" s="28">
        <v>342.3</v>
      </c>
      <c r="M55" s="28">
        <v>22.915019999999998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14652.1</v>
      </c>
      <c r="D56" s="37">
        <v>14711.216666666667</v>
      </c>
      <c r="E56" s="37">
        <v>14482.483333333334</v>
      </c>
      <c r="F56" s="37">
        <v>14312.866666666667</v>
      </c>
      <c r="G56" s="37">
        <v>14084.133333333333</v>
      </c>
      <c r="H56" s="37">
        <v>14880.833333333334</v>
      </c>
      <c r="I56" s="37">
        <v>15109.566666666668</v>
      </c>
      <c r="J56" s="37">
        <v>15279.183333333334</v>
      </c>
      <c r="K56" s="28">
        <v>14939.95</v>
      </c>
      <c r="L56" s="28">
        <v>14541.6</v>
      </c>
      <c r="M56" s="28">
        <v>0.18976999999999999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3344.1</v>
      </c>
      <c r="D57" s="37">
        <v>3337.1</v>
      </c>
      <c r="E57" s="37">
        <v>3309.2999999999997</v>
      </c>
      <c r="F57" s="37">
        <v>3274.5</v>
      </c>
      <c r="G57" s="37">
        <v>3246.7</v>
      </c>
      <c r="H57" s="37">
        <v>3371.8999999999996</v>
      </c>
      <c r="I57" s="37">
        <v>3399.7</v>
      </c>
      <c r="J57" s="37">
        <v>3434.4999999999995</v>
      </c>
      <c r="K57" s="28">
        <v>3364.9</v>
      </c>
      <c r="L57" s="28">
        <v>3302.3</v>
      </c>
      <c r="M57" s="28">
        <v>2.38043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918.05</v>
      </c>
      <c r="D58" s="37">
        <v>923.1</v>
      </c>
      <c r="E58" s="37">
        <v>896.2</v>
      </c>
      <c r="F58" s="37">
        <v>874.35</v>
      </c>
      <c r="G58" s="37">
        <v>847.45</v>
      </c>
      <c r="H58" s="37">
        <v>944.95</v>
      </c>
      <c r="I58" s="37">
        <v>971.84999999999991</v>
      </c>
      <c r="J58" s="37">
        <v>993.7</v>
      </c>
      <c r="K58" s="28">
        <v>950</v>
      </c>
      <c r="L58" s="28">
        <v>901.25</v>
      </c>
      <c r="M58" s="28">
        <v>6.26457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241.45</v>
      </c>
      <c r="D59" s="37">
        <v>241.56666666666669</v>
      </c>
      <c r="E59" s="37">
        <v>237.33333333333337</v>
      </c>
      <c r="F59" s="37">
        <v>233.21666666666667</v>
      </c>
      <c r="G59" s="37">
        <v>228.98333333333335</v>
      </c>
      <c r="H59" s="37">
        <v>245.68333333333339</v>
      </c>
      <c r="I59" s="37">
        <v>249.91666666666669</v>
      </c>
      <c r="J59" s="37">
        <v>254.03333333333342</v>
      </c>
      <c r="K59" s="28">
        <v>245.8</v>
      </c>
      <c r="L59" s="28">
        <v>237.45</v>
      </c>
      <c r="M59" s="28">
        <v>63.987180000000002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104.75</v>
      </c>
      <c r="D60" s="37">
        <v>105.38333333333333</v>
      </c>
      <c r="E60" s="37">
        <v>103.76666666666665</v>
      </c>
      <c r="F60" s="37">
        <v>102.78333333333333</v>
      </c>
      <c r="G60" s="37">
        <v>101.16666666666666</v>
      </c>
      <c r="H60" s="37">
        <v>106.36666666666665</v>
      </c>
      <c r="I60" s="37">
        <v>107.98333333333332</v>
      </c>
      <c r="J60" s="37">
        <v>108.96666666666664</v>
      </c>
      <c r="K60" s="28">
        <v>107</v>
      </c>
      <c r="L60" s="28">
        <v>104.4</v>
      </c>
      <c r="M60" s="28">
        <v>13.57452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740.7</v>
      </c>
      <c r="D61" s="37">
        <v>736.5</v>
      </c>
      <c r="E61" s="37">
        <v>728.2</v>
      </c>
      <c r="F61" s="37">
        <v>715.7</v>
      </c>
      <c r="G61" s="37">
        <v>707.40000000000009</v>
      </c>
      <c r="H61" s="37">
        <v>749</v>
      </c>
      <c r="I61" s="37">
        <v>757.3</v>
      </c>
      <c r="J61" s="37">
        <v>769.8</v>
      </c>
      <c r="K61" s="28">
        <v>744.8</v>
      </c>
      <c r="L61" s="28">
        <v>724</v>
      </c>
      <c r="M61" s="28">
        <v>18.119990000000001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1027.25</v>
      </c>
      <c r="D62" s="37">
        <v>1023.9833333333332</v>
      </c>
      <c r="E62" s="37">
        <v>1016.2666666666664</v>
      </c>
      <c r="F62" s="37">
        <v>1005.2833333333332</v>
      </c>
      <c r="G62" s="37">
        <v>997.56666666666638</v>
      </c>
      <c r="H62" s="37">
        <v>1034.9666666666665</v>
      </c>
      <c r="I62" s="37">
        <v>1042.6833333333334</v>
      </c>
      <c r="J62" s="37">
        <v>1053.6666666666665</v>
      </c>
      <c r="K62" s="28">
        <v>1031.7</v>
      </c>
      <c r="L62" s="28">
        <v>1013</v>
      </c>
      <c r="M62" s="28">
        <v>27.4693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138.05000000000001</v>
      </c>
      <c r="D63" s="37">
        <v>138.76666666666668</v>
      </c>
      <c r="E63" s="37">
        <v>136.08333333333337</v>
      </c>
      <c r="F63" s="37">
        <v>134.1166666666667</v>
      </c>
      <c r="G63" s="37">
        <v>131.43333333333339</v>
      </c>
      <c r="H63" s="37">
        <v>140.73333333333335</v>
      </c>
      <c r="I63" s="37">
        <v>143.41666666666669</v>
      </c>
      <c r="J63" s="37">
        <v>145.38333333333333</v>
      </c>
      <c r="K63" s="28">
        <v>141.44999999999999</v>
      </c>
      <c r="L63" s="28">
        <v>136.80000000000001</v>
      </c>
      <c r="M63" s="28">
        <v>15.432729999999999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186</v>
      </c>
      <c r="D64" s="37">
        <v>188.68333333333331</v>
      </c>
      <c r="E64" s="37">
        <v>181.61666666666662</v>
      </c>
      <c r="F64" s="37">
        <v>177.23333333333332</v>
      </c>
      <c r="G64" s="37">
        <v>170.16666666666663</v>
      </c>
      <c r="H64" s="37">
        <v>193.06666666666661</v>
      </c>
      <c r="I64" s="37">
        <v>200.13333333333327</v>
      </c>
      <c r="J64" s="37">
        <v>204.51666666666659</v>
      </c>
      <c r="K64" s="28">
        <v>195.75</v>
      </c>
      <c r="L64" s="28">
        <v>184.3</v>
      </c>
      <c r="M64" s="28">
        <v>189.0763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4147.1000000000004</v>
      </c>
      <c r="D65" s="37">
        <v>4182.083333333333</v>
      </c>
      <c r="E65" s="37">
        <v>4070.1666666666661</v>
      </c>
      <c r="F65" s="37">
        <v>3993.2333333333327</v>
      </c>
      <c r="G65" s="37">
        <v>3881.3166666666657</v>
      </c>
      <c r="H65" s="37">
        <v>4259.0166666666664</v>
      </c>
      <c r="I65" s="37">
        <v>4370.9333333333325</v>
      </c>
      <c r="J65" s="37">
        <v>4447.8666666666668</v>
      </c>
      <c r="K65" s="28">
        <v>4294</v>
      </c>
      <c r="L65" s="28">
        <v>4105.1499999999996</v>
      </c>
      <c r="M65" s="28">
        <v>4.0569499999999996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1541.95</v>
      </c>
      <c r="D66" s="37">
        <v>1544.45</v>
      </c>
      <c r="E66" s="37">
        <v>1528.9</v>
      </c>
      <c r="F66" s="37">
        <v>1515.8500000000001</v>
      </c>
      <c r="G66" s="37">
        <v>1500.3000000000002</v>
      </c>
      <c r="H66" s="37">
        <v>1557.5</v>
      </c>
      <c r="I66" s="37">
        <v>1573.0499999999997</v>
      </c>
      <c r="J66" s="37">
        <v>1586.1</v>
      </c>
      <c r="K66" s="28">
        <v>1560</v>
      </c>
      <c r="L66" s="28">
        <v>1531.4</v>
      </c>
      <c r="M66" s="28">
        <v>3.1568800000000001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685.2</v>
      </c>
      <c r="D67" s="37">
        <v>688.28333333333342</v>
      </c>
      <c r="E67" s="37">
        <v>674.96666666666681</v>
      </c>
      <c r="F67" s="37">
        <v>664.73333333333335</v>
      </c>
      <c r="G67" s="37">
        <v>651.41666666666674</v>
      </c>
      <c r="H67" s="37">
        <v>698.51666666666688</v>
      </c>
      <c r="I67" s="37">
        <v>711.83333333333348</v>
      </c>
      <c r="J67" s="37">
        <v>722.06666666666695</v>
      </c>
      <c r="K67" s="28">
        <v>701.6</v>
      </c>
      <c r="L67" s="28">
        <v>678.05</v>
      </c>
      <c r="M67" s="28">
        <v>7.0595100000000004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827.85</v>
      </c>
      <c r="D68" s="37">
        <v>834.26666666666677</v>
      </c>
      <c r="E68" s="37">
        <v>815.58333333333348</v>
      </c>
      <c r="F68" s="37">
        <v>803.31666666666672</v>
      </c>
      <c r="G68" s="37">
        <v>784.63333333333344</v>
      </c>
      <c r="H68" s="37">
        <v>846.53333333333353</v>
      </c>
      <c r="I68" s="37">
        <v>865.2166666666667</v>
      </c>
      <c r="J68" s="37">
        <v>877.48333333333358</v>
      </c>
      <c r="K68" s="28">
        <v>852.95</v>
      </c>
      <c r="L68" s="28">
        <v>822</v>
      </c>
      <c r="M68" s="28">
        <v>5.4176500000000001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378.2</v>
      </c>
      <c r="D69" s="37">
        <v>379.76666666666665</v>
      </c>
      <c r="E69" s="37">
        <v>375.43333333333328</v>
      </c>
      <c r="F69" s="37">
        <v>372.66666666666663</v>
      </c>
      <c r="G69" s="37">
        <v>368.33333333333326</v>
      </c>
      <c r="H69" s="37">
        <v>382.5333333333333</v>
      </c>
      <c r="I69" s="37">
        <v>386.86666666666667</v>
      </c>
      <c r="J69" s="37">
        <v>389.63333333333333</v>
      </c>
      <c r="K69" s="28">
        <v>384.1</v>
      </c>
      <c r="L69" s="28">
        <v>377</v>
      </c>
      <c r="M69" s="28">
        <v>19.827480000000001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1095.25</v>
      </c>
      <c r="D70" s="37">
        <v>1102.8500000000001</v>
      </c>
      <c r="E70" s="37">
        <v>1077.4500000000003</v>
      </c>
      <c r="F70" s="37">
        <v>1059.6500000000001</v>
      </c>
      <c r="G70" s="37">
        <v>1034.2500000000002</v>
      </c>
      <c r="H70" s="37">
        <v>1120.6500000000003</v>
      </c>
      <c r="I70" s="37">
        <v>1146.0500000000004</v>
      </c>
      <c r="J70" s="37">
        <v>1163.8500000000004</v>
      </c>
      <c r="K70" s="28">
        <v>1128.25</v>
      </c>
      <c r="L70" s="28">
        <v>1085.05</v>
      </c>
      <c r="M70" s="28">
        <v>5.5434799999999997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393.55</v>
      </c>
      <c r="D71" s="37">
        <v>395.40000000000003</v>
      </c>
      <c r="E71" s="37">
        <v>386.90000000000009</v>
      </c>
      <c r="F71" s="37">
        <v>380.25000000000006</v>
      </c>
      <c r="G71" s="37">
        <v>371.75000000000011</v>
      </c>
      <c r="H71" s="37">
        <v>402.05000000000007</v>
      </c>
      <c r="I71" s="37">
        <v>410.54999999999995</v>
      </c>
      <c r="J71" s="37">
        <v>417.20000000000005</v>
      </c>
      <c r="K71" s="28">
        <v>403.9</v>
      </c>
      <c r="L71" s="28">
        <v>388.75</v>
      </c>
      <c r="M71" s="28">
        <v>48.549259999999997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553.75</v>
      </c>
      <c r="D72" s="37">
        <v>552.91666666666663</v>
      </c>
      <c r="E72" s="37">
        <v>548.93333333333328</v>
      </c>
      <c r="F72" s="37">
        <v>544.11666666666667</v>
      </c>
      <c r="G72" s="37">
        <v>540.13333333333333</v>
      </c>
      <c r="H72" s="37">
        <v>557.73333333333323</v>
      </c>
      <c r="I72" s="37">
        <v>561.71666666666658</v>
      </c>
      <c r="J72" s="37">
        <v>566.53333333333319</v>
      </c>
      <c r="K72" s="28">
        <v>556.9</v>
      </c>
      <c r="L72" s="28">
        <v>548.1</v>
      </c>
      <c r="M72" s="28">
        <v>13.73926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1602.5</v>
      </c>
      <c r="D73" s="37">
        <v>1601.3166666666666</v>
      </c>
      <c r="E73" s="37">
        <v>1571.1833333333332</v>
      </c>
      <c r="F73" s="37">
        <v>1539.8666666666666</v>
      </c>
      <c r="G73" s="37">
        <v>1509.7333333333331</v>
      </c>
      <c r="H73" s="37">
        <v>1632.6333333333332</v>
      </c>
      <c r="I73" s="37">
        <v>1662.7666666666664</v>
      </c>
      <c r="J73" s="37">
        <v>1694.0833333333333</v>
      </c>
      <c r="K73" s="28">
        <v>1631.45</v>
      </c>
      <c r="L73" s="28">
        <v>1570</v>
      </c>
      <c r="M73" s="28">
        <v>3.0606100000000001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2258.25</v>
      </c>
      <c r="D74" s="37">
        <v>2252.6166666666668</v>
      </c>
      <c r="E74" s="37">
        <v>2207.2333333333336</v>
      </c>
      <c r="F74" s="37">
        <v>2156.2166666666667</v>
      </c>
      <c r="G74" s="37">
        <v>2110.8333333333335</v>
      </c>
      <c r="H74" s="37">
        <v>2303.6333333333337</v>
      </c>
      <c r="I74" s="37">
        <v>2349.0166666666669</v>
      </c>
      <c r="J74" s="37">
        <v>2400.0333333333338</v>
      </c>
      <c r="K74" s="28">
        <v>2298</v>
      </c>
      <c r="L74" s="28">
        <v>2201.6</v>
      </c>
      <c r="M74" s="28">
        <v>6.8612000000000002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65.95</v>
      </c>
      <c r="D75" s="37">
        <v>66.166666666666671</v>
      </c>
      <c r="E75" s="37">
        <v>64.783333333333346</v>
      </c>
      <c r="F75" s="37">
        <v>63.616666666666674</v>
      </c>
      <c r="G75" s="37">
        <v>62.233333333333348</v>
      </c>
      <c r="H75" s="37">
        <v>67.333333333333343</v>
      </c>
      <c r="I75" s="37">
        <v>68.716666666666669</v>
      </c>
      <c r="J75" s="37">
        <v>69.88333333333334</v>
      </c>
      <c r="K75" s="28">
        <v>67.55</v>
      </c>
      <c r="L75" s="28">
        <v>65</v>
      </c>
      <c r="M75" s="28">
        <v>22.743939999999998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4473.3999999999996</v>
      </c>
      <c r="D76" s="37">
        <v>4481.5666666666666</v>
      </c>
      <c r="E76" s="37">
        <v>4427.9333333333334</v>
      </c>
      <c r="F76" s="37">
        <v>4382.4666666666672</v>
      </c>
      <c r="G76" s="37">
        <v>4328.8333333333339</v>
      </c>
      <c r="H76" s="37">
        <v>4527.0333333333328</v>
      </c>
      <c r="I76" s="37">
        <v>4580.6666666666661</v>
      </c>
      <c r="J76" s="37">
        <v>4626.1333333333323</v>
      </c>
      <c r="K76" s="28">
        <v>4535.2</v>
      </c>
      <c r="L76" s="28">
        <v>4436.1000000000004</v>
      </c>
      <c r="M76" s="28">
        <v>3.78104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4347</v>
      </c>
      <c r="D77" s="37">
        <v>4357.5</v>
      </c>
      <c r="E77" s="37">
        <v>4305.05</v>
      </c>
      <c r="F77" s="37">
        <v>4263.1000000000004</v>
      </c>
      <c r="G77" s="37">
        <v>4210.6500000000005</v>
      </c>
      <c r="H77" s="37">
        <v>4399.45</v>
      </c>
      <c r="I77" s="37">
        <v>4451.9000000000005</v>
      </c>
      <c r="J77" s="37">
        <v>4493.8499999999995</v>
      </c>
      <c r="K77" s="28">
        <v>4409.95</v>
      </c>
      <c r="L77" s="28">
        <v>4315.55</v>
      </c>
      <c r="M77" s="28">
        <v>1.76685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2653.8</v>
      </c>
      <c r="D78" s="37">
        <v>2681.7666666666669</v>
      </c>
      <c r="E78" s="37">
        <v>2600.0333333333338</v>
      </c>
      <c r="F78" s="37">
        <v>2546.2666666666669</v>
      </c>
      <c r="G78" s="37">
        <v>2464.5333333333338</v>
      </c>
      <c r="H78" s="37">
        <v>2735.5333333333338</v>
      </c>
      <c r="I78" s="37">
        <v>2817.2666666666664</v>
      </c>
      <c r="J78" s="37">
        <v>2871.0333333333338</v>
      </c>
      <c r="K78" s="28">
        <v>2763.5</v>
      </c>
      <c r="L78" s="28">
        <v>2628</v>
      </c>
      <c r="M78" s="28">
        <v>3.55158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4372.3500000000004</v>
      </c>
      <c r="D79" s="37">
        <v>4369.7</v>
      </c>
      <c r="E79" s="37">
        <v>4331.2999999999993</v>
      </c>
      <c r="F79" s="37">
        <v>4290.2499999999991</v>
      </c>
      <c r="G79" s="37">
        <v>4251.8499999999985</v>
      </c>
      <c r="H79" s="37">
        <v>4410.75</v>
      </c>
      <c r="I79" s="37">
        <v>4449.1499999999996</v>
      </c>
      <c r="J79" s="37">
        <v>4490.2000000000007</v>
      </c>
      <c r="K79" s="28">
        <v>4408.1000000000004</v>
      </c>
      <c r="L79" s="28">
        <v>4328.6499999999996</v>
      </c>
      <c r="M79" s="28">
        <v>3.71014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2521.8000000000002</v>
      </c>
      <c r="D80" s="37">
        <v>2518.4833333333331</v>
      </c>
      <c r="E80" s="37">
        <v>2499.3666666666663</v>
      </c>
      <c r="F80" s="37">
        <v>2476.9333333333334</v>
      </c>
      <c r="G80" s="37">
        <v>2457.8166666666666</v>
      </c>
      <c r="H80" s="37">
        <v>2540.9166666666661</v>
      </c>
      <c r="I80" s="37">
        <v>2560.0333333333328</v>
      </c>
      <c r="J80" s="37">
        <v>2582.4666666666658</v>
      </c>
      <c r="K80" s="28">
        <v>2537.6</v>
      </c>
      <c r="L80" s="28">
        <v>2496.0500000000002</v>
      </c>
      <c r="M80" s="28">
        <v>3.5980500000000002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476.85</v>
      </c>
      <c r="D81" s="37">
        <v>477.38333333333338</v>
      </c>
      <c r="E81" s="37">
        <v>473.76666666666677</v>
      </c>
      <c r="F81" s="37">
        <v>470.68333333333339</v>
      </c>
      <c r="G81" s="37">
        <v>467.06666666666678</v>
      </c>
      <c r="H81" s="37">
        <v>480.46666666666675</v>
      </c>
      <c r="I81" s="37">
        <v>484.08333333333343</v>
      </c>
      <c r="J81" s="37">
        <v>487.16666666666674</v>
      </c>
      <c r="K81" s="28">
        <v>481</v>
      </c>
      <c r="L81" s="28">
        <v>474.3</v>
      </c>
      <c r="M81" s="28">
        <v>4.3571400000000002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1168</v>
      </c>
      <c r="D82" s="37">
        <v>1177.6666666666667</v>
      </c>
      <c r="E82" s="37">
        <v>1155.3333333333335</v>
      </c>
      <c r="F82" s="37">
        <v>1142.6666666666667</v>
      </c>
      <c r="G82" s="37">
        <v>1120.3333333333335</v>
      </c>
      <c r="H82" s="37">
        <v>1190.3333333333335</v>
      </c>
      <c r="I82" s="37">
        <v>1212.666666666667</v>
      </c>
      <c r="J82" s="37">
        <v>1225.3333333333335</v>
      </c>
      <c r="K82" s="28">
        <v>1200</v>
      </c>
      <c r="L82" s="28">
        <v>1165</v>
      </c>
      <c r="M82" s="28">
        <v>0.50514999999999999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1539.65</v>
      </c>
      <c r="D83" s="37">
        <v>1559.55</v>
      </c>
      <c r="E83" s="37">
        <v>1511.1999999999998</v>
      </c>
      <c r="F83" s="37">
        <v>1482.7499999999998</v>
      </c>
      <c r="G83" s="37">
        <v>1434.3999999999996</v>
      </c>
      <c r="H83" s="37">
        <v>1588</v>
      </c>
      <c r="I83" s="37">
        <v>1636.35</v>
      </c>
      <c r="J83" s="37">
        <v>1664.8000000000002</v>
      </c>
      <c r="K83" s="28">
        <v>1607.9</v>
      </c>
      <c r="L83" s="28">
        <v>1531.1</v>
      </c>
      <c r="M83" s="28">
        <v>20.006740000000001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156.4</v>
      </c>
      <c r="D84" s="37">
        <v>157.61666666666665</v>
      </c>
      <c r="E84" s="37">
        <v>154.48333333333329</v>
      </c>
      <c r="F84" s="37">
        <v>152.56666666666663</v>
      </c>
      <c r="G84" s="37">
        <v>149.43333333333328</v>
      </c>
      <c r="H84" s="37">
        <v>159.5333333333333</v>
      </c>
      <c r="I84" s="37">
        <v>162.66666666666669</v>
      </c>
      <c r="J84" s="37">
        <v>164.58333333333331</v>
      </c>
      <c r="K84" s="28">
        <v>160.75</v>
      </c>
      <c r="L84" s="28">
        <v>155.69999999999999</v>
      </c>
      <c r="M84" s="28">
        <v>22.472490000000001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98.45</v>
      </c>
      <c r="D85" s="37">
        <v>98.583333333333329</v>
      </c>
      <c r="E85" s="37">
        <v>97.11666666666666</v>
      </c>
      <c r="F85" s="37">
        <v>95.783333333333331</v>
      </c>
      <c r="G85" s="37">
        <v>94.316666666666663</v>
      </c>
      <c r="H85" s="37">
        <v>99.916666666666657</v>
      </c>
      <c r="I85" s="37">
        <v>101.38333333333333</v>
      </c>
      <c r="J85" s="37">
        <v>102.71666666666665</v>
      </c>
      <c r="K85" s="28">
        <v>100.05</v>
      </c>
      <c r="L85" s="28">
        <v>97.25</v>
      </c>
      <c r="M85" s="28">
        <v>122.13669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276.3</v>
      </c>
      <c r="D86" s="37">
        <v>275.63333333333338</v>
      </c>
      <c r="E86" s="37">
        <v>271.46666666666675</v>
      </c>
      <c r="F86" s="37">
        <v>266.63333333333338</v>
      </c>
      <c r="G86" s="37">
        <v>262.46666666666675</v>
      </c>
      <c r="H86" s="37">
        <v>280.46666666666675</v>
      </c>
      <c r="I86" s="37">
        <v>284.63333333333338</v>
      </c>
      <c r="J86" s="37">
        <v>289.46666666666675</v>
      </c>
      <c r="K86" s="28">
        <v>279.8</v>
      </c>
      <c r="L86" s="28">
        <v>270.8</v>
      </c>
      <c r="M86" s="28">
        <v>10.75262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166.7</v>
      </c>
      <c r="D87" s="37">
        <v>166.61666666666665</v>
      </c>
      <c r="E87" s="37">
        <v>164.5333333333333</v>
      </c>
      <c r="F87" s="37">
        <v>162.36666666666665</v>
      </c>
      <c r="G87" s="37">
        <v>160.2833333333333</v>
      </c>
      <c r="H87" s="37">
        <v>168.7833333333333</v>
      </c>
      <c r="I87" s="37">
        <v>170.86666666666662</v>
      </c>
      <c r="J87" s="37">
        <v>173.0333333333333</v>
      </c>
      <c r="K87" s="28">
        <v>168.7</v>
      </c>
      <c r="L87" s="28">
        <v>164.45</v>
      </c>
      <c r="M87" s="28">
        <v>280.53586999999999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39.4</v>
      </c>
      <c r="D88" s="37">
        <v>39.4</v>
      </c>
      <c r="E88" s="37">
        <v>38.799999999999997</v>
      </c>
      <c r="F88" s="37">
        <v>38.199999999999996</v>
      </c>
      <c r="G88" s="37">
        <v>37.599999999999994</v>
      </c>
      <c r="H88" s="37">
        <v>40</v>
      </c>
      <c r="I88" s="37">
        <v>40.600000000000009</v>
      </c>
      <c r="J88" s="37">
        <v>41.2</v>
      </c>
      <c r="K88" s="28">
        <v>40</v>
      </c>
      <c r="L88" s="28">
        <v>38.799999999999997</v>
      </c>
      <c r="M88" s="28">
        <v>87.127589999999998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3230</v>
      </c>
      <c r="D89" s="37">
        <v>3238.1</v>
      </c>
      <c r="E89" s="37">
        <v>3203.6</v>
      </c>
      <c r="F89" s="37">
        <v>3177.2</v>
      </c>
      <c r="G89" s="37">
        <v>3142.7</v>
      </c>
      <c r="H89" s="37">
        <v>3264.5</v>
      </c>
      <c r="I89" s="37">
        <v>3299</v>
      </c>
      <c r="J89" s="37">
        <v>3325.4</v>
      </c>
      <c r="K89" s="28">
        <v>3272.6</v>
      </c>
      <c r="L89" s="28">
        <v>3211.7</v>
      </c>
      <c r="M89" s="28">
        <v>3.0940400000000001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475.2</v>
      </c>
      <c r="D90" s="37">
        <v>474.66666666666669</v>
      </c>
      <c r="E90" s="37">
        <v>468.93333333333339</v>
      </c>
      <c r="F90" s="37">
        <v>462.66666666666669</v>
      </c>
      <c r="G90" s="37">
        <v>456.93333333333339</v>
      </c>
      <c r="H90" s="37">
        <v>480.93333333333339</v>
      </c>
      <c r="I90" s="37">
        <v>486.66666666666663</v>
      </c>
      <c r="J90" s="37">
        <v>492.93333333333339</v>
      </c>
      <c r="K90" s="28">
        <v>480.4</v>
      </c>
      <c r="L90" s="28">
        <v>468.4</v>
      </c>
      <c r="M90" s="28">
        <v>5.4051299999999998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806.1</v>
      </c>
      <c r="D91" s="37">
        <v>807.69999999999993</v>
      </c>
      <c r="E91" s="37">
        <v>799.64999999999986</v>
      </c>
      <c r="F91" s="37">
        <v>793.19999999999993</v>
      </c>
      <c r="G91" s="37">
        <v>785.14999999999986</v>
      </c>
      <c r="H91" s="37">
        <v>814.14999999999986</v>
      </c>
      <c r="I91" s="37">
        <v>822.19999999999982</v>
      </c>
      <c r="J91" s="37">
        <v>828.64999999999986</v>
      </c>
      <c r="K91" s="28">
        <v>815.75</v>
      </c>
      <c r="L91" s="28">
        <v>801.25</v>
      </c>
      <c r="M91" s="28">
        <v>12.7782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499.4</v>
      </c>
      <c r="D92" s="37">
        <v>503.25</v>
      </c>
      <c r="E92" s="37">
        <v>491.5</v>
      </c>
      <c r="F92" s="37">
        <v>483.6</v>
      </c>
      <c r="G92" s="37">
        <v>471.85</v>
      </c>
      <c r="H92" s="37">
        <v>511.15</v>
      </c>
      <c r="I92" s="37">
        <v>522.9</v>
      </c>
      <c r="J92" s="37">
        <v>530.79999999999995</v>
      </c>
      <c r="K92" s="28">
        <v>515</v>
      </c>
      <c r="L92" s="28">
        <v>495.35</v>
      </c>
      <c r="M92" s="28">
        <v>4.95275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1610.95</v>
      </c>
      <c r="D93" s="37">
        <v>1629.9666666666665</v>
      </c>
      <c r="E93" s="37">
        <v>1577.583333333333</v>
      </c>
      <c r="F93" s="37">
        <v>1544.2166666666665</v>
      </c>
      <c r="G93" s="37">
        <v>1491.833333333333</v>
      </c>
      <c r="H93" s="37">
        <v>1663.333333333333</v>
      </c>
      <c r="I93" s="37">
        <v>1715.7166666666667</v>
      </c>
      <c r="J93" s="37">
        <v>1749.083333333333</v>
      </c>
      <c r="K93" s="28">
        <v>1682.35</v>
      </c>
      <c r="L93" s="28">
        <v>1596.6</v>
      </c>
      <c r="M93" s="28">
        <v>10.087910000000001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1755.5</v>
      </c>
      <c r="D94" s="37">
        <v>1773.5</v>
      </c>
      <c r="E94" s="37">
        <v>1732</v>
      </c>
      <c r="F94" s="37">
        <v>1708.5</v>
      </c>
      <c r="G94" s="37">
        <v>1667</v>
      </c>
      <c r="H94" s="37">
        <v>1797</v>
      </c>
      <c r="I94" s="37">
        <v>1838.5</v>
      </c>
      <c r="J94" s="37">
        <v>1862</v>
      </c>
      <c r="K94" s="28">
        <v>1815</v>
      </c>
      <c r="L94" s="28">
        <v>1750</v>
      </c>
      <c r="M94" s="28">
        <v>15.018330000000001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527.15</v>
      </c>
      <c r="D95" s="37">
        <v>530.33333333333337</v>
      </c>
      <c r="E95" s="37">
        <v>519.06666666666672</v>
      </c>
      <c r="F95" s="37">
        <v>510.98333333333335</v>
      </c>
      <c r="G95" s="37">
        <v>499.7166666666667</v>
      </c>
      <c r="H95" s="37">
        <v>538.41666666666674</v>
      </c>
      <c r="I95" s="37">
        <v>549.68333333333339</v>
      </c>
      <c r="J95" s="37">
        <v>557.76666666666677</v>
      </c>
      <c r="K95" s="28">
        <v>541.6</v>
      </c>
      <c r="L95" s="28">
        <v>522.25</v>
      </c>
      <c r="M95" s="28">
        <v>11.665979999999999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279.3</v>
      </c>
      <c r="D96" s="37">
        <v>280.28333333333336</v>
      </c>
      <c r="E96" s="37">
        <v>274.01666666666671</v>
      </c>
      <c r="F96" s="37">
        <v>268.73333333333335</v>
      </c>
      <c r="G96" s="37">
        <v>262.4666666666667</v>
      </c>
      <c r="H96" s="37">
        <v>285.56666666666672</v>
      </c>
      <c r="I96" s="37">
        <v>291.83333333333337</v>
      </c>
      <c r="J96" s="37">
        <v>297.11666666666673</v>
      </c>
      <c r="K96" s="28">
        <v>286.55</v>
      </c>
      <c r="L96" s="28">
        <v>275</v>
      </c>
      <c r="M96" s="28">
        <v>5.7599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1131.1500000000001</v>
      </c>
      <c r="D97" s="37">
        <v>1130.8000000000002</v>
      </c>
      <c r="E97" s="37">
        <v>1119.9000000000003</v>
      </c>
      <c r="F97" s="37">
        <v>1108.6500000000001</v>
      </c>
      <c r="G97" s="37">
        <v>1097.7500000000002</v>
      </c>
      <c r="H97" s="37">
        <v>1142.0500000000004</v>
      </c>
      <c r="I97" s="37">
        <v>1152.95</v>
      </c>
      <c r="J97" s="37">
        <v>1164.2000000000005</v>
      </c>
      <c r="K97" s="28">
        <v>1141.7</v>
      </c>
      <c r="L97" s="28">
        <v>1119.55</v>
      </c>
      <c r="M97" s="28">
        <v>29.06617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2221.4</v>
      </c>
      <c r="D98" s="37">
        <v>2229.1833333333329</v>
      </c>
      <c r="E98" s="37">
        <v>2203.3666666666659</v>
      </c>
      <c r="F98" s="37">
        <v>2185.333333333333</v>
      </c>
      <c r="G98" s="37">
        <v>2159.516666666666</v>
      </c>
      <c r="H98" s="37">
        <v>2247.2166666666658</v>
      </c>
      <c r="I98" s="37">
        <v>2273.0333333333324</v>
      </c>
      <c r="J98" s="37">
        <v>2291.0666666666657</v>
      </c>
      <c r="K98" s="28">
        <v>2255</v>
      </c>
      <c r="L98" s="28">
        <v>2211.15</v>
      </c>
      <c r="M98" s="28">
        <v>1.6299699999999999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1493.5</v>
      </c>
      <c r="D99" s="37">
        <v>1493.5</v>
      </c>
      <c r="E99" s="37">
        <v>1480.15</v>
      </c>
      <c r="F99" s="37">
        <v>1466.8000000000002</v>
      </c>
      <c r="G99" s="37">
        <v>1453.4500000000003</v>
      </c>
      <c r="H99" s="37">
        <v>1506.85</v>
      </c>
      <c r="I99" s="37">
        <v>1520.1999999999998</v>
      </c>
      <c r="J99" s="37">
        <v>1533.5499999999997</v>
      </c>
      <c r="K99" s="28">
        <v>1506.85</v>
      </c>
      <c r="L99" s="28">
        <v>1480.15</v>
      </c>
      <c r="M99" s="28">
        <v>137.17701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562.29999999999995</v>
      </c>
      <c r="D100" s="37">
        <v>565.18333333333328</v>
      </c>
      <c r="E100" s="37">
        <v>557.56666666666661</v>
      </c>
      <c r="F100" s="37">
        <v>552.83333333333337</v>
      </c>
      <c r="G100" s="37">
        <v>545.2166666666667</v>
      </c>
      <c r="H100" s="37">
        <v>569.91666666666652</v>
      </c>
      <c r="I100" s="37">
        <v>577.53333333333308</v>
      </c>
      <c r="J100" s="37">
        <v>582.26666666666642</v>
      </c>
      <c r="K100" s="28">
        <v>572.79999999999995</v>
      </c>
      <c r="L100" s="28">
        <v>560.45000000000005</v>
      </c>
      <c r="M100" s="28">
        <v>45.186909999999997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1255.8</v>
      </c>
      <c r="D101" s="37">
        <v>1261.6166666666668</v>
      </c>
      <c r="E101" s="37">
        <v>1245.2333333333336</v>
      </c>
      <c r="F101" s="37">
        <v>1234.6666666666667</v>
      </c>
      <c r="G101" s="37">
        <v>1218.2833333333335</v>
      </c>
      <c r="H101" s="37">
        <v>1272.1833333333336</v>
      </c>
      <c r="I101" s="37">
        <v>1288.5666666666668</v>
      </c>
      <c r="J101" s="37">
        <v>1299.1333333333337</v>
      </c>
      <c r="K101" s="28">
        <v>1278</v>
      </c>
      <c r="L101" s="28">
        <v>1251.05</v>
      </c>
      <c r="M101" s="28">
        <v>8.4489699999999992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2297.9</v>
      </c>
      <c r="D102" s="37">
        <v>2303.1166666666668</v>
      </c>
      <c r="E102" s="37">
        <v>2280.2833333333338</v>
      </c>
      <c r="F102" s="37">
        <v>2262.666666666667</v>
      </c>
      <c r="G102" s="37">
        <v>2239.8333333333339</v>
      </c>
      <c r="H102" s="37">
        <v>2320.7333333333336</v>
      </c>
      <c r="I102" s="37">
        <v>2343.5666666666666</v>
      </c>
      <c r="J102" s="37">
        <v>2361.1833333333334</v>
      </c>
      <c r="K102" s="28">
        <v>2325.9499999999998</v>
      </c>
      <c r="L102" s="28">
        <v>2285.5</v>
      </c>
      <c r="M102" s="28">
        <v>5.0222699999999998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542.35</v>
      </c>
      <c r="D103" s="37">
        <v>550.58333333333337</v>
      </c>
      <c r="E103" s="37">
        <v>530.36666666666679</v>
      </c>
      <c r="F103" s="37">
        <v>518.38333333333344</v>
      </c>
      <c r="G103" s="37">
        <v>498.16666666666686</v>
      </c>
      <c r="H103" s="37">
        <v>562.56666666666672</v>
      </c>
      <c r="I103" s="37">
        <v>582.78333333333319</v>
      </c>
      <c r="J103" s="37">
        <v>594.76666666666665</v>
      </c>
      <c r="K103" s="28">
        <v>570.79999999999995</v>
      </c>
      <c r="L103" s="28">
        <v>538.6</v>
      </c>
      <c r="M103" s="28">
        <v>167.01775000000001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1670.95</v>
      </c>
      <c r="D104" s="37">
        <v>1664.6666666666667</v>
      </c>
      <c r="E104" s="37">
        <v>1645.3833333333334</v>
      </c>
      <c r="F104" s="37">
        <v>1619.8166666666666</v>
      </c>
      <c r="G104" s="37">
        <v>1600.5333333333333</v>
      </c>
      <c r="H104" s="37">
        <v>1690.2333333333336</v>
      </c>
      <c r="I104" s="37">
        <v>1709.5166666666669</v>
      </c>
      <c r="J104" s="37">
        <v>1735.0833333333337</v>
      </c>
      <c r="K104" s="28">
        <v>1683.95</v>
      </c>
      <c r="L104" s="28">
        <v>1639.1</v>
      </c>
      <c r="M104" s="28">
        <v>14.74891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121</v>
      </c>
      <c r="D105" s="37">
        <v>121.18333333333332</v>
      </c>
      <c r="E105" s="37">
        <v>118.41666666666664</v>
      </c>
      <c r="F105" s="37">
        <v>115.83333333333331</v>
      </c>
      <c r="G105" s="37">
        <v>113.06666666666663</v>
      </c>
      <c r="H105" s="37">
        <v>123.76666666666665</v>
      </c>
      <c r="I105" s="37">
        <v>126.53333333333333</v>
      </c>
      <c r="J105" s="37">
        <v>129.11666666666667</v>
      </c>
      <c r="K105" s="28">
        <v>123.95</v>
      </c>
      <c r="L105" s="28">
        <v>118.6</v>
      </c>
      <c r="M105" s="28">
        <v>56.310540000000003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288.89999999999998</v>
      </c>
      <c r="D106" s="37">
        <v>292.11666666666667</v>
      </c>
      <c r="E106" s="37">
        <v>283.43333333333334</v>
      </c>
      <c r="F106" s="37">
        <v>277.96666666666664</v>
      </c>
      <c r="G106" s="37">
        <v>269.2833333333333</v>
      </c>
      <c r="H106" s="37">
        <v>297.58333333333337</v>
      </c>
      <c r="I106" s="37">
        <v>306.26666666666677</v>
      </c>
      <c r="J106" s="37">
        <v>311.73333333333341</v>
      </c>
      <c r="K106" s="28">
        <v>300.8</v>
      </c>
      <c r="L106" s="28">
        <v>286.64999999999998</v>
      </c>
      <c r="M106" s="28">
        <v>38.892710000000001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2132.25</v>
      </c>
      <c r="D107" s="37">
        <v>2140.75</v>
      </c>
      <c r="E107" s="37">
        <v>2116.5</v>
      </c>
      <c r="F107" s="37">
        <v>2100.75</v>
      </c>
      <c r="G107" s="37">
        <v>2076.5</v>
      </c>
      <c r="H107" s="37">
        <v>2156.5</v>
      </c>
      <c r="I107" s="37">
        <v>2180.75</v>
      </c>
      <c r="J107" s="37">
        <v>2196.5</v>
      </c>
      <c r="K107" s="28">
        <v>2165</v>
      </c>
      <c r="L107" s="28">
        <v>2125</v>
      </c>
      <c r="M107" s="28">
        <v>13.70233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340.35</v>
      </c>
      <c r="D108" s="37">
        <v>341.83333333333331</v>
      </c>
      <c r="E108" s="37">
        <v>335.61666666666662</v>
      </c>
      <c r="F108" s="37">
        <v>330.88333333333333</v>
      </c>
      <c r="G108" s="37">
        <v>324.66666666666663</v>
      </c>
      <c r="H108" s="37">
        <v>346.56666666666661</v>
      </c>
      <c r="I108" s="37">
        <v>352.7833333333333</v>
      </c>
      <c r="J108" s="37">
        <v>357.51666666666659</v>
      </c>
      <c r="K108" s="28">
        <v>348.05</v>
      </c>
      <c r="L108" s="28">
        <v>337.1</v>
      </c>
      <c r="M108" s="28">
        <v>7.1231400000000002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2425.6999999999998</v>
      </c>
      <c r="D109" s="37">
        <v>2422.7999999999997</v>
      </c>
      <c r="E109" s="37">
        <v>2401.8999999999996</v>
      </c>
      <c r="F109" s="37">
        <v>2378.1</v>
      </c>
      <c r="G109" s="37">
        <v>2357.1999999999998</v>
      </c>
      <c r="H109" s="37">
        <v>2446.5999999999995</v>
      </c>
      <c r="I109" s="37">
        <v>2467.5</v>
      </c>
      <c r="J109" s="37">
        <v>2491.2999999999993</v>
      </c>
      <c r="K109" s="28">
        <v>2443.6999999999998</v>
      </c>
      <c r="L109" s="28">
        <v>2399</v>
      </c>
      <c r="M109" s="28">
        <v>53.901470000000003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763.85</v>
      </c>
      <c r="D110" s="37">
        <v>761</v>
      </c>
      <c r="E110" s="37">
        <v>753.1</v>
      </c>
      <c r="F110" s="37">
        <v>742.35</v>
      </c>
      <c r="G110" s="37">
        <v>734.45</v>
      </c>
      <c r="H110" s="37">
        <v>771.75</v>
      </c>
      <c r="I110" s="37">
        <v>779.65000000000009</v>
      </c>
      <c r="J110" s="37">
        <v>790.4</v>
      </c>
      <c r="K110" s="28">
        <v>768.9</v>
      </c>
      <c r="L110" s="28">
        <v>750.25</v>
      </c>
      <c r="M110" s="28">
        <v>140.19999999999999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1352.6</v>
      </c>
      <c r="D111" s="37">
        <v>1355.1166666666666</v>
      </c>
      <c r="E111" s="37">
        <v>1342.833333333333</v>
      </c>
      <c r="F111" s="37">
        <v>1333.0666666666664</v>
      </c>
      <c r="G111" s="37">
        <v>1320.7833333333328</v>
      </c>
      <c r="H111" s="37">
        <v>1364.8833333333332</v>
      </c>
      <c r="I111" s="37">
        <v>1377.1666666666665</v>
      </c>
      <c r="J111" s="37">
        <v>1386.9333333333334</v>
      </c>
      <c r="K111" s="28">
        <v>1367.4</v>
      </c>
      <c r="L111" s="28">
        <v>1345.35</v>
      </c>
      <c r="M111" s="28">
        <v>3.6232000000000002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535.29999999999995</v>
      </c>
      <c r="D112" s="37">
        <v>534.1</v>
      </c>
      <c r="E112" s="37">
        <v>528.6</v>
      </c>
      <c r="F112" s="37">
        <v>521.9</v>
      </c>
      <c r="G112" s="37">
        <v>516.4</v>
      </c>
      <c r="H112" s="37">
        <v>540.80000000000007</v>
      </c>
      <c r="I112" s="37">
        <v>546.30000000000007</v>
      </c>
      <c r="J112" s="37">
        <v>553.00000000000011</v>
      </c>
      <c r="K112" s="28">
        <v>539.6</v>
      </c>
      <c r="L112" s="28">
        <v>527.4</v>
      </c>
      <c r="M112" s="28">
        <v>17.306349999999998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625.4</v>
      </c>
      <c r="D113" s="37">
        <v>624.15</v>
      </c>
      <c r="E113" s="37">
        <v>619.29999999999995</v>
      </c>
      <c r="F113" s="37">
        <v>613.19999999999993</v>
      </c>
      <c r="G113" s="37">
        <v>608.34999999999991</v>
      </c>
      <c r="H113" s="37">
        <v>630.25</v>
      </c>
      <c r="I113" s="37">
        <v>635.10000000000014</v>
      </c>
      <c r="J113" s="37">
        <v>641.20000000000005</v>
      </c>
      <c r="K113" s="28">
        <v>629</v>
      </c>
      <c r="L113" s="28">
        <v>618.04999999999995</v>
      </c>
      <c r="M113" s="28">
        <v>2.2996699999999999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41.6</v>
      </c>
      <c r="D114" s="37">
        <v>41.65</v>
      </c>
      <c r="E114" s="37">
        <v>40.9</v>
      </c>
      <c r="F114" s="37">
        <v>40.200000000000003</v>
      </c>
      <c r="G114" s="37">
        <v>39.450000000000003</v>
      </c>
      <c r="H114" s="37">
        <v>42.349999999999994</v>
      </c>
      <c r="I114" s="37">
        <v>43.099999999999994</v>
      </c>
      <c r="J114" s="37">
        <v>43.79999999999999</v>
      </c>
      <c r="K114" s="28">
        <v>42.4</v>
      </c>
      <c r="L114" s="28">
        <v>40.950000000000003</v>
      </c>
      <c r="M114" s="28">
        <v>282.15021999999999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264.8</v>
      </c>
      <c r="D115" s="37">
        <v>265.51666666666671</v>
      </c>
      <c r="E115" s="37">
        <v>262.38333333333344</v>
      </c>
      <c r="F115" s="37">
        <v>259.96666666666675</v>
      </c>
      <c r="G115" s="37">
        <v>256.83333333333348</v>
      </c>
      <c r="H115" s="37">
        <v>267.93333333333339</v>
      </c>
      <c r="I115" s="37">
        <v>271.06666666666672</v>
      </c>
      <c r="J115" s="37">
        <v>273.48333333333335</v>
      </c>
      <c r="K115" s="28">
        <v>268.64999999999998</v>
      </c>
      <c r="L115" s="28">
        <v>263.10000000000002</v>
      </c>
      <c r="M115" s="28">
        <v>235.53762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5009.45</v>
      </c>
      <c r="D116" s="37">
        <v>4999.8166666666666</v>
      </c>
      <c r="E116" s="37">
        <v>4914.6333333333332</v>
      </c>
      <c r="F116" s="37">
        <v>4819.8166666666666</v>
      </c>
      <c r="G116" s="37">
        <v>4734.6333333333332</v>
      </c>
      <c r="H116" s="37">
        <v>5094.6333333333332</v>
      </c>
      <c r="I116" s="37">
        <v>5179.8166666666657</v>
      </c>
      <c r="J116" s="37">
        <v>5274.6333333333332</v>
      </c>
      <c r="K116" s="28">
        <v>5085</v>
      </c>
      <c r="L116" s="28">
        <v>4905</v>
      </c>
      <c r="M116" s="28">
        <v>1.6403399999999999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167.1</v>
      </c>
      <c r="D117" s="37">
        <v>167.06666666666669</v>
      </c>
      <c r="E117" s="37">
        <v>164.13333333333338</v>
      </c>
      <c r="F117" s="37">
        <v>161.16666666666669</v>
      </c>
      <c r="G117" s="37">
        <v>158.23333333333338</v>
      </c>
      <c r="H117" s="37">
        <v>170.03333333333339</v>
      </c>
      <c r="I117" s="37">
        <v>172.96666666666673</v>
      </c>
      <c r="J117" s="37">
        <v>175.93333333333339</v>
      </c>
      <c r="K117" s="28">
        <v>170</v>
      </c>
      <c r="L117" s="28">
        <v>164.1</v>
      </c>
      <c r="M117" s="28">
        <v>19.816659999999999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249</v>
      </c>
      <c r="D118" s="37">
        <v>249.58333333333334</v>
      </c>
      <c r="E118" s="37">
        <v>242.16666666666669</v>
      </c>
      <c r="F118" s="37">
        <v>235.33333333333334</v>
      </c>
      <c r="G118" s="37">
        <v>227.91666666666669</v>
      </c>
      <c r="H118" s="37">
        <v>256.41666666666669</v>
      </c>
      <c r="I118" s="37">
        <v>263.83333333333337</v>
      </c>
      <c r="J118" s="37">
        <v>270.66666666666669</v>
      </c>
      <c r="K118" s="28">
        <v>257</v>
      </c>
      <c r="L118" s="28">
        <v>242.75</v>
      </c>
      <c r="M118" s="28">
        <v>96.790080000000003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126.05</v>
      </c>
      <c r="D119" s="37">
        <v>126.68333333333334</v>
      </c>
      <c r="E119" s="37">
        <v>124.56666666666666</v>
      </c>
      <c r="F119" s="37">
        <v>123.08333333333333</v>
      </c>
      <c r="G119" s="37">
        <v>120.96666666666665</v>
      </c>
      <c r="H119" s="37">
        <v>128.16666666666669</v>
      </c>
      <c r="I119" s="37">
        <v>130.28333333333336</v>
      </c>
      <c r="J119" s="37">
        <v>131.76666666666668</v>
      </c>
      <c r="K119" s="28">
        <v>128.80000000000001</v>
      </c>
      <c r="L119" s="28">
        <v>125.2</v>
      </c>
      <c r="M119" s="28">
        <v>97.224490000000003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783.6</v>
      </c>
      <c r="D120" s="37">
        <v>787.31666666666672</v>
      </c>
      <c r="E120" s="37">
        <v>772.68333333333339</v>
      </c>
      <c r="F120" s="37">
        <v>761.76666666666665</v>
      </c>
      <c r="G120" s="37">
        <v>747.13333333333333</v>
      </c>
      <c r="H120" s="37">
        <v>798.23333333333346</v>
      </c>
      <c r="I120" s="37">
        <v>812.8666666666669</v>
      </c>
      <c r="J120" s="37">
        <v>823.78333333333353</v>
      </c>
      <c r="K120" s="28">
        <v>801.95</v>
      </c>
      <c r="L120" s="28">
        <v>776.4</v>
      </c>
      <c r="M120" s="28">
        <v>27.432279999999999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22.25</v>
      </c>
      <c r="D121" s="37">
        <v>22.266666666666669</v>
      </c>
      <c r="E121" s="37">
        <v>22.083333333333339</v>
      </c>
      <c r="F121" s="37">
        <v>21.916666666666671</v>
      </c>
      <c r="G121" s="37">
        <v>21.733333333333341</v>
      </c>
      <c r="H121" s="37">
        <v>22.433333333333337</v>
      </c>
      <c r="I121" s="37">
        <v>22.616666666666667</v>
      </c>
      <c r="J121" s="37">
        <v>22.783333333333335</v>
      </c>
      <c r="K121" s="28">
        <v>22.45</v>
      </c>
      <c r="L121" s="28">
        <v>22.1</v>
      </c>
      <c r="M121" s="28">
        <v>54.158580000000001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377.45</v>
      </c>
      <c r="D122" s="37">
        <v>379.13333333333338</v>
      </c>
      <c r="E122" s="37">
        <v>370.81666666666678</v>
      </c>
      <c r="F122" s="37">
        <v>364.18333333333339</v>
      </c>
      <c r="G122" s="37">
        <v>355.86666666666679</v>
      </c>
      <c r="H122" s="37">
        <v>385.76666666666677</v>
      </c>
      <c r="I122" s="37">
        <v>394.08333333333337</v>
      </c>
      <c r="J122" s="37">
        <v>400.71666666666675</v>
      </c>
      <c r="K122" s="28">
        <v>387.45</v>
      </c>
      <c r="L122" s="28">
        <v>372.5</v>
      </c>
      <c r="M122" s="28">
        <v>21.251539999999999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217</v>
      </c>
      <c r="D123" s="37">
        <v>217.41666666666666</v>
      </c>
      <c r="E123" s="37">
        <v>214.83333333333331</v>
      </c>
      <c r="F123" s="37">
        <v>212.66666666666666</v>
      </c>
      <c r="G123" s="37">
        <v>210.08333333333331</v>
      </c>
      <c r="H123" s="37">
        <v>219.58333333333331</v>
      </c>
      <c r="I123" s="37">
        <v>222.16666666666663</v>
      </c>
      <c r="J123" s="37">
        <v>224.33333333333331</v>
      </c>
      <c r="K123" s="28">
        <v>220</v>
      </c>
      <c r="L123" s="28">
        <v>215.25</v>
      </c>
      <c r="M123" s="28">
        <v>20.725190000000001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985.1</v>
      </c>
      <c r="D124" s="37">
        <v>979.58333333333337</v>
      </c>
      <c r="E124" s="37">
        <v>971.51666666666677</v>
      </c>
      <c r="F124" s="37">
        <v>957.93333333333339</v>
      </c>
      <c r="G124" s="37">
        <v>949.86666666666679</v>
      </c>
      <c r="H124" s="37">
        <v>993.16666666666674</v>
      </c>
      <c r="I124" s="37">
        <v>1001.2333333333333</v>
      </c>
      <c r="J124" s="37">
        <v>1014.8166666666667</v>
      </c>
      <c r="K124" s="28">
        <v>987.65</v>
      </c>
      <c r="L124" s="28">
        <v>966</v>
      </c>
      <c r="M124" s="28">
        <v>19.63842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4786.8999999999996</v>
      </c>
      <c r="D125" s="37">
        <v>4798.9666666666662</v>
      </c>
      <c r="E125" s="37">
        <v>4717.9333333333325</v>
      </c>
      <c r="F125" s="37">
        <v>4648.9666666666662</v>
      </c>
      <c r="G125" s="37">
        <v>4567.9333333333325</v>
      </c>
      <c r="H125" s="37">
        <v>4867.9333333333325</v>
      </c>
      <c r="I125" s="37">
        <v>4948.9666666666672</v>
      </c>
      <c r="J125" s="37">
        <v>5017.9333333333325</v>
      </c>
      <c r="K125" s="28">
        <v>4880</v>
      </c>
      <c r="L125" s="28">
        <v>4730</v>
      </c>
      <c r="M125" s="28">
        <v>2.7233000000000001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1742.45</v>
      </c>
      <c r="D126" s="37">
        <v>1742.5666666666666</v>
      </c>
      <c r="E126" s="37">
        <v>1727.6333333333332</v>
      </c>
      <c r="F126" s="37">
        <v>1712.8166666666666</v>
      </c>
      <c r="G126" s="37">
        <v>1697.8833333333332</v>
      </c>
      <c r="H126" s="37">
        <v>1757.3833333333332</v>
      </c>
      <c r="I126" s="37">
        <v>1772.3166666666666</v>
      </c>
      <c r="J126" s="37">
        <v>1787.1333333333332</v>
      </c>
      <c r="K126" s="28">
        <v>1757.5</v>
      </c>
      <c r="L126" s="28">
        <v>1727.75</v>
      </c>
      <c r="M126" s="28">
        <v>64.561840000000004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1932.85</v>
      </c>
      <c r="D127" s="37">
        <v>1952.5166666666664</v>
      </c>
      <c r="E127" s="37">
        <v>1903.1833333333329</v>
      </c>
      <c r="F127" s="37">
        <v>1873.5166666666664</v>
      </c>
      <c r="G127" s="37">
        <v>1824.1833333333329</v>
      </c>
      <c r="H127" s="37">
        <v>1982.1833333333329</v>
      </c>
      <c r="I127" s="37">
        <v>2031.5166666666664</v>
      </c>
      <c r="J127" s="37">
        <v>2061.1833333333329</v>
      </c>
      <c r="K127" s="28">
        <v>2001.85</v>
      </c>
      <c r="L127" s="28">
        <v>1922.85</v>
      </c>
      <c r="M127" s="28">
        <v>6.9353699999999998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1041.3499999999999</v>
      </c>
      <c r="D128" s="37">
        <v>1038.1833333333332</v>
      </c>
      <c r="E128" s="37">
        <v>1025.5666666666664</v>
      </c>
      <c r="F128" s="37">
        <v>1009.7833333333332</v>
      </c>
      <c r="G128" s="37">
        <v>997.1666666666664</v>
      </c>
      <c r="H128" s="37">
        <v>1053.9666666666662</v>
      </c>
      <c r="I128" s="37">
        <v>1066.583333333333</v>
      </c>
      <c r="J128" s="37">
        <v>1082.3666666666663</v>
      </c>
      <c r="K128" s="28">
        <v>1050.8</v>
      </c>
      <c r="L128" s="28">
        <v>1022.4</v>
      </c>
      <c r="M128" s="28">
        <v>4.0654000000000003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341.85</v>
      </c>
      <c r="D129" s="37">
        <v>345.90000000000003</v>
      </c>
      <c r="E129" s="37">
        <v>337.80000000000007</v>
      </c>
      <c r="F129" s="37">
        <v>333.75000000000006</v>
      </c>
      <c r="G129" s="37">
        <v>325.65000000000009</v>
      </c>
      <c r="H129" s="37">
        <v>349.95000000000005</v>
      </c>
      <c r="I129" s="37">
        <v>358.05000000000007</v>
      </c>
      <c r="J129" s="37">
        <v>362.1</v>
      </c>
      <c r="K129" s="28">
        <v>354</v>
      </c>
      <c r="L129" s="28">
        <v>341.85</v>
      </c>
      <c r="M129" s="28">
        <v>4.58894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755.9</v>
      </c>
      <c r="D130" s="37">
        <v>755.93333333333339</v>
      </c>
      <c r="E130" s="37">
        <v>738.11666666666679</v>
      </c>
      <c r="F130" s="37">
        <v>720.33333333333337</v>
      </c>
      <c r="G130" s="37">
        <v>702.51666666666677</v>
      </c>
      <c r="H130" s="37">
        <v>773.71666666666681</v>
      </c>
      <c r="I130" s="37">
        <v>791.53333333333342</v>
      </c>
      <c r="J130" s="37">
        <v>809.31666666666683</v>
      </c>
      <c r="K130" s="28">
        <v>773.75</v>
      </c>
      <c r="L130" s="28">
        <v>738.15</v>
      </c>
      <c r="M130" s="28">
        <v>85.959360000000004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558.25</v>
      </c>
      <c r="D131" s="37">
        <v>558.11666666666667</v>
      </c>
      <c r="E131" s="37">
        <v>545.63333333333333</v>
      </c>
      <c r="F131" s="37">
        <v>533.01666666666665</v>
      </c>
      <c r="G131" s="37">
        <v>520.5333333333333</v>
      </c>
      <c r="H131" s="37">
        <v>570.73333333333335</v>
      </c>
      <c r="I131" s="37">
        <v>583.2166666666667</v>
      </c>
      <c r="J131" s="37">
        <v>595.83333333333337</v>
      </c>
      <c r="K131" s="28">
        <v>570.6</v>
      </c>
      <c r="L131" s="28">
        <v>545.5</v>
      </c>
      <c r="M131" s="28">
        <v>69.398349999999994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2775.95</v>
      </c>
      <c r="D132" s="37">
        <v>2744.6833333333329</v>
      </c>
      <c r="E132" s="37">
        <v>2701.3666666666659</v>
      </c>
      <c r="F132" s="37">
        <v>2626.7833333333328</v>
      </c>
      <c r="G132" s="37">
        <v>2583.4666666666658</v>
      </c>
      <c r="H132" s="37">
        <v>2819.266666666666</v>
      </c>
      <c r="I132" s="37">
        <v>2862.5833333333326</v>
      </c>
      <c r="J132" s="37">
        <v>2937.1666666666661</v>
      </c>
      <c r="K132" s="28">
        <v>2788</v>
      </c>
      <c r="L132" s="28">
        <v>2670.1</v>
      </c>
      <c r="M132" s="28">
        <v>10.455170000000001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1801.85</v>
      </c>
      <c r="D133" s="37">
        <v>1794.8333333333333</v>
      </c>
      <c r="E133" s="37">
        <v>1777.0166666666664</v>
      </c>
      <c r="F133" s="37">
        <v>1752.1833333333332</v>
      </c>
      <c r="G133" s="37">
        <v>1734.3666666666663</v>
      </c>
      <c r="H133" s="37">
        <v>1819.6666666666665</v>
      </c>
      <c r="I133" s="37">
        <v>1837.4833333333336</v>
      </c>
      <c r="J133" s="37">
        <v>1862.3166666666666</v>
      </c>
      <c r="K133" s="28">
        <v>1812.65</v>
      </c>
      <c r="L133" s="28">
        <v>1770</v>
      </c>
      <c r="M133" s="28">
        <v>24.122420000000002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82.95</v>
      </c>
      <c r="D134" s="37">
        <v>83.033333333333346</v>
      </c>
      <c r="E134" s="37">
        <v>81.366666666666688</v>
      </c>
      <c r="F134" s="37">
        <v>79.783333333333346</v>
      </c>
      <c r="G134" s="37">
        <v>78.116666666666688</v>
      </c>
      <c r="H134" s="37">
        <v>84.616666666666688</v>
      </c>
      <c r="I134" s="37">
        <v>86.283333333333346</v>
      </c>
      <c r="J134" s="37">
        <v>87.866666666666688</v>
      </c>
      <c r="K134" s="28">
        <v>84.7</v>
      </c>
      <c r="L134" s="28">
        <v>81.45</v>
      </c>
      <c r="M134" s="28">
        <v>56.165669999999999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4592.6000000000004</v>
      </c>
      <c r="D135" s="37">
        <v>4639.2666666666664</v>
      </c>
      <c r="E135" s="37">
        <v>4503.5333333333328</v>
      </c>
      <c r="F135" s="37">
        <v>4414.4666666666662</v>
      </c>
      <c r="G135" s="37">
        <v>4278.7333333333327</v>
      </c>
      <c r="H135" s="37">
        <v>4728.333333333333</v>
      </c>
      <c r="I135" s="37">
        <v>4864.0666666666666</v>
      </c>
      <c r="J135" s="37">
        <v>4953.1333333333332</v>
      </c>
      <c r="K135" s="28">
        <v>4775</v>
      </c>
      <c r="L135" s="28">
        <v>4550.2</v>
      </c>
      <c r="M135" s="28">
        <v>5.3080699999999998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386.8</v>
      </c>
      <c r="D136" s="37">
        <v>386.63333333333338</v>
      </c>
      <c r="E136" s="37">
        <v>381.41666666666674</v>
      </c>
      <c r="F136" s="37">
        <v>376.03333333333336</v>
      </c>
      <c r="G136" s="37">
        <v>370.81666666666672</v>
      </c>
      <c r="H136" s="37">
        <v>392.01666666666677</v>
      </c>
      <c r="I136" s="37">
        <v>397.23333333333335</v>
      </c>
      <c r="J136" s="37">
        <v>402.61666666666679</v>
      </c>
      <c r="K136" s="28">
        <v>391.85</v>
      </c>
      <c r="L136" s="28">
        <v>381.25</v>
      </c>
      <c r="M136" s="28">
        <v>22.969919999999998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5910.55</v>
      </c>
      <c r="D137" s="37">
        <v>5910.4666666666672</v>
      </c>
      <c r="E137" s="37">
        <v>5801.0833333333339</v>
      </c>
      <c r="F137" s="37">
        <v>5691.6166666666668</v>
      </c>
      <c r="G137" s="37">
        <v>5582.2333333333336</v>
      </c>
      <c r="H137" s="37">
        <v>6019.9333333333343</v>
      </c>
      <c r="I137" s="37">
        <v>6129.3166666666675</v>
      </c>
      <c r="J137" s="37">
        <v>6238.7833333333347</v>
      </c>
      <c r="K137" s="28">
        <v>6019.85</v>
      </c>
      <c r="L137" s="28">
        <v>5801</v>
      </c>
      <c r="M137" s="28">
        <v>4.5042999999999997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1747.7</v>
      </c>
      <c r="D138" s="37">
        <v>1754.2666666666664</v>
      </c>
      <c r="E138" s="37">
        <v>1727.0333333333328</v>
      </c>
      <c r="F138" s="37">
        <v>1706.3666666666663</v>
      </c>
      <c r="G138" s="37">
        <v>1679.1333333333328</v>
      </c>
      <c r="H138" s="37">
        <v>1774.9333333333329</v>
      </c>
      <c r="I138" s="37">
        <v>1802.1666666666665</v>
      </c>
      <c r="J138" s="37">
        <v>1822.833333333333</v>
      </c>
      <c r="K138" s="28">
        <v>1781.5</v>
      </c>
      <c r="L138" s="28">
        <v>1733.6</v>
      </c>
      <c r="M138" s="28">
        <v>42.151409999999998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594.25</v>
      </c>
      <c r="D139" s="37">
        <v>595.08333333333337</v>
      </c>
      <c r="E139" s="37">
        <v>590.16666666666674</v>
      </c>
      <c r="F139" s="37">
        <v>586.08333333333337</v>
      </c>
      <c r="G139" s="37">
        <v>581.16666666666674</v>
      </c>
      <c r="H139" s="37">
        <v>599.16666666666674</v>
      </c>
      <c r="I139" s="37">
        <v>604.08333333333348</v>
      </c>
      <c r="J139" s="37">
        <v>608.16666666666674</v>
      </c>
      <c r="K139" s="28">
        <v>600</v>
      </c>
      <c r="L139" s="28">
        <v>591</v>
      </c>
      <c r="M139" s="28">
        <v>9.5850100000000005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773.6</v>
      </c>
      <c r="D140" s="37">
        <v>776.19999999999993</v>
      </c>
      <c r="E140" s="37">
        <v>762.99999999999989</v>
      </c>
      <c r="F140" s="37">
        <v>752.4</v>
      </c>
      <c r="G140" s="37">
        <v>739.19999999999993</v>
      </c>
      <c r="H140" s="37">
        <v>786.79999999999984</v>
      </c>
      <c r="I140" s="37">
        <v>799.99999999999989</v>
      </c>
      <c r="J140" s="37">
        <v>810.5999999999998</v>
      </c>
      <c r="K140" s="28">
        <v>789.4</v>
      </c>
      <c r="L140" s="28">
        <v>765.6</v>
      </c>
      <c r="M140" s="28">
        <v>7.0111400000000001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67585.7</v>
      </c>
      <c r="D141" s="37">
        <v>67379.400000000009</v>
      </c>
      <c r="E141" s="37">
        <v>66771.60000000002</v>
      </c>
      <c r="F141" s="37">
        <v>65957.500000000015</v>
      </c>
      <c r="G141" s="37">
        <v>65349.700000000026</v>
      </c>
      <c r="H141" s="37">
        <v>68193.500000000015</v>
      </c>
      <c r="I141" s="37">
        <v>68801.3</v>
      </c>
      <c r="J141" s="37">
        <v>69615.400000000009</v>
      </c>
      <c r="K141" s="28">
        <v>67987.199999999997</v>
      </c>
      <c r="L141" s="28">
        <v>66565.3</v>
      </c>
      <c r="M141" s="28">
        <v>0.13531000000000001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816.3</v>
      </c>
      <c r="D142" s="37">
        <v>821.43333333333339</v>
      </c>
      <c r="E142" s="37">
        <v>805.86666666666679</v>
      </c>
      <c r="F142" s="37">
        <v>795.43333333333339</v>
      </c>
      <c r="G142" s="37">
        <v>779.86666666666679</v>
      </c>
      <c r="H142" s="37">
        <v>831.86666666666679</v>
      </c>
      <c r="I142" s="37">
        <v>847.43333333333339</v>
      </c>
      <c r="J142" s="37">
        <v>857.86666666666679</v>
      </c>
      <c r="K142" s="28">
        <v>837</v>
      </c>
      <c r="L142" s="28">
        <v>811</v>
      </c>
      <c r="M142" s="28">
        <v>2.4435699999999998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180.05</v>
      </c>
      <c r="D143" s="37">
        <v>177.69999999999996</v>
      </c>
      <c r="E143" s="37">
        <v>173.04999999999993</v>
      </c>
      <c r="F143" s="37">
        <v>166.04999999999995</v>
      </c>
      <c r="G143" s="37">
        <v>161.39999999999992</v>
      </c>
      <c r="H143" s="37">
        <v>184.69999999999993</v>
      </c>
      <c r="I143" s="37">
        <v>189.34999999999997</v>
      </c>
      <c r="J143" s="37">
        <v>196.34999999999994</v>
      </c>
      <c r="K143" s="28">
        <v>182.35</v>
      </c>
      <c r="L143" s="28">
        <v>170.7</v>
      </c>
      <c r="M143" s="28">
        <v>55.259239999999998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860.8</v>
      </c>
      <c r="D144" s="37">
        <v>857.16666666666663</v>
      </c>
      <c r="E144" s="37">
        <v>846.93333333333328</v>
      </c>
      <c r="F144" s="37">
        <v>833.06666666666661</v>
      </c>
      <c r="G144" s="37">
        <v>822.83333333333326</v>
      </c>
      <c r="H144" s="37">
        <v>871.0333333333333</v>
      </c>
      <c r="I144" s="37">
        <v>881.26666666666665</v>
      </c>
      <c r="J144" s="37">
        <v>895.13333333333333</v>
      </c>
      <c r="K144" s="28">
        <v>867.4</v>
      </c>
      <c r="L144" s="28">
        <v>843.3</v>
      </c>
      <c r="M144" s="28">
        <v>29.610759999999999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123.15</v>
      </c>
      <c r="D145" s="37">
        <v>122.35000000000001</v>
      </c>
      <c r="E145" s="37">
        <v>120.70000000000002</v>
      </c>
      <c r="F145" s="37">
        <v>118.25000000000001</v>
      </c>
      <c r="G145" s="37">
        <v>116.60000000000002</v>
      </c>
      <c r="H145" s="37">
        <v>124.80000000000001</v>
      </c>
      <c r="I145" s="37">
        <v>126.45000000000002</v>
      </c>
      <c r="J145" s="37">
        <v>128.9</v>
      </c>
      <c r="K145" s="28">
        <v>124</v>
      </c>
      <c r="L145" s="28">
        <v>119.9</v>
      </c>
      <c r="M145" s="28">
        <v>59.083570000000002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517.9</v>
      </c>
      <c r="D146" s="37">
        <v>518.58333333333337</v>
      </c>
      <c r="E146" s="37">
        <v>512.16666666666674</v>
      </c>
      <c r="F146" s="37">
        <v>506.43333333333339</v>
      </c>
      <c r="G146" s="37">
        <v>500.01666666666677</v>
      </c>
      <c r="H146" s="37">
        <v>524.31666666666672</v>
      </c>
      <c r="I146" s="37">
        <v>530.73333333333346</v>
      </c>
      <c r="J146" s="37">
        <v>536.4666666666667</v>
      </c>
      <c r="K146" s="28">
        <v>525</v>
      </c>
      <c r="L146" s="28">
        <v>512.85</v>
      </c>
      <c r="M146" s="28">
        <v>11.107860000000001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7618.35</v>
      </c>
      <c r="D147" s="37">
        <v>7609.95</v>
      </c>
      <c r="E147" s="37">
        <v>7508.4</v>
      </c>
      <c r="F147" s="37">
        <v>7398.45</v>
      </c>
      <c r="G147" s="37">
        <v>7296.9</v>
      </c>
      <c r="H147" s="37">
        <v>7719.9</v>
      </c>
      <c r="I147" s="37">
        <v>7821.4500000000007</v>
      </c>
      <c r="J147" s="37">
        <v>7931.4</v>
      </c>
      <c r="K147" s="28">
        <v>7711.5</v>
      </c>
      <c r="L147" s="28">
        <v>7500</v>
      </c>
      <c r="M147" s="28">
        <v>5.9804700000000004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774</v>
      </c>
      <c r="D148" s="37">
        <v>776.65</v>
      </c>
      <c r="E148" s="37">
        <v>758.3</v>
      </c>
      <c r="F148" s="37">
        <v>742.6</v>
      </c>
      <c r="G148" s="37">
        <v>724.25</v>
      </c>
      <c r="H148" s="37">
        <v>792.34999999999991</v>
      </c>
      <c r="I148" s="37">
        <v>810.7</v>
      </c>
      <c r="J148" s="37">
        <v>826.39999999999986</v>
      </c>
      <c r="K148" s="28">
        <v>795</v>
      </c>
      <c r="L148" s="28">
        <v>760.95</v>
      </c>
      <c r="M148" s="28">
        <v>10.618449999999999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4060.45</v>
      </c>
      <c r="D149" s="37">
        <v>4096.5166666666673</v>
      </c>
      <c r="E149" s="37">
        <v>3993.0333333333347</v>
      </c>
      <c r="F149" s="37">
        <v>3925.6166666666672</v>
      </c>
      <c r="G149" s="37">
        <v>3822.1333333333346</v>
      </c>
      <c r="H149" s="37">
        <v>4163.9333333333343</v>
      </c>
      <c r="I149" s="37">
        <v>4267.4166666666661</v>
      </c>
      <c r="J149" s="37">
        <v>4334.8333333333348</v>
      </c>
      <c r="K149" s="28">
        <v>4200</v>
      </c>
      <c r="L149" s="28">
        <v>4029.1</v>
      </c>
      <c r="M149" s="28">
        <v>7.8737500000000002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3057.3</v>
      </c>
      <c r="D150" s="37">
        <v>3073.1333333333332</v>
      </c>
      <c r="E150" s="37">
        <v>3025.1666666666665</v>
      </c>
      <c r="F150" s="37">
        <v>2993.0333333333333</v>
      </c>
      <c r="G150" s="37">
        <v>2945.0666666666666</v>
      </c>
      <c r="H150" s="37">
        <v>3105.2666666666664</v>
      </c>
      <c r="I150" s="37">
        <v>3153.2333333333336</v>
      </c>
      <c r="J150" s="37">
        <v>3185.3666666666663</v>
      </c>
      <c r="K150" s="28">
        <v>3121.1</v>
      </c>
      <c r="L150" s="28">
        <v>3041</v>
      </c>
      <c r="M150" s="28">
        <v>4.2386699999999999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1347.6</v>
      </c>
      <c r="D151" s="37">
        <v>1352.7333333333333</v>
      </c>
      <c r="E151" s="37">
        <v>1327.8666666666668</v>
      </c>
      <c r="F151" s="37">
        <v>1308.1333333333334</v>
      </c>
      <c r="G151" s="37">
        <v>1283.2666666666669</v>
      </c>
      <c r="H151" s="37">
        <v>1372.4666666666667</v>
      </c>
      <c r="I151" s="37">
        <v>1397.333333333333</v>
      </c>
      <c r="J151" s="37">
        <v>1417.0666666666666</v>
      </c>
      <c r="K151" s="28">
        <v>1377.6</v>
      </c>
      <c r="L151" s="28">
        <v>1333</v>
      </c>
      <c r="M151" s="28">
        <v>6.21814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818.8</v>
      </c>
      <c r="D152" s="37">
        <v>823.91666666666663</v>
      </c>
      <c r="E152" s="37">
        <v>808.83333333333326</v>
      </c>
      <c r="F152" s="37">
        <v>798.86666666666667</v>
      </c>
      <c r="G152" s="37">
        <v>783.7833333333333</v>
      </c>
      <c r="H152" s="37">
        <v>833.88333333333321</v>
      </c>
      <c r="I152" s="37">
        <v>848.96666666666647</v>
      </c>
      <c r="J152" s="37">
        <v>858.93333333333317</v>
      </c>
      <c r="K152" s="28">
        <v>839</v>
      </c>
      <c r="L152" s="28">
        <v>813.95</v>
      </c>
      <c r="M152" s="28">
        <v>1.24048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169.65</v>
      </c>
      <c r="D153" s="37">
        <v>170.23333333333335</v>
      </c>
      <c r="E153" s="37">
        <v>166.91666666666669</v>
      </c>
      <c r="F153" s="37">
        <v>164.18333333333334</v>
      </c>
      <c r="G153" s="37">
        <v>160.86666666666667</v>
      </c>
      <c r="H153" s="37">
        <v>172.9666666666667</v>
      </c>
      <c r="I153" s="37">
        <v>176.28333333333336</v>
      </c>
      <c r="J153" s="37">
        <v>179.01666666666671</v>
      </c>
      <c r="K153" s="28">
        <v>173.55</v>
      </c>
      <c r="L153" s="28">
        <v>167.5</v>
      </c>
      <c r="M153" s="28">
        <v>73.272729999999996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152.6</v>
      </c>
      <c r="D154" s="37">
        <v>152.35</v>
      </c>
      <c r="E154" s="37">
        <v>151.1</v>
      </c>
      <c r="F154" s="37">
        <v>149.6</v>
      </c>
      <c r="G154" s="37">
        <v>148.35</v>
      </c>
      <c r="H154" s="37">
        <v>153.85</v>
      </c>
      <c r="I154" s="37">
        <v>155.1</v>
      </c>
      <c r="J154" s="37">
        <v>156.6</v>
      </c>
      <c r="K154" s="28">
        <v>153.6</v>
      </c>
      <c r="L154" s="28">
        <v>150.85</v>
      </c>
      <c r="M154" s="28">
        <v>113.06524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119.9</v>
      </c>
      <c r="D155" s="37">
        <v>120.60000000000001</v>
      </c>
      <c r="E155" s="37">
        <v>117.05000000000001</v>
      </c>
      <c r="F155" s="37">
        <v>114.2</v>
      </c>
      <c r="G155" s="37">
        <v>110.65</v>
      </c>
      <c r="H155" s="37">
        <v>123.45000000000002</v>
      </c>
      <c r="I155" s="37">
        <v>127</v>
      </c>
      <c r="J155" s="37">
        <v>129.85000000000002</v>
      </c>
      <c r="K155" s="28">
        <v>124.15</v>
      </c>
      <c r="L155" s="28">
        <v>117.75</v>
      </c>
      <c r="M155" s="28">
        <v>284.69425000000001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3987.9</v>
      </c>
      <c r="D156" s="37">
        <v>3999.4500000000003</v>
      </c>
      <c r="E156" s="37">
        <v>3920.5500000000006</v>
      </c>
      <c r="F156" s="37">
        <v>3853.2000000000003</v>
      </c>
      <c r="G156" s="37">
        <v>3774.3000000000006</v>
      </c>
      <c r="H156" s="37">
        <v>4066.8000000000006</v>
      </c>
      <c r="I156" s="37">
        <v>4145.7000000000007</v>
      </c>
      <c r="J156" s="37">
        <v>4213.0500000000011</v>
      </c>
      <c r="K156" s="28">
        <v>4078.35</v>
      </c>
      <c r="L156" s="28">
        <v>3932.1</v>
      </c>
      <c r="M156" s="28">
        <v>1.29257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18417.8</v>
      </c>
      <c r="D157" s="37">
        <v>18379.766666666666</v>
      </c>
      <c r="E157" s="37">
        <v>18260.533333333333</v>
      </c>
      <c r="F157" s="37">
        <v>18103.266666666666</v>
      </c>
      <c r="G157" s="37">
        <v>17984.033333333333</v>
      </c>
      <c r="H157" s="37">
        <v>18537.033333333333</v>
      </c>
      <c r="I157" s="37">
        <v>18656.266666666663</v>
      </c>
      <c r="J157" s="37">
        <v>18813.533333333333</v>
      </c>
      <c r="K157" s="28">
        <v>18499</v>
      </c>
      <c r="L157" s="28">
        <v>18222.5</v>
      </c>
      <c r="M157" s="28">
        <v>0.54900000000000004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330.45</v>
      </c>
      <c r="D158" s="37">
        <v>328.45</v>
      </c>
      <c r="E158" s="37">
        <v>325</v>
      </c>
      <c r="F158" s="37">
        <v>319.55</v>
      </c>
      <c r="G158" s="37">
        <v>316.10000000000002</v>
      </c>
      <c r="H158" s="37">
        <v>333.9</v>
      </c>
      <c r="I158" s="37">
        <v>337.34999999999991</v>
      </c>
      <c r="J158" s="37">
        <v>342.79999999999995</v>
      </c>
      <c r="K158" s="28">
        <v>331.9</v>
      </c>
      <c r="L158" s="28">
        <v>323</v>
      </c>
      <c r="M158" s="28">
        <v>4.5482399999999998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996.5</v>
      </c>
      <c r="D159" s="37">
        <v>987.85</v>
      </c>
      <c r="E159" s="37">
        <v>969.45</v>
      </c>
      <c r="F159" s="37">
        <v>942.4</v>
      </c>
      <c r="G159" s="37">
        <v>924</v>
      </c>
      <c r="H159" s="37">
        <v>1014.9000000000001</v>
      </c>
      <c r="I159" s="37">
        <v>1033.3</v>
      </c>
      <c r="J159" s="37">
        <v>1060.3500000000001</v>
      </c>
      <c r="K159" s="28">
        <v>1006.25</v>
      </c>
      <c r="L159" s="28">
        <v>960.8</v>
      </c>
      <c r="M159" s="28">
        <v>12.381769999999999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168.9</v>
      </c>
      <c r="D160" s="37">
        <v>169.76666666666668</v>
      </c>
      <c r="E160" s="37">
        <v>167.33333333333337</v>
      </c>
      <c r="F160" s="37">
        <v>165.76666666666668</v>
      </c>
      <c r="G160" s="37">
        <v>163.33333333333337</v>
      </c>
      <c r="H160" s="37">
        <v>171.33333333333337</v>
      </c>
      <c r="I160" s="37">
        <v>173.76666666666671</v>
      </c>
      <c r="J160" s="37">
        <v>175.33333333333337</v>
      </c>
      <c r="K160" s="28">
        <v>172.2</v>
      </c>
      <c r="L160" s="28">
        <v>168.2</v>
      </c>
      <c r="M160" s="28">
        <v>131.84429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230.35</v>
      </c>
      <c r="D161" s="37">
        <v>232.45000000000002</v>
      </c>
      <c r="E161" s="37">
        <v>226.90000000000003</v>
      </c>
      <c r="F161" s="37">
        <v>223.45000000000002</v>
      </c>
      <c r="G161" s="37">
        <v>217.90000000000003</v>
      </c>
      <c r="H161" s="37">
        <v>235.90000000000003</v>
      </c>
      <c r="I161" s="37">
        <v>241.45000000000005</v>
      </c>
      <c r="J161" s="37">
        <v>244.90000000000003</v>
      </c>
      <c r="K161" s="28">
        <v>238</v>
      </c>
      <c r="L161" s="28">
        <v>229</v>
      </c>
      <c r="M161" s="28">
        <v>13.902369999999999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2999.8</v>
      </c>
      <c r="D162" s="37">
        <v>2966.25</v>
      </c>
      <c r="E162" s="37">
        <v>2913.55</v>
      </c>
      <c r="F162" s="37">
        <v>2827.3</v>
      </c>
      <c r="G162" s="37">
        <v>2774.6000000000004</v>
      </c>
      <c r="H162" s="37">
        <v>3052.5</v>
      </c>
      <c r="I162" s="37">
        <v>3105.2</v>
      </c>
      <c r="J162" s="37">
        <v>3191.45</v>
      </c>
      <c r="K162" s="28">
        <v>3018.95</v>
      </c>
      <c r="L162" s="28">
        <v>2880</v>
      </c>
      <c r="M162" s="28">
        <v>5.1501900000000003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44635.65</v>
      </c>
      <c r="D163" s="37">
        <v>45058.233333333337</v>
      </c>
      <c r="E163" s="37">
        <v>44116.966666666674</v>
      </c>
      <c r="F163" s="37">
        <v>43598.28333333334</v>
      </c>
      <c r="G163" s="37">
        <v>42657.016666666677</v>
      </c>
      <c r="H163" s="37">
        <v>45576.916666666672</v>
      </c>
      <c r="I163" s="37">
        <v>46518.183333333334</v>
      </c>
      <c r="J163" s="37">
        <v>47036.866666666669</v>
      </c>
      <c r="K163" s="28">
        <v>45999.5</v>
      </c>
      <c r="L163" s="28">
        <v>44539.55</v>
      </c>
      <c r="M163" s="28">
        <v>0.22716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202.8</v>
      </c>
      <c r="D164" s="37">
        <v>202.16666666666666</v>
      </c>
      <c r="E164" s="37">
        <v>200.33333333333331</v>
      </c>
      <c r="F164" s="37">
        <v>197.86666666666665</v>
      </c>
      <c r="G164" s="37">
        <v>196.0333333333333</v>
      </c>
      <c r="H164" s="37">
        <v>204.63333333333333</v>
      </c>
      <c r="I164" s="37">
        <v>206.46666666666664</v>
      </c>
      <c r="J164" s="37">
        <v>208.93333333333334</v>
      </c>
      <c r="K164" s="28">
        <v>204</v>
      </c>
      <c r="L164" s="28">
        <v>199.7</v>
      </c>
      <c r="M164" s="28">
        <v>15.765549999999999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4390.8</v>
      </c>
      <c r="D165" s="37">
        <v>4418.5999999999995</v>
      </c>
      <c r="E165" s="37">
        <v>4342.1999999999989</v>
      </c>
      <c r="F165" s="37">
        <v>4293.5999999999995</v>
      </c>
      <c r="G165" s="37">
        <v>4217.1999999999989</v>
      </c>
      <c r="H165" s="37">
        <v>4467.1999999999989</v>
      </c>
      <c r="I165" s="37">
        <v>4543.5999999999985</v>
      </c>
      <c r="J165" s="37">
        <v>4592.1999999999989</v>
      </c>
      <c r="K165" s="28">
        <v>4495</v>
      </c>
      <c r="L165" s="28">
        <v>4370</v>
      </c>
      <c r="M165" s="28">
        <v>0.32624999999999998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2375.6999999999998</v>
      </c>
      <c r="D166" s="37">
        <v>2398.7166666666667</v>
      </c>
      <c r="E166" s="37">
        <v>2342.7333333333336</v>
      </c>
      <c r="F166" s="37">
        <v>2309.7666666666669</v>
      </c>
      <c r="G166" s="37">
        <v>2253.7833333333338</v>
      </c>
      <c r="H166" s="37">
        <v>2431.6833333333334</v>
      </c>
      <c r="I166" s="37">
        <v>2487.6666666666661</v>
      </c>
      <c r="J166" s="37">
        <v>2520.6333333333332</v>
      </c>
      <c r="K166" s="28">
        <v>2454.6999999999998</v>
      </c>
      <c r="L166" s="28">
        <v>2365.75</v>
      </c>
      <c r="M166" s="28">
        <v>8.2317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2275</v>
      </c>
      <c r="D167" s="37">
        <v>2282.3333333333335</v>
      </c>
      <c r="E167" s="37">
        <v>2243.666666666667</v>
      </c>
      <c r="F167" s="37">
        <v>2212.3333333333335</v>
      </c>
      <c r="G167" s="37">
        <v>2173.666666666667</v>
      </c>
      <c r="H167" s="37">
        <v>2313.666666666667</v>
      </c>
      <c r="I167" s="37">
        <v>2352.3333333333339</v>
      </c>
      <c r="J167" s="37">
        <v>2383.666666666667</v>
      </c>
      <c r="K167" s="28">
        <v>2321</v>
      </c>
      <c r="L167" s="28">
        <v>2251</v>
      </c>
      <c r="M167" s="28">
        <v>4.7651399999999997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2646.35</v>
      </c>
      <c r="D168" s="37">
        <v>2628.8166666666671</v>
      </c>
      <c r="E168" s="37">
        <v>2583.6333333333341</v>
      </c>
      <c r="F168" s="37">
        <v>2520.916666666667</v>
      </c>
      <c r="G168" s="37">
        <v>2475.733333333334</v>
      </c>
      <c r="H168" s="37">
        <v>2691.5333333333342</v>
      </c>
      <c r="I168" s="37">
        <v>2736.7166666666676</v>
      </c>
      <c r="J168" s="37">
        <v>2799.4333333333343</v>
      </c>
      <c r="K168" s="28">
        <v>2674</v>
      </c>
      <c r="L168" s="28">
        <v>2566.1</v>
      </c>
      <c r="M168" s="28">
        <v>2.7854399999999999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118.15</v>
      </c>
      <c r="D169" s="37">
        <v>118.81666666666666</v>
      </c>
      <c r="E169" s="37">
        <v>116.83333333333333</v>
      </c>
      <c r="F169" s="37">
        <v>115.51666666666667</v>
      </c>
      <c r="G169" s="37">
        <v>113.53333333333333</v>
      </c>
      <c r="H169" s="37">
        <v>120.13333333333333</v>
      </c>
      <c r="I169" s="37">
        <v>122.11666666666667</v>
      </c>
      <c r="J169" s="37">
        <v>123.43333333333332</v>
      </c>
      <c r="K169" s="28">
        <v>120.8</v>
      </c>
      <c r="L169" s="28">
        <v>117.5</v>
      </c>
      <c r="M169" s="28">
        <v>39.312510000000003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233.1</v>
      </c>
      <c r="D170" s="37">
        <v>231.78333333333333</v>
      </c>
      <c r="E170" s="37">
        <v>229.91666666666666</v>
      </c>
      <c r="F170" s="37">
        <v>226.73333333333332</v>
      </c>
      <c r="G170" s="37">
        <v>224.86666666666665</v>
      </c>
      <c r="H170" s="37">
        <v>234.96666666666667</v>
      </c>
      <c r="I170" s="37">
        <v>236.83333333333334</v>
      </c>
      <c r="J170" s="37">
        <v>240.01666666666668</v>
      </c>
      <c r="K170" s="28">
        <v>233.65</v>
      </c>
      <c r="L170" s="28">
        <v>228.6</v>
      </c>
      <c r="M170" s="28">
        <v>110.77431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490</v>
      </c>
      <c r="D171" s="37">
        <v>492.08333333333331</v>
      </c>
      <c r="E171" s="37">
        <v>475.96666666666664</v>
      </c>
      <c r="F171" s="37">
        <v>461.93333333333334</v>
      </c>
      <c r="G171" s="37">
        <v>445.81666666666666</v>
      </c>
      <c r="H171" s="37">
        <v>506.11666666666662</v>
      </c>
      <c r="I171" s="37">
        <v>522.23333333333335</v>
      </c>
      <c r="J171" s="37">
        <v>536.26666666666665</v>
      </c>
      <c r="K171" s="28">
        <v>508.2</v>
      </c>
      <c r="L171" s="28">
        <v>478.05</v>
      </c>
      <c r="M171" s="28">
        <v>11.1645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14464.05</v>
      </c>
      <c r="D172" s="37">
        <v>14494.683333333334</v>
      </c>
      <c r="E172" s="37">
        <v>14409.366666666669</v>
      </c>
      <c r="F172" s="37">
        <v>14354.683333333334</v>
      </c>
      <c r="G172" s="37">
        <v>14269.366666666669</v>
      </c>
      <c r="H172" s="37">
        <v>14549.366666666669</v>
      </c>
      <c r="I172" s="37">
        <v>14634.683333333334</v>
      </c>
      <c r="J172" s="37">
        <v>14689.366666666669</v>
      </c>
      <c r="K172" s="28">
        <v>14580</v>
      </c>
      <c r="L172" s="28">
        <v>14440</v>
      </c>
      <c r="M172" s="28">
        <v>5.0939999999999999E-2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36.75</v>
      </c>
      <c r="D173" s="37">
        <v>36.800000000000004</v>
      </c>
      <c r="E173" s="37">
        <v>36.20000000000001</v>
      </c>
      <c r="F173" s="37">
        <v>35.650000000000006</v>
      </c>
      <c r="G173" s="37">
        <v>35.050000000000011</v>
      </c>
      <c r="H173" s="37">
        <v>37.350000000000009</v>
      </c>
      <c r="I173" s="37">
        <v>37.950000000000003</v>
      </c>
      <c r="J173" s="37">
        <v>38.500000000000007</v>
      </c>
      <c r="K173" s="28">
        <v>37.4</v>
      </c>
      <c r="L173" s="28">
        <v>36.25</v>
      </c>
      <c r="M173" s="28">
        <v>390.61333000000002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131.75</v>
      </c>
      <c r="D174" s="37">
        <v>131.11666666666667</v>
      </c>
      <c r="E174" s="37">
        <v>129.73333333333335</v>
      </c>
      <c r="F174" s="37">
        <v>127.71666666666667</v>
      </c>
      <c r="G174" s="37">
        <v>126.33333333333334</v>
      </c>
      <c r="H174" s="37">
        <v>133.13333333333335</v>
      </c>
      <c r="I174" s="37">
        <v>134.51666666666668</v>
      </c>
      <c r="J174" s="37">
        <v>136.53333333333336</v>
      </c>
      <c r="K174" s="28">
        <v>132.5</v>
      </c>
      <c r="L174" s="28">
        <v>129.1</v>
      </c>
      <c r="M174" s="28">
        <v>102.8702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130.80000000000001</v>
      </c>
      <c r="D175" s="37">
        <v>131.48333333333335</v>
      </c>
      <c r="E175" s="37">
        <v>129.2166666666667</v>
      </c>
      <c r="F175" s="37">
        <v>127.63333333333335</v>
      </c>
      <c r="G175" s="37">
        <v>125.3666666666667</v>
      </c>
      <c r="H175" s="37">
        <v>133.06666666666669</v>
      </c>
      <c r="I175" s="37">
        <v>135.33333333333334</v>
      </c>
      <c r="J175" s="37">
        <v>136.91666666666669</v>
      </c>
      <c r="K175" s="28">
        <v>133.75</v>
      </c>
      <c r="L175" s="28">
        <v>129.9</v>
      </c>
      <c r="M175" s="28">
        <v>33.423169999999999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2561.0500000000002</v>
      </c>
      <c r="D176" s="37">
        <v>2573.0166666666664</v>
      </c>
      <c r="E176" s="37">
        <v>2543.4333333333329</v>
      </c>
      <c r="F176" s="37">
        <v>2525.8166666666666</v>
      </c>
      <c r="G176" s="37">
        <v>2496.2333333333331</v>
      </c>
      <c r="H176" s="37">
        <v>2590.6333333333328</v>
      </c>
      <c r="I176" s="37">
        <v>2620.2166666666667</v>
      </c>
      <c r="J176" s="37">
        <v>2637.8333333333326</v>
      </c>
      <c r="K176" s="28">
        <v>2602.6</v>
      </c>
      <c r="L176" s="28">
        <v>2555.4</v>
      </c>
      <c r="M176" s="28">
        <v>60.999859999999998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844.95</v>
      </c>
      <c r="D177" s="37">
        <v>844.05000000000007</v>
      </c>
      <c r="E177" s="37">
        <v>837.30000000000018</v>
      </c>
      <c r="F177" s="37">
        <v>829.65000000000009</v>
      </c>
      <c r="G177" s="37">
        <v>822.9000000000002</v>
      </c>
      <c r="H177" s="37">
        <v>851.70000000000016</v>
      </c>
      <c r="I177" s="37">
        <v>858.44999999999993</v>
      </c>
      <c r="J177" s="37">
        <v>866.10000000000014</v>
      </c>
      <c r="K177" s="28">
        <v>850.8</v>
      </c>
      <c r="L177" s="28">
        <v>836.4</v>
      </c>
      <c r="M177" s="28">
        <v>17.74192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1149.0999999999999</v>
      </c>
      <c r="D178" s="37">
        <v>1140.3833333333332</v>
      </c>
      <c r="E178" s="37">
        <v>1127.7666666666664</v>
      </c>
      <c r="F178" s="37">
        <v>1106.4333333333332</v>
      </c>
      <c r="G178" s="37">
        <v>1093.8166666666664</v>
      </c>
      <c r="H178" s="37">
        <v>1161.7166666666665</v>
      </c>
      <c r="I178" s="37">
        <v>1174.3333333333333</v>
      </c>
      <c r="J178" s="37">
        <v>1195.6666666666665</v>
      </c>
      <c r="K178" s="28">
        <v>1153</v>
      </c>
      <c r="L178" s="28">
        <v>1119.05</v>
      </c>
      <c r="M178" s="28">
        <v>15.06254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2635.75</v>
      </c>
      <c r="D179" s="37">
        <v>2646.9333333333334</v>
      </c>
      <c r="E179" s="37">
        <v>2583.8666666666668</v>
      </c>
      <c r="F179" s="37">
        <v>2531.9833333333336</v>
      </c>
      <c r="G179" s="37">
        <v>2468.916666666667</v>
      </c>
      <c r="H179" s="37">
        <v>2698.8166666666666</v>
      </c>
      <c r="I179" s="37">
        <v>2761.8833333333332</v>
      </c>
      <c r="J179" s="37">
        <v>2813.7666666666664</v>
      </c>
      <c r="K179" s="28">
        <v>2710</v>
      </c>
      <c r="L179" s="28">
        <v>2595.0500000000002</v>
      </c>
      <c r="M179" s="28">
        <v>8.9323300000000003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7314.55</v>
      </c>
      <c r="D180" s="37">
        <v>7368.1833333333334</v>
      </c>
      <c r="E180" s="37">
        <v>7246.3666666666668</v>
      </c>
      <c r="F180" s="37">
        <v>7178.1833333333334</v>
      </c>
      <c r="G180" s="37">
        <v>7056.3666666666668</v>
      </c>
      <c r="H180" s="37">
        <v>7436.3666666666668</v>
      </c>
      <c r="I180" s="37">
        <v>7558.1833333333343</v>
      </c>
      <c r="J180" s="37">
        <v>7626.3666666666668</v>
      </c>
      <c r="K180" s="28">
        <v>7490</v>
      </c>
      <c r="L180" s="28">
        <v>7300</v>
      </c>
      <c r="M180" s="28">
        <v>0.56805000000000005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25122.65</v>
      </c>
      <c r="D181" s="37">
        <v>25124.2</v>
      </c>
      <c r="E181" s="37">
        <v>24848.45</v>
      </c>
      <c r="F181" s="37">
        <v>24574.25</v>
      </c>
      <c r="G181" s="37">
        <v>24298.5</v>
      </c>
      <c r="H181" s="37">
        <v>25398.400000000001</v>
      </c>
      <c r="I181" s="37">
        <v>25674.15</v>
      </c>
      <c r="J181" s="37">
        <v>25948.350000000002</v>
      </c>
      <c r="K181" s="28">
        <v>25399.95</v>
      </c>
      <c r="L181" s="28">
        <v>24850</v>
      </c>
      <c r="M181" s="28">
        <v>0.46653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1180.9000000000001</v>
      </c>
      <c r="D182" s="37">
        <v>1191.9833333333333</v>
      </c>
      <c r="E182" s="37">
        <v>1159.0166666666667</v>
      </c>
      <c r="F182" s="37">
        <v>1137.1333333333332</v>
      </c>
      <c r="G182" s="37">
        <v>1104.1666666666665</v>
      </c>
      <c r="H182" s="37">
        <v>1213.8666666666668</v>
      </c>
      <c r="I182" s="37">
        <v>1246.8333333333335</v>
      </c>
      <c r="J182" s="37">
        <v>1268.7166666666669</v>
      </c>
      <c r="K182" s="28">
        <v>1224.95</v>
      </c>
      <c r="L182" s="28">
        <v>1170.0999999999999</v>
      </c>
      <c r="M182" s="28">
        <v>10.60299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2450.6</v>
      </c>
      <c r="D183" s="37">
        <v>2462.85</v>
      </c>
      <c r="E183" s="37">
        <v>2414.7999999999997</v>
      </c>
      <c r="F183" s="37">
        <v>2379</v>
      </c>
      <c r="G183" s="37">
        <v>2330.9499999999998</v>
      </c>
      <c r="H183" s="37">
        <v>2498.6499999999996</v>
      </c>
      <c r="I183" s="37">
        <v>2546.6999999999998</v>
      </c>
      <c r="J183" s="37">
        <v>2582.4999999999995</v>
      </c>
      <c r="K183" s="28">
        <v>2510.9</v>
      </c>
      <c r="L183" s="28">
        <v>2427.0500000000002</v>
      </c>
      <c r="M183" s="28">
        <v>1.76267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512.85</v>
      </c>
      <c r="D184" s="37">
        <v>511.3</v>
      </c>
      <c r="E184" s="37">
        <v>505.9</v>
      </c>
      <c r="F184" s="37">
        <v>498.95</v>
      </c>
      <c r="G184" s="37">
        <v>493.54999999999995</v>
      </c>
      <c r="H184" s="37">
        <v>518.25</v>
      </c>
      <c r="I184" s="37">
        <v>523.65</v>
      </c>
      <c r="J184" s="37">
        <v>530.6</v>
      </c>
      <c r="K184" s="28">
        <v>516.70000000000005</v>
      </c>
      <c r="L184" s="28">
        <v>504.35</v>
      </c>
      <c r="M184" s="28">
        <v>144.60679999999999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108.05</v>
      </c>
      <c r="D185" s="37">
        <v>107.78333333333335</v>
      </c>
      <c r="E185" s="37">
        <v>106.06666666666669</v>
      </c>
      <c r="F185" s="37">
        <v>104.08333333333334</v>
      </c>
      <c r="G185" s="37">
        <v>102.36666666666669</v>
      </c>
      <c r="H185" s="37">
        <v>109.76666666666669</v>
      </c>
      <c r="I185" s="37">
        <v>111.48333333333336</v>
      </c>
      <c r="J185" s="37">
        <v>113.4666666666667</v>
      </c>
      <c r="K185" s="28">
        <v>109.5</v>
      </c>
      <c r="L185" s="28">
        <v>105.8</v>
      </c>
      <c r="M185" s="28">
        <v>336.24428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921.3</v>
      </c>
      <c r="D186" s="37">
        <v>920.2833333333333</v>
      </c>
      <c r="E186" s="37">
        <v>912.41666666666663</v>
      </c>
      <c r="F186" s="37">
        <v>903.5333333333333</v>
      </c>
      <c r="G186" s="37">
        <v>895.66666666666663</v>
      </c>
      <c r="H186" s="37">
        <v>929.16666666666663</v>
      </c>
      <c r="I186" s="37">
        <v>937.03333333333342</v>
      </c>
      <c r="J186" s="37">
        <v>945.91666666666663</v>
      </c>
      <c r="K186" s="28">
        <v>928.15</v>
      </c>
      <c r="L186" s="28">
        <v>911.4</v>
      </c>
      <c r="M186" s="28">
        <v>14.203799999999999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518.4</v>
      </c>
      <c r="D187" s="37">
        <v>523.4</v>
      </c>
      <c r="E187" s="37">
        <v>511.4</v>
      </c>
      <c r="F187" s="37">
        <v>504.4</v>
      </c>
      <c r="G187" s="37">
        <v>492.4</v>
      </c>
      <c r="H187" s="37">
        <v>530.4</v>
      </c>
      <c r="I187" s="37">
        <v>542.4</v>
      </c>
      <c r="J187" s="37">
        <v>549.4</v>
      </c>
      <c r="K187" s="28">
        <v>535.4</v>
      </c>
      <c r="L187" s="28">
        <v>516.4</v>
      </c>
      <c r="M187" s="28">
        <v>35.642870000000002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646.29999999999995</v>
      </c>
      <c r="D188" s="37">
        <v>649.81666666666672</v>
      </c>
      <c r="E188" s="37">
        <v>636.68333333333339</v>
      </c>
      <c r="F188" s="37">
        <v>627.06666666666672</v>
      </c>
      <c r="G188" s="37">
        <v>613.93333333333339</v>
      </c>
      <c r="H188" s="37">
        <v>659.43333333333339</v>
      </c>
      <c r="I188" s="37">
        <v>672.56666666666683</v>
      </c>
      <c r="J188" s="37">
        <v>682.18333333333339</v>
      </c>
      <c r="K188" s="28">
        <v>662.95</v>
      </c>
      <c r="L188" s="28">
        <v>640.20000000000005</v>
      </c>
      <c r="M188" s="28">
        <v>4.8513599999999997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650.25</v>
      </c>
      <c r="D189" s="37">
        <v>647.4</v>
      </c>
      <c r="E189" s="37">
        <v>642.34999999999991</v>
      </c>
      <c r="F189" s="37">
        <v>634.44999999999993</v>
      </c>
      <c r="G189" s="37">
        <v>629.39999999999986</v>
      </c>
      <c r="H189" s="37">
        <v>655.29999999999995</v>
      </c>
      <c r="I189" s="37">
        <v>660.34999999999991</v>
      </c>
      <c r="J189" s="37">
        <v>668.25</v>
      </c>
      <c r="K189" s="28">
        <v>652.45000000000005</v>
      </c>
      <c r="L189" s="28">
        <v>639.5</v>
      </c>
      <c r="M189" s="28">
        <v>10.6119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974.65</v>
      </c>
      <c r="D190" s="37">
        <v>980.88333333333333</v>
      </c>
      <c r="E190" s="37">
        <v>955.76666666666665</v>
      </c>
      <c r="F190" s="37">
        <v>936.88333333333333</v>
      </c>
      <c r="G190" s="37">
        <v>911.76666666666665</v>
      </c>
      <c r="H190" s="37">
        <v>999.76666666666665</v>
      </c>
      <c r="I190" s="37">
        <v>1024.8833333333332</v>
      </c>
      <c r="J190" s="37">
        <v>1043.7666666666667</v>
      </c>
      <c r="K190" s="28">
        <v>1006</v>
      </c>
      <c r="L190" s="28">
        <v>962</v>
      </c>
      <c r="M190" s="28">
        <v>11.78158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1316.75</v>
      </c>
      <c r="D191" s="37">
        <v>1313.3166666666666</v>
      </c>
      <c r="E191" s="37">
        <v>1283.5333333333333</v>
      </c>
      <c r="F191" s="37">
        <v>1250.3166666666666</v>
      </c>
      <c r="G191" s="37">
        <v>1220.5333333333333</v>
      </c>
      <c r="H191" s="37">
        <v>1346.5333333333333</v>
      </c>
      <c r="I191" s="37">
        <v>1376.3166666666666</v>
      </c>
      <c r="J191" s="37">
        <v>1409.5333333333333</v>
      </c>
      <c r="K191" s="28">
        <v>1343.1</v>
      </c>
      <c r="L191" s="28">
        <v>1280.0999999999999</v>
      </c>
      <c r="M191" s="28">
        <v>11.02759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3691.1</v>
      </c>
      <c r="D192" s="37">
        <v>3692.8166666666671</v>
      </c>
      <c r="E192" s="37">
        <v>3646.6333333333341</v>
      </c>
      <c r="F192" s="37">
        <v>3602.166666666667</v>
      </c>
      <c r="G192" s="37">
        <v>3555.983333333334</v>
      </c>
      <c r="H192" s="37">
        <v>3737.2833333333342</v>
      </c>
      <c r="I192" s="37">
        <v>3783.4666666666676</v>
      </c>
      <c r="J192" s="37">
        <v>3827.9333333333343</v>
      </c>
      <c r="K192" s="28">
        <v>3739</v>
      </c>
      <c r="L192" s="28">
        <v>3648.35</v>
      </c>
      <c r="M192" s="28">
        <v>44.834760000000003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812.1</v>
      </c>
      <c r="D193" s="37">
        <v>812.5</v>
      </c>
      <c r="E193" s="37">
        <v>802.15</v>
      </c>
      <c r="F193" s="37">
        <v>792.19999999999993</v>
      </c>
      <c r="G193" s="37">
        <v>781.84999999999991</v>
      </c>
      <c r="H193" s="37">
        <v>822.45</v>
      </c>
      <c r="I193" s="37">
        <v>832.8</v>
      </c>
      <c r="J193" s="37">
        <v>842.75000000000011</v>
      </c>
      <c r="K193" s="28">
        <v>822.85</v>
      </c>
      <c r="L193" s="28">
        <v>802.55</v>
      </c>
      <c r="M193" s="28">
        <v>11.934900000000001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8409.25</v>
      </c>
      <c r="D194" s="37">
        <v>8492.2166666666672</v>
      </c>
      <c r="E194" s="37">
        <v>8243.4333333333343</v>
      </c>
      <c r="F194" s="37">
        <v>8077.6166666666668</v>
      </c>
      <c r="G194" s="37">
        <v>7828.8333333333339</v>
      </c>
      <c r="H194" s="37">
        <v>8658.0333333333347</v>
      </c>
      <c r="I194" s="37">
        <v>8906.8166666666675</v>
      </c>
      <c r="J194" s="37">
        <v>9072.633333333335</v>
      </c>
      <c r="K194" s="28">
        <v>8741</v>
      </c>
      <c r="L194" s="28">
        <v>8326.4</v>
      </c>
      <c r="M194" s="28">
        <v>5.9901400000000002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438.3</v>
      </c>
      <c r="D195" s="37">
        <v>441.36666666666662</v>
      </c>
      <c r="E195" s="37">
        <v>431.93333333333322</v>
      </c>
      <c r="F195" s="37">
        <v>425.56666666666661</v>
      </c>
      <c r="G195" s="37">
        <v>416.13333333333321</v>
      </c>
      <c r="H195" s="37">
        <v>447.73333333333323</v>
      </c>
      <c r="I195" s="37">
        <v>457.16666666666663</v>
      </c>
      <c r="J195" s="37">
        <v>463.53333333333325</v>
      </c>
      <c r="K195" s="28">
        <v>450.8</v>
      </c>
      <c r="L195" s="28">
        <v>435</v>
      </c>
      <c r="M195" s="28">
        <v>226.98696000000001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275.14999999999998</v>
      </c>
      <c r="D196" s="37">
        <v>276.7</v>
      </c>
      <c r="E196" s="37">
        <v>270.04999999999995</v>
      </c>
      <c r="F196" s="37">
        <v>264.95</v>
      </c>
      <c r="G196" s="37">
        <v>258.29999999999995</v>
      </c>
      <c r="H196" s="37">
        <v>281.79999999999995</v>
      </c>
      <c r="I196" s="37">
        <v>288.44999999999993</v>
      </c>
      <c r="J196" s="37">
        <v>293.54999999999995</v>
      </c>
      <c r="K196" s="28">
        <v>283.35000000000002</v>
      </c>
      <c r="L196" s="28">
        <v>271.60000000000002</v>
      </c>
      <c r="M196" s="28">
        <v>447.71140000000003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1320.25</v>
      </c>
      <c r="D197" s="37">
        <v>1325.4333333333332</v>
      </c>
      <c r="E197" s="37">
        <v>1290.9166666666663</v>
      </c>
      <c r="F197" s="37">
        <v>1261.583333333333</v>
      </c>
      <c r="G197" s="37">
        <v>1227.0666666666662</v>
      </c>
      <c r="H197" s="37">
        <v>1354.7666666666664</v>
      </c>
      <c r="I197" s="37">
        <v>1389.2833333333333</v>
      </c>
      <c r="J197" s="37">
        <v>1418.6166666666666</v>
      </c>
      <c r="K197" s="28">
        <v>1359.95</v>
      </c>
      <c r="L197" s="28">
        <v>1296.0999999999999</v>
      </c>
      <c r="M197" s="28">
        <v>69.191680000000005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1415</v>
      </c>
      <c r="D198" s="37">
        <v>1421.0166666666667</v>
      </c>
      <c r="E198" s="37">
        <v>1400.4333333333334</v>
      </c>
      <c r="F198" s="37">
        <v>1385.8666666666668</v>
      </c>
      <c r="G198" s="37">
        <v>1365.2833333333335</v>
      </c>
      <c r="H198" s="37">
        <v>1435.5833333333333</v>
      </c>
      <c r="I198" s="37">
        <v>1456.1666666666667</v>
      </c>
      <c r="J198" s="37">
        <v>1470.7333333333331</v>
      </c>
      <c r="K198" s="28">
        <v>1441.6</v>
      </c>
      <c r="L198" s="28">
        <v>1406.45</v>
      </c>
      <c r="M198" s="28">
        <v>20.21088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799.75</v>
      </c>
      <c r="D199" s="37">
        <v>801.58333333333337</v>
      </c>
      <c r="E199" s="37">
        <v>789.16666666666674</v>
      </c>
      <c r="F199" s="37">
        <v>778.58333333333337</v>
      </c>
      <c r="G199" s="37">
        <v>766.16666666666674</v>
      </c>
      <c r="H199" s="37">
        <v>812.16666666666674</v>
      </c>
      <c r="I199" s="37">
        <v>824.58333333333348</v>
      </c>
      <c r="J199" s="37">
        <v>835.16666666666674</v>
      </c>
      <c r="K199" s="28">
        <v>814</v>
      </c>
      <c r="L199" s="28">
        <v>791</v>
      </c>
      <c r="M199" s="28">
        <v>4.6665200000000002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2488.1999999999998</v>
      </c>
      <c r="D200" s="37">
        <v>2478.9833333333331</v>
      </c>
      <c r="E200" s="37">
        <v>2449.4666666666662</v>
      </c>
      <c r="F200" s="37">
        <v>2410.7333333333331</v>
      </c>
      <c r="G200" s="37">
        <v>2381.2166666666662</v>
      </c>
      <c r="H200" s="37">
        <v>2517.7166666666662</v>
      </c>
      <c r="I200" s="37">
        <v>2547.2333333333336</v>
      </c>
      <c r="J200" s="37">
        <v>2585.9666666666662</v>
      </c>
      <c r="K200" s="28">
        <v>2508.5</v>
      </c>
      <c r="L200" s="28">
        <v>2440.25</v>
      </c>
      <c r="M200" s="28">
        <v>11.82427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2806.75</v>
      </c>
      <c r="D201" s="37">
        <v>2813.9</v>
      </c>
      <c r="E201" s="37">
        <v>2767.8</v>
      </c>
      <c r="F201" s="37">
        <v>2728.85</v>
      </c>
      <c r="G201" s="37">
        <v>2682.75</v>
      </c>
      <c r="H201" s="37">
        <v>2852.8500000000004</v>
      </c>
      <c r="I201" s="37">
        <v>2898.95</v>
      </c>
      <c r="J201" s="37">
        <v>2937.9000000000005</v>
      </c>
      <c r="K201" s="28">
        <v>2860</v>
      </c>
      <c r="L201" s="28">
        <v>2774.95</v>
      </c>
      <c r="M201" s="28">
        <v>2.5556700000000001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548.04999999999995</v>
      </c>
      <c r="D202" s="37">
        <v>554.56666666666672</v>
      </c>
      <c r="E202" s="37">
        <v>538.28333333333342</v>
      </c>
      <c r="F202" s="37">
        <v>528.51666666666665</v>
      </c>
      <c r="G202" s="37">
        <v>512.23333333333335</v>
      </c>
      <c r="H202" s="37">
        <v>564.33333333333348</v>
      </c>
      <c r="I202" s="37">
        <v>580.61666666666679</v>
      </c>
      <c r="J202" s="37">
        <v>590.38333333333355</v>
      </c>
      <c r="K202" s="28">
        <v>570.85</v>
      </c>
      <c r="L202" s="28">
        <v>544.79999999999995</v>
      </c>
      <c r="M202" s="28">
        <v>16.143219999999999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1250.5</v>
      </c>
      <c r="D203" s="37">
        <v>1258.1000000000001</v>
      </c>
      <c r="E203" s="37">
        <v>1228.3500000000004</v>
      </c>
      <c r="F203" s="37">
        <v>1206.2000000000003</v>
      </c>
      <c r="G203" s="37">
        <v>1176.4500000000005</v>
      </c>
      <c r="H203" s="37">
        <v>1280.2500000000002</v>
      </c>
      <c r="I203" s="37">
        <v>1309.9999999999998</v>
      </c>
      <c r="J203" s="37">
        <v>1332.15</v>
      </c>
      <c r="K203" s="28">
        <v>1287.8499999999999</v>
      </c>
      <c r="L203" s="28">
        <v>1235.95</v>
      </c>
      <c r="M203" s="28">
        <v>8.4563600000000001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805.65</v>
      </c>
      <c r="D204" s="37">
        <v>807.93333333333339</v>
      </c>
      <c r="E204" s="37">
        <v>798.21666666666681</v>
      </c>
      <c r="F204" s="37">
        <v>790.78333333333342</v>
      </c>
      <c r="G204" s="37">
        <v>781.06666666666683</v>
      </c>
      <c r="H204" s="37">
        <v>815.36666666666679</v>
      </c>
      <c r="I204" s="37">
        <v>825.08333333333348</v>
      </c>
      <c r="J204" s="37">
        <v>832.51666666666677</v>
      </c>
      <c r="K204" s="28">
        <v>817.65</v>
      </c>
      <c r="L204" s="28">
        <v>800.5</v>
      </c>
      <c r="M204" s="28">
        <v>31.238779999999998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6775.55</v>
      </c>
      <c r="D205" s="37">
        <v>6785.3666666666659</v>
      </c>
      <c r="E205" s="37">
        <v>6711.9833333333318</v>
      </c>
      <c r="F205" s="37">
        <v>6648.4166666666661</v>
      </c>
      <c r="G205" s="37">
        <v>6575.0333333333319</v>
      </c>
      <c r="H205" s="37">
        <v>6848.9333333333316</v>
      </c>
      <c r="I205" s="37">
        <v>6922.3166666666648</v>
      </c>
      <c r="J205" s="37">
        <v>6985.8833333333314</v>
      </c>
      <c r="K205" s="28">
        <v>6858.75</v>
      </c>
      <c r="L205" s="28">
        <v>6721.8</v>
      </c>
      <c r="M205" s="28">
        <v>3.8582900000000002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42.25</v>
      </c>
      <c r="D206" s="37">
        <v>42.516666666666666</v>
      </c>
      <c r="E206" s="37">
        <v>41.43333333333333</v>
      </c>
      <c r="F206" s="37">
        <v>40.616666666666667</v>
      </c>
      <c r="G206" s="37">
        <v>39.533333333333331</v>
      </c>
      <c r="H206" s="37">
        <v>43.333333333333329</v>
      </c>
      <c r="I206" s="37">
        <v>44.416666666666671</v>
      </c>
      <c r="J206" s="37">
        <v>45.233333333333327</v>
      </c>
      <c r="K206" s="28">
        <v>43.6</v>
      </c>
      <c r="L206" s="28">
        <v>41.7</v>
      </c>
      <c r="M206" s="28">
        <v>116.28507999999999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1542.2</v>
      </c>
      <c r="D207" s="37">
        <v>1549.3</v>
      </c>
      <c r="E207" s="37">
        <v>1516.6</v>
      </c>
      <c r="F207" s="37">
        <v>1491</v>
      </c>
      <c r="G207" s="37">
        <v>1458.3</v>
      </c>
      <c r="H207" s="37">
        <v>1574.8999999999999</v>
      </c>
      <c r="I207" s="37">
        <v>1607.6000000000001</v>
      </c>
      <c r="J207" s="37">
        <v>1633.1999999999998</v>
      </c>
      <c r="K207" s="28">
        <v>1582</v>
      </c>
      <c r="L207" s="28">
        <v>1523.7</v>
      </c>
      <c r="M207" s="28">
        <v>2.95966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900.45</v>
      </c>
      <c r="D208" s="37">
        <v>902.91666666666663</v>
      </c>
      <c r="E208" s="37">
        <v>889.73333333333323</v>
      </c>
      <c r="F208" s="37">
        <v>879.01666666666665</v>
      </c>
      <c r="G208" s="37">
        <v>865.83333333333326</v>
      </c>
      <c r="H208" s="37">
        <v>913.63333333333321</v>
      </c>
      <c r="I208" s="37">
        <v>926.81666666666661</v>
      </c>
      <c r="J208" s="37">
        <v>937.53333333333319</v>
      </c>
      <c r="K208" s="28">
        <v>916.1</v>
      </c>
      <c r="L208" s="28">
        <v>892.2</v>
      </c>
      <c r="M208" s="28">
        <v>9.9596400000000003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983.9</v>
      </c>
      <c r="D209" s="37">
        <v>974.43333333333328</v>
      </c>
      <c r="E209" s="37">
        <v>954.56666666666661</v>
      </c>
      <c r="F209" s="37">
        <v>925.23333333333335</v>
      </c>
      <c r="G209" s="37">
        <v>905.36666666666667</v>
      </c>
      <c r="H209" s="37">
        <v>1003.7666666666665</v>
      </c>
      <c r="I209" s="37">
        <v>1023.6333333333331</v>
      </c>
      <c r="J209" s="37">
        <v>1052.9666666666665</v>
      </c>
      <c r="K209" s="28">
        <v>994.3</v>
      </c>
      <c r="L209" s="28">
        <v>945.1</v>
      </c>
      <c r="M209" s="28">
        <v>10.49192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417</v>
      </c>
      <c r="D210" s="37">
        <v>421.98333333333329</v>
      </c>
      <c r="E210" s="37">
        <v>409.16666666666657</v>
      </c>
      <c r="F210" s="37">
        <v>401.33333333333326</v>
      </c>
      <c r="G210" s="37">
        <v>388.51666666666654</v>
      </c>
      <c r="H210" s="37">
        <v>429.81666666666661</v>
      </c>
      <c r="I210" s="37">
        <v>442.63333333333333</v>
      </c>
      <c r="J210" s="37">
        <v>450.46666666666664</v>
      </c>
      <c r="K210" s="28">
        <v>434.8</v>
      </c>
      <c r="L210" s="28">
        <v>414.15</v>
      </c>
      <c r="M210" s="28">
        <v>101.63306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10.6</v>
      </c>
      <c r="D211" s="37">
        <v>10.683333333333332</v>
      </c>
      <c r="E211" s="37">
        <v>10.366666666666664</v>
      </c>
      <c r="F211" s="37">
        <v>10.133333333333331</v>
      </c>
      <c r="G211" s="37">
        <v>9.8166666666666629</v>
      </c>
      <c r="H211" s="37">
        <v>10.916666666666664</v>
      </c>
      <c r="I211" s="37">
        <v>11.233333333333331</v>
      </c>
      <c r="J211" s="37">
        <v>11.466666666666665</v>
      </c>
      <c r="K211" s="28">
        <v>11</v>
      </c>
      <c r="L211" s="28">
        <v>10.45</v>
      </c>
      <c r="M211" s="28">
        <v>1740.71705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1302.8</v>
      </c>
      <c r="D212" s="37">
        <v>1294.25</v>
      </c>
      <c r="E212" s="37">
        <v>1276.5999999999999</v>
      </c>
      <c r="F212" s="37">
        <v>1250.3999999999999</v>
      </c>
      <c r="G212" s="37">
        <v>1232.7499999999998</v>
      </c>
      <c r="H212" s="37">
        <v>1320.45</v>
      </c>
      <c r="I212" s="37">
        <v>1338.1000000000001</v>
      </c>
      <c r="J212" s="37">
        <v>1364.3000000000002</v>
      </c>
      <c r="K212" s="28">
        <v>1311.9</v>
      </c>
      <c r="L212" s="28">
        <v>1268.05</v>
      </c>
      <c r="M212" s="28">
        <v>13.46945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1689.25</v>
      </c>
      <c r="D213" s="37">
        <v>1681.05</v>
      </c>
      <c r="E213" s="37">
        <v>1653.3</v>
      </c>
      <c r="F213" s="37">
        <v>1617.35</v>
      </c>
      <c r="G213" s="37">
        <v>1589.6</v>
      </c>
      <c r="H213" s="37">
        <v>1717</v>
      </c>
      <c r="I213" s="37">
        <v>1744.75</v>
      </c>
      <c r="J213" s="37">
        <v>1780.7</v>
      </c>
      <c r="K213" s="28">
        <v>1708.8</v>
      </c>
      <c r="L213" s="28">
        <v>1645.1</v>
      </c>
      <c r="M213" s="28">
        <v>3.7607499999999998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558.70000000000005</v>
      </c>
      <c r="D214" s="37">
        <v>560.9666666666667</v>
      </c>
      <c r="E214" s="37">
        <v>553.93333333333339</v>
      </c>
      <c r="F214" s="37">
        <v>549.16666666666674</v>
      </c>
      <c r="G214" s="37">
        <v>542.13333333333344</v>
      </c>
      <c r="H214" s="37">
        <v>565.73333333333335</v>
      </c>
      <c r="I214" s="37">
        <v>572.76666666666665</v>
      </c>
      <c r="J214" s="37">
        <v>577.5333333333333</v>
      </c>
      <c r="K214" s="37">
        <v>568</v>
      </c>
      <c r="L214" s="37">
        <v>556.20000000000005</v>
      </c>
      <c r="M214" s="37">
        <v>81.692660000000004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14.65</v>
      </c>
      <c r="D215" s="37">
        <v>14.733333333333334</v>
      </c>
      <c r="E215" s="37">
        <v>14.316666666666668</v>
      </c>
      <c r="F215" s="37">
        <v>13.983333333333334</v>
      </c>
      <c r="G215" s="37">
        <v>13.566666666666668</v>
      </c>
      <c r="H215" s="37">
        <v>15.066666666666668</v>
      </c>
      <c r="I215" s="37">
        <v>15.483333333333333</v>
      </c>
      <c r="J215" s="37">
        <v>15.816666666666668</v>
      </c>
      <c r="K215" s="37">
        <v>15.15</v>
      </c>
      <c r="L215" s="37">
        <v>14.4</v>
      </c>
      <c r="M215" s="37">
        <v>1744.19841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282.3</v>
      </c>
      <c r="D216" s="37">
        <v>284.15000000000003</v>
      </c>
      <c r="E216" s="37">
        <v>277.50000000000006</v>
      </c>
      <c r="F216" s="37">
        <v>272.70000000000005</v>
      </c>
      <c r="G216" s="37">
        <v>266.05000000000007</v>
      </c>
      <c r="H216" s="37">
        <v>288.95000000000005</v>
      </c>
      <c r="I216" s="37">
        <v>295.60000000000002</v>
      </c>
      <c r="J216" s="37">
        <v>300.40000000000003</v>
      </c>
      <c r="K216" s="37">
        <v>290.8</v>
      </c>
      <c r="L216" s="37">
        <v>279.35000000000002</v>
      </c>
      <c r="M216" s="37">
        <v>126.33268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8"/>
      <c r="B1" s="449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44664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1" t="s">
        <v>16</v>
      </c>
      <c r="B9" s="443" t="s">
        <v>18</v>
      </c>
      <c r="C9" s="447" t="s">
        <v>20</v>
      </c>
      <c r="D9" s="447" t="s">
        <v>21</v>
      </c>
      <c r="E9" s="438" t="s">
        <v>22</v>
      </c>
      <c r="F9" s="439"/>
      <c r="G9" s="440"/>
      <c r="H9" s="438" t="s">
        <v>23</v>
      </c>
      <c r="I9" s="439"/>
      <c r="J9" s="440"/>
      <c r="K9" s="23"/>
      <c r="L9" s="24"/>
      <c r="M9" s="50"/>
      <c r="N9" s="1"/>
      <c r="O9" s="1"/>
    </row>
    <row r="10" spans="1:15" ht="42.75" customHeight="1">
      <c r="A10" s="445"/>
      <c r="B10" s="446"/>
      <c r="C10" s="446"/>
      <c r="D10" s="44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21378.400000000001</v>
      </c>
      <c r="D11" s="321">
        <v>21290.466666666667</v>
      </c>
      <c r="E11" s="321">
        <v>21137.933333333334</v>
      </c>
      <c r="F11" s="321">
        <v>20897.466666666667</v>
      </c>
      <c r="G11" s="321">
        <v>20744.933333333334</v>
      </c>
      <c r="H11" s="321">
        <v>21530.933333333334</v>
      </c>
      <c r="I11" s="321">
        <v>21683.466666666667</v>
      </c>
      <c r="J11" s="321">
        <v>21923.933333333334</v>
      </c>
      <c r="K11" s="320">
        <v>21443</v>
      </c>
      <c r="L11" s="320">
        <v>21050</v>
      </c>
      <c r="M11" s="320">
        <v>1.9480000000000001E-2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509.4</v>
      </c>
      <c r="D12" s="321">
        <v>512.65</v>
      </c>
      <c r="E12" s="321">
        <v>503.09999999999991</v>
      </c>
      <c r="F12" s="321">
        <v>496.79999999999995</v>
      </c>
      <c r="G12" s="321">
        <v>487.24999999999989</v>
      </c>
      <c r="H12" s="321">
        <v>518.94999999999993</v>
      </c>
      <c r="I12" s="321">
        <v>528.49999999999989</v>
      </c>
      <c r="J12" s="321">
        <v>534.79999999999995</v>
      </c>
      <c r="K12" s="320">
        <v>522.20000000000005</v>
      </c>
      <c r="L12" s="320">
        <v>506.35</v>
      </c>
      <c r="M12" s="320">
        <v>1.1404300000000001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956.25</v>
      </c>
      <c r="D13" s="321">
        <v>953.58333333333337</v>
      </c>
      <c r="E13" s="321">
        <v>942.66666666666674</v>
      </c>
      <c r="F13" s="321">
        <v>929.08333333333337</v>
      </c>
      <c r="G13" s="321">
        <v>918.16666666666674</v>
      </c>
      <c r="H13" s="321">
        <v>967.16666666666674</v>
      </c>
      <c r="I13" s="321">
        <v>978.08333333333348</v>
      </c>
      <c r="J13" s="321">
        <v>991.66666666666674</v>
      </c>
      <c r="K13" s="320">
        <v>964.5</v>
      </c>
      <c r="L13" s="320">
        <v>940</v>
      </c>
      <c r="M13" s="320">
        <v>4.0552400000000004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2475.0500000000002</v>
      </c>
      <c r="D14" s="321">
        <v>2499</v>
      </c>
      <c r="E14" s="321">
        <v>2431.0500000000002</v>
      </c>
      <c r="F14" s="321">
        <v>2387.0500000000002</v>
      </c>
      <c r="G14" s="321">
        <v>2319.1000000000004</v>
      </c>
      <c r="H14" s="321">
        <v>2543</v>
      </c>
      <c r="I14" s="321">
        <v>2610.9499999999998</v>
      </c>
      <c r="J14" s="321">
        <v>2654.95</v>
      </c>
      <c r="K14" s="320">
        <v>2566.9499999999998</v>
      </c>
      <c r="L14" s="320">
        <v>2455</v>
      </c>
      <c r="M14" s="320">
        <v>0.98660999999999999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2206.5</v>
      </c>
      <c r="D15" s="321">
        <v>2196.0833333333335</v>
      </c>
      <c r="E15" s="321">
        <v>2160.416666666667</v>
      </c>
      <c r="F15" s="321">
        <v>2114.3333333333335</v>
      </c>
      <c r="G15" s="321">
        <v>2078.666666666667</v>
      </c>
      <c r="H15" s="321">
        <v>2242.166666666667</v>
      </c>
      <c r="I15" s="321">
        <v>2277.8333333333339</v>
      </c>
      <c r="J15" s="321">
        <v>2323.916666666667</v>
      </c>
      <c r="K15" s="320">
        <v>2231.75</v>
      </c>
      <c r="L15" s="320">
        <v>2150</v>
      </c>
      <c r="M15" s="320">
        <v>1.0340499999999999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17819.150000000001</v>
      </c>
      <c r="D16" s="321">
        <v>17889.066666666666</v>
      </c>
      <c r="E16" s="321">
        <v>17680.383333333331</v>
      </c>
      <c r="F16" s="321">
        <v>17541.616666666665</v>
      </c>
      <c r="G16" s="321">
        <v>17332.933333333331</v>
      </c>
      <c r="H16" s="321">
        <v>18027.833333333332</v>
      </c>
      <c r="I16" s="321">
        <v>18236.516666666666</v>
      </c>
      <c r="J16" s="321">
        <v>18375.283333333333</v>
      </c>
      <c r="K16" s="320">
        <v>18097.75</v>
      </c>
      <c r="L16" s="320">
        <v>17750.3</v>
      </c>
      <c r="M16" s="320">
        <v>8.7080000000000005E-2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117.85</v>
      </c>
      <c r="D17" s="321">
        <v>116.71666666666665</v>
      </c>
      <c r="E17" s="321">
        <v>114.23333333333331</v>
      </c>
      <c r="F17" s="321">
        <v>110.61666666666665</v>
      </c>
      <c r="G17" s="321">
        <v>108.1333333333333</v>
      </c>
      <c r="H17" s="321">
        <v>120.33333333333331</v>
      </c>
      <c r="I17" s="321">
        <v>122.81666666666666</v>
      </c>
      <c r="J17" s="321">
        <v>126.43333333333332</v>
      </c>
      <c r="K17" s="320">
        <v>119.2</v>
      </c>
      <c r="L17" s="320">
        <v>113.1</v>
      </c>
      <c r="M17" s="320">
        <v>117.16428000000001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296.25</v>
      </c>
      <c r="D18" s="321">
        <v>297.78333333333336</v>
      </c>
      <c r="E18" s="321">
        <v>289.4666666666667</v>
      </c>
      <c r="F18" s="321">
        <v>282.68333333333334</v>
      </c>
      <c r="G18" s="321">
        <v>274.36666666666667</v>
      </c>
      <c r="H18" s="321">
        <v>304.56666666666672</v>
      </c>
      <c r="I18" s="321">
        <v>312.88333333333344</v>
      </c>
      <c r="J18" s="321">
        <v>319.66666666666674</v>
      </c>
      <c r="K18" s="320">
        <v>306.10000000000002</v>
      </c>
      <c r="L18" s="320">
        <v>291</v>
      </c>
      <c r="M18" s="320">
        <v>21.57713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2181.4</v>
      </c>
      <c r="D19" s="321">
        <v>2194.7666666666664</v>
      </c>
      <c r="E19" s="321">
        <v>2156.5333333333328</v>
      </c>
      <c r="F19" s="321">
        <v>2131.6666666666665</v>
      </c>
      <c r="G19" s="321">
        <v>2093.4333333333329</v>
      </c>
      <c r="H19" s="321">
        <v>2219.6333333333328</v>
      </c>
      <c r="I19" s="321">
        <v>2257.8666666666663</v>
      </c>
      <c r="J19" s="321">
        <v>2282.7333333333327</v>
      </c>
      <c r="K19" s="320">
        <v>2233</v>
      </c>
      <c r="L19" s="320">
        <v>2169.9</v>
      </c>
      <c r="M19" s="320">
        <v>6.2549900000000003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2196.9499999999998</v>
      </c>
      <c r="D20" s="321">
        <v>2190.3166666666666</v>
      </c>
      <c r="E20" s="321">
        <v>2161.6333333333332</v>
      </c>
      <c r="F20" s="321">
        <v>2126.3166666666666</v>
      </c>
      <c r="G20" s="321">
        <v>2097.6333333333332</v>
      </c>
      <c r="H20" s="321">
        <v>2225.6333333333332</v>
      </c>
      <c r="I20" s="321">
        <v>2254.3166666666666</v>
      </c>
      <c r="J20" s="321">
        <v>2289.6333333333332</v>
      </c>
      <c r="K20" s="320">
        <v>2219</v>
      </c>
      <c r="L20" s="320">
        <v>2155</v>
      </c>
      <c r="M20" s="320">
        <v>26.323239999999998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2792.4</v>
      </c>
      <c r="D21" s="321">
        <v>2824.2999999999997</v>
      </c>
      <c r="E21" s="321">
        <v>2693.5999999999995</v>
      </c>
      <c r="F21" s="321">
        <v>2594.7999999999997</v>
      </c>
      <c r="G21" s="321">
        <v>2464.0999999999995</v>
      </c>
      <c r="H21" s="321">
        <v>2923.0999999999995</v>
      </c>
      <c r="I21" s="321">
        <v>3053.7999999999993</v>
      </c>
      <c r="J21" s="321">
        <v>3152.5999999999995</v>
      </c>
      <c r="K21" s="320">
        <v>2955</v>
      </c>
      <c r="L21" s="320">
        <v>2725.5</v>
      </c>
      <c r="M21" s="320">
        <v>78.366579999999999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844.9</v>
      </c>
      <c r="D22" s="321">
        <v>846.30000000000007</v>
      </c>
      <c r="E22" s="321">
        <v>833.60000000000014</v>
      </c>
      <c r="F22" s="321">
        <v>822.30000000000007</v>
      </c>
      <c r="G22" s="321">
        <v>809.60000000000014</v>
      </c>
      <c r="H22" s="321">
        <v>857.60000000000014</v>
      </c>
      <c r="I22" s="321">
        <v>870.30000000000018</v>
      </c>
      <c r="J22" s="321">
        <v>881.60000000000014</v>
      </c>
      <c r="K22" s="320">
        <v>859</v>
      </c>
      <c r="L22" s="320">
        <v>835</v>
      </c>
      <c r="M22" s="320">
        <v>55.972459999999998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2680.55</v>
      </c>
      <c r="D23" s="321">
        <v>2760.1833333333329</v>
      </c>
      <c r="E23" s="321">
        <v>2520.3666666666659</v>
      </c>
      <c r="F23" s="321">
        <v>2360.1833333333329</v>
      </c>
      <c r="G23" s="321">
        <v>2120.3666666666659</v>
      </c>
      <c r="H23" s="321">
        <v>2920.3666666666659</v>
      </c>
      <c r="I23" s="321">
        <v>3160.1833333333325</v>
      </c>
      <c r="J23" s="321">
        <v>3320.3666666666659</v>
      </c>
      <c r="K23" s="320">
        <v>3000</v>
      </c>
      <c r="L23" s="320">
        <v>2600</v>
      </c>
      <c r="M23" s="320">
        <v>14.05621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315.25</v>
      </c>
      <c r="D24" s="321">
        <v>316.63333333333333</v>
      </c>
      <c r="E24" s="321">
        <v>309.21666666666664</v>
      </c>
      <c r="F24" s="321">
        <v>303.18333333333334</v>
      </c>
      <c r="G24" s="321">
        <v>295.76666666666665</v>
      </c>
      <c r="H24" s="321">
        <v>322.66666666666663</v>
      </c>
      <c r="I24" s="321">
        <v>330.08333333333337</v>
      </c>
      <c r="J24" s="321">
        <v>336.11666666666662</v>
      </c>
      <c r="K24" s="320">
        <v>324.05</v>
      </c>
      <c r="L24" s="320">
        <v>310.60000000000002</v>
      </c>
      <c r="M24" s="320">
        <v>6.30138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219.55</v>
      </c>
      <c r="D25" s="321">
        <v>220.85</v>
      </c>
      <c r="E25" s="321">
        <v>215.7</v>
      </c>
      <c r="F25" s="321">
        <v>211.85</v>
      </c>
      <c r="G25" s="321">
        <v>206.7</v>
      </c>
      <c r="H25" s="321">
        <v>224.7</v>
      </c>
      <c r="I25" s="321">
        <v>229.85000000000002</v>
      </c>
      <c r="J25" s="321">
        <v>233.7</v>
      </c>
      <c r="K25" s="320">
        <v>226</v>
      </c>
      <c r="L25" s="320">
        <v>217</v>
      </c>
      <c r="M25" s="320">
        <v>4.6379599999999996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1257</v>
      </c>
      <c r="D26" s="321">
        <v>1264.3333333333333</v>
      </c>
      <c r="E26" s="321">
        <v>1237.6666666666665</v>
      </c>
      <c r="F26" s="321">
        <v>1218.3333333333333</v>
      </c>
      <c r="G26" s="321">
        <v>1191.6666666666665</v>
      </c>
      <c r="H26" s="321">
        <v>1283.6666666666665</v>
      </c>
      <c r="I26" s="321">
        <v>1310.333333333333</v>
      </c>
      <c r="J26" s="321">
        <v>1329.6666666666665</v>
      </c>
      <c r="K26" s="320">
        <v>1291</v>
      </c>
      <c r="L26" s="320">
        <v>1245</v>
      </c>
      <c r="M26" s="320">
        <v>2.8678900000000001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1719.45</v>
      </c>
      <c r="D27" s="321">
        <v>1730.8999999999999</v>
      </c>
      <c r="E27" s="321">
        <v>1699.7999999999997</v>
      </c>
      <c r="F27" s="321">
        <v>1680.1499999999999</v>
      </c>
      <c r="G27" s="321">
        <v>1649.0499999999997</v>
      </c>
      <c r="H27" s="321">
        <v>1750.5499999999997</v>
      </c>
      <c r="I27" s="321">
        <v>1781.6499999999996</v>
      </c>
      <c r="J27" s="321">
        <v>1801.2999999999997</v>
      </c>
      <c r="K27" s="320">
        <v>1762</v>
      </c>
      <c r="L27" s="320">
        <v>1711.25</v>
      </c>
      <c r="M27" s="320">
        <v>0.18847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1752.25</v>
      </c>
      <c r="D28" s="321">
        <v>1752.7833333333335</v>
      </c>
      <c r="E28" s="321">
        <v>1730.5666666666671</v>
      </c>
      <c r="F28" s="321">
        <v>1708.8833333333334</v>
      </c>
      <c r="G28" s="321">
        <v>1686.666666666667</v>
      </c>
      <c r="H28" s="321">
        <v>1774.4666666666672</v>
      </c>
      <c r="I28" s="321">
        <v>1796.6833333333338</v>
      </c>
      <c r="J28" s="321">
        <v>1818.3666666666672</v>
      </c>
      <c r="K28" s="320">
        <v>1775</v>
      </c>
      <c r="L28" s="320">
        <v>1731.1</v>
      </c>
      <c r="M28" s="320">
        <v>0.49036000000000002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84.3</v>
      </c>
      <c r="D29" s="321">
        <v>84.833333333333329</v>
      </c>
      <c r="E29" s="321">
        <v>83.066666666666663</v>
      </c>
      <c r="F29" s="321">
        <v>81.833333333333329</v>
      </c>
      <c r="G29" s="321">
        <v>80.066666666666663</v>
      </c>
      <c r="H29" s="321">
        <v>86.066666666666663</v>
      </c>
      <c r="I29" s="321">
        <v>87.833333333333343</v>
      </c>
      <c r="J29" s="321">
        <v>89.066666666666663</v>
      </c>
      <c r="K29" s="320">
        <v>86.6</v>
      </c>
      <c r="L29" s="320">
        <v>83.6</v>
      </c>
      <c r="M29" s="320">
        <v>4.5640000000000001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3451.75</v>
      </c>
      <c r="D30" s="321">
        <v>3461.6</v>
      </c>
      <c r="E30" s="321">
        <v>3423.2</v>
      </c>
      <c r="F30" s="321">
        <v>3394.65</v>
      </c>
      <c r="G30" s="321">
        <v>3356.25</v>
      </c>
      <c r="H30" s="321">
        <v>3490.1499999999996</v>
      </c>
      <c r="I30" s="321">
        <v>3528.55</v>
      </c>
      <c r="J30" s="321">
        <v>3557.0999999999995</v>
      </c>
      <c r="K30" s="320">
        <v>3500</v>
      </c>
      <c r="L30" s="320">
        <v>3433.05</v>
      </c>
      <c r="M30" s="320">
        <v>1.68927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3216.9</v>
      </c>
      <c r="D31" s="321">
        <v>3256.4</v>
      </c>
      <c r="E31" s="321">
        <v>3154.9500000000003</v>
      </c>
      <c r="F31" s="321">
        <v>3093</v>
      </c>
      <c r="G31" s="321">
        <v>2991.55</v>
      </c>
      <c r="H31" s="321">
        <v>3318.3500000000004</v>
      </c>
      <c r="I31" s="321">
        <v>3419.8</v>
      </c>
      <c r="J31" s="321">
        <v>3481.7500000000005</v>
      </c>
      <c r="K31" s="320">
        <v>3357.85</v>
      </c>
      <c r="L31" s="320">
        <v>3194.45</v>
      </c>
      <c r="M31" s="320">
        <v>0.66812000000000005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28.6</v>
      </c>
      <c r="D32" s="321">
        <v>28.716666666666669</v>
      </c>
      <c r="E32" s="321">
        <v>28.033333333333339</v>
      </c>
      <c r="F32" s="321">
        <v>27.466666666666669</v>
      </c>
      <c r="G32" s="321">
        <v>26.783333333333339</v>
      </c>
      <c r="H32" s="321">
        <v>29.283333333333339</v>
      </c>
      <c r="I32" s="321">
        <v>29.966666666666669</v>
      </c>
      <c r="J32" s="321">
        <v>30.533333333333339</v>
      </c>
      <c r="K32" s="320">
        <v>29.4</v>
      </c>
      <c r="L32" s="320">
        <v>28.15</v>
      </c>
      <c r="M32" s="320">
        <v>184.09112999999999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568.5</v>
      </c>
      <c r="D33" s="321">
        <v>568.83333333333337</v>
      </c>
      <c r="E33" s="321">
        <v>562.16666666666674</v>
      </c>
      <c r="F33" s="321">
        <v>555.83333333333337</v>
      </c>
      <c r="G33" s="321">
        <v>549.16666666666674</v>
      </c>
      <c r="H33" s="321">
        <v>575.16666666666674</v>
      </c>
      <c r="I33" s="321">
        <v>581.83333333333348</v>
      </c>
      <c r="J33" s="321">
        <v>588.16666666666674</v>
      </c>
      <c r="K33" s="320">
        <v>575.5</v>
      </c>
      <c r="L33" s="320">
        <v>562.5</v>
      </c>
      <c r="M33" s="320">
        <v>4.2713900000000002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3620.3</v>
      </c>
      <c r="D34" s="321">
        <v>3623.9499999999994</v>
      </c>
      <c r="E34" s="321">
        <v>3597.7999999999988</v>
      </c>
      <c r="F34" s="321">
        <v>3575.2999999999993</v>
      </c>
      <c r="G34" s="321">
        <v>3549.1499999999987</v>
      </c>
      <c r="H34" s="321">
        <v>3646.4499999999989</v>
      </c>
      <c r="I34" s="321">
        <v>3672.5999999999995</v>
      </c>
      <c r="J34" s="321">
        <v>3695.099999999999</v>
      </c>
      <c r="K34" s="320">
        <v>3650.1</v>
      </c>
      <c r="L34" s="320">
        <v>3601.45</v>
      </c>
      <c r="M34" s="320">
        <v>0.20029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359.65</v>
      </c>
      <c r="D35" s="321">
        <v>362.33333333333331</v>
      </c>
      <c r="E35" s="321">
        <v>353.06666666666661</v>
      </c>
      <c r="F35" s="321">
        <v>346.48333333333329</v>
      </c>
      <c r="G35" s="321">
        <v>337.21666666666658</v>
      </c>
      <c r="H35" s="321">
        <v>368.91666666666663</v>
      </c>
      <c r="I35" s="321">
        <v>378.18333333333339</v>
      </c>
      <c r="J35" s="321">
        <v>384.76666666666665</v>
      </c>
      <c r="K35" s="320">
        <v>371.6</v>
      </c>
      <c r="L35" s="320">
        <v>355.75</v>
      </c>
      <c r="M35" s="320">
        <v>198.84358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1701.05</v>
      </c>
      <c r="D36" s="321">
        <v>1697.4666666666665</v>
      </c>
      <c r="E36" s="321">
        <v>1655.9833333333329</v>
      </c>
      <c r="F36" s="321">
        <v>1610.9166666666665</v>
      </c>
      <c r="G36" s="321">
        <v>1569.4333333333329</v>
      </c>
      <c r="H36" s="321">
        <v>1742.5333333333328</v>
      </c>
      <c r="I36" s="321">
        <v>1784.0166666666664</v>
      </c>
      <c r="J36" s="321">
        <v>1829.0833333333328</v>
      </c>
      <c r="K36" s="320">
        <v>1738.95</v>
      </c>
      <c r="L36" s="320">
        <v>1652.4</v>
      </c>
      <c r="M36" s="320">
        <v>6.5307599999999999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872.65</v>
      </c>
      <c r="D37" s="321">
        <v>865.55000000000007</v>
      </c>
      <c r="E37" s="321">
        <v>847.10000000000014</v>
      </c>
      <c r="F37" s="321">
        <v>821.55000000000007</v>
      </c>
      <c r="G37" s="321">
        <v>803.10000000000014</v>
      </c>
      <c r="H37" s="321">
        <v>891.10000000000014</v>
      </c>
      <c r="I37" s="321">
        <v>909.55000000000018</v>
      </c>
      <c r="J37" s="321">
        <v>935.10000000000014</v>
      </c>
      <c r="K37" s="320">
        <v>884</v>
      </c>
      <c r="L37" s="320">
        <v>840</v>
      </c>
      <c r="M37" s="320">
        <v>1.31437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1045.45</v>
      </c>
      <c r="D38" s="321">
        <v>1043.1833333333332</v>
      </c>
      <c r="E38" s="321">
        <v>1016.3666666666663</v>
      </c>
      <c r="F38" s="321">
        <v>987.28333333333319</v>
      </c>
      <c r="G38" s="321">
        <v>960.46666666666636</v>
      </c>
      <c r="H38" s="321">
        <v>1072.2666666666664</v>
      </c>
      <c r="I38" s="321">
        <v>1099.0833333333335</v>
      </c>
      <c r="J38" s="321">
        <v>1128.1666666666663</v>
      </c>
      <c r="K38" s="320">
        <v>1070</v>
      </c>
      <c r="L38" s="320">
        <v>1014.1</v>
      </c>
      <c r="M38" s="320">
        <v>6.2841500000000003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768.3</v>
      </c>
      <c r="D39" s="321">
        <v>769.09999999999991</v>
      </c>
      <c r="E39" s="321">
        <v>757.29999999999984</v>
      </c>
      <c r="F39" s="321">
        <v>746.3</v>
      </c>
      <c r="G39" s="321">
        <v>734.49999999999989</v>
      </c>
      <c r="H39" s="321">
        <v>780.0999999999998</v>
      </c>
      <c r="I39" s="321">
        <v>791.9</v>
      </c>
      <c r="J39" s="321">
        <v>802.89999999999975</v>
      </c>
      <c r="K39" s="320">
        <v>780.9</v>
      </c>
      <c r="L39" s="320">
        <v>758.1</v>
      </c>
      <c r="M39" s="320">
        <v>2.2418300000000002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4626.3</v>
      </c>
      <c r="D40" s="321">
        <v>4634.2833333333328</v>
      </c>
      <c r="E40" s="321">
        <v>4586.5666666666657</v>
      </c>
      <c r="F40" s="321">
        <v>4546.833333333333</v>
      </c>
      <c r="G40" s="321">
        <v>4499.1166666666659</v>
      </c>
      <c r="H40" s="321">
        <v>4674.0166666666655</v>
      </c>
      <c r="I40" s="321">
        <v>4721.7333333333327</v>
      </c>
      <c r="J40" s="321">
        <v>4761.4666666666653</v>
      </c>
      <c r="K40" s="320">
        <v>4682</v>
      </c>
      <c r="L40" s="320">
        <v>4594.55</v>
      </c>
      <c r="M40" s="320">
        <v>5.7440899999999999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195.35</v>
      </c>
      <c r="D41" s="321">
        <v>196.76666666666665</v>
      </c>
      <c r="E41" s="321">
        <v>193.5333333333333</v>
      </c>
      <c r="F41" s="321">
        <v>191.71666666666664</v>
      </c>
      <c r="G41" s="321">
        <v>188.48333333333329</v>
      </c>
      <c r="H41" s="321">
        <v>198.58333333333331</v>
      </c>
      <c r="I41" s="321">
        <v>201.81666666666666</v>
      </c>
      <c r="J41" s="321">
        <v>203.63333333333333</v>
      </c>
      <c r="K41" s="320">
        <v>200</v>
      </c>
      <c r="L41" s="320">
        <v>194.95</v>
      </c>
      <c r="M41" s="320">
        <v>40.911549999999998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476.35</v>
      </c>
      <c r="D42" s="321">
        <v>473.7833333333333</v>
      </c>
      <c r="E42" s="321">
        <v>467.56666666666661</v>
      </c>
      <c r="F42" s="321">
        <v>458.7833333333333</v>
      </c>
      <c r="G42" s="321">
        <v>452.56666666666661</v>
      </c>
      <c r="H42" s="321">
        <v>482.56666666666661</v>
      </c>
      <c r="I42" s="321">
        <v>488.7833333333333</v>
      </c>
      <c r="J42" s="321">
        <v>497.56666666666661</v>
      </c>
      <c r="K42" s="320">
        <v>480</v>
      </c>
      <c r="L42" s="320">
        <v>465</v>
      </c>
      <c r="M42" s="320">
        <v>1.5253699999999999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92.8</v>
      </c>
      <c r="D43" s="321">
        <v>92.866666666666674</v>
      </c>
      <c r="E43" s="321">
        <v>91.733333333333348</v>
      </c>
      <c r="F43" s="321">
        <v>90.666666666666671</v>
      </c>
      <c r="G43" s="321">
        <v>89.533333333333346</v>
      </c>
      <c r="H43" s="321">
        <v>93.933333333333351</v>
      </c>
      <c r="I43" s="321">
        <v>95.066666666666677</v>
      </c>
      <c r="J43" s="321">
        <v>96.133333333333354</v>
      </c>
      <c r="K43" s="320">
        <v>94</v>
      </c>
      <c r="L43" s="320">
        <v>91.8</v>
      </c>
      <c r="M43" s="320">
        <v>4.8288099999999998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129.4</v>
      </c>
      <c r="D44" s="321">
        <v>129.1</v>
      </c>
      <c r="E44" s="321">
        <v>127.29999999999998</v>
      </c>
      <c r="F44" s="321">
        <v>125.19999999999999</v>
      </c>
      <c r="G44" s="321">
        <v>123.39999999999998</v>
      </c>
      <c r="H44" s="321">
        <v>131.19999999999999</v>
      </c>
      <c r="I44" s="321">
        <v>133</v>
      </c>
      <c r="J44" s="321">
        <v>135.1</v>
      </c>
      <c r="K44" s="320">
        <v>130.9</v>
      </c>
      <c r="L44" s="320">
        <v>127</v>
      </c>
      <c r="M44" s="320">
        <v>128.35767000000001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3128.65</v>
      </c>
      <c r="D45" s="321">
        <v>3134.9666666666667</v>
      </c>
      <c r="E45" s="321">
        <v>3107.8333333333335</v>
      </c>
      <c r="F45" s="321">
        <v>3087.0166666666669</v>
      </c>
      <c r="G45" s="321">
        <v>3059.8833333333337</v>
      </c>
      <c r="H45" s="321">
        <v>3155.7833333333333</v>
      </c>
      <c r="I45" s="321">
        <v>3182.9166666666665</v>
      </c>
      <c r="J45" s="321">
        <v>3203.7333333333331</v>
      </c>
      <c r="K45" s="320">
        <v>3162.1</v>
      </c>
      <c r="L45" s="320">
        <v>3114.15</v>
      </c>
      <c r="M45" s="320">
        <v>7.9426500000000004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190.75</v>
      </c>
      <c r="D46" s="321">
        <v>191.1</v>
      </c>
      <c r="E46" s="321">
        <v>188.2</v>
      </c>
      <c r="F46" s="321">
        <v>185.65</v>
      </c>
      <c r="G46" s="321">
        <v>182.75</v>
      </c>
      <c r="H46" s="321">
        <v>193.64999999999998</v>
      </c>
      <c r="I46" s="321">
        <v>196.55</v>
      </c>
      <c r="J46" s="321">
        <v>199.09999999999997</v>
      </c>
      <c r="K46" s="320">
        <v>194</v>
      </c>
      <c r="L46" s="320">
        <v>188.55</v>
      </c>
      <c r="M46" s="320">
        <v>5.3909900000000004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2129.4499999999998</v>
      </c>
      <c r="D47" s="321">
        <v>2102.3666666666668</v>
      </c>
      <c r="E47" s="321">
        <v>2068.7333333333336</v>
      </c>
      <c r="F47" s="321">
        <v>2008.0166666666669</v>
      </c>
      <c r="G47" s="321">
        <v>1974.3833333333337</v>
      </c>
      <c r="H47" s="321">
        <v>2163.0833333333335</v>
      </c>
      <c r="I47" s="321">
        <v>2196.7166666666667</v>
      </c>
      <c r="J47" s="321">
        <v>2257.4333333333334</v>
      </c>
      <c r="K47" s="320">
        <v>2136</v>
      </c>
      <c r="L47" s="320">
        <v>2041.65</v>
      </c>
      <c r="M47" s="320">
        <v>5.7867899999999999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2796.4</v>
      </c>
      <c r="D48" s="321">
        <v>2807.4500000000003</v>
      </c>
      <c r="E48" s="321">
        <v>2756.9500000000007</v>
      </c>
      <c r="F48" s="321">
        <v>2717.5000000000005</v>
      </c>
      <c r="G48" s="321">
        <v>2667.0000000000009</v>
      </c>
      <c r="H48" s="321">
        <v>2846.9000000000005</v>
      </c>
      <c r="I48" s="321">
        <v>2897.3999999999996</v>
      </c>
      <c r="J48" s="321">
        <v>2936.8500000000004</v>
      </c>
      <c r="K48" s="320">
        <v>2857.95</v>
      </c>
      <c r="L48" s="320">
        <v>2768</v>
      </c>
      <c r="M48" s="320">
        <v>0.10081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2502.0500000000002</v>
      </c>
      <c r="D49" s="321">
        <v>2565.3666666666668</v>
      </c>
      <c r="E49" s="321">
        <v>2390.7333333333336</v>
      </c>
      <c r="F49" s="321">
        <v>2279.416666666667</v>
      </c>
      <c r="G49" s="321">
        <v>2104.7833333333338</v>
      </c>
      <c r="H49" s="321">
        <v>2676.6833333333334</v>
      </c>
      <c r="I49" s="321">
        <v>2851.3166666666666</v>
      </c>
      <c r="J49" s="321">
        <v>2962.6333333333332</v>
      </c>
      <c r="K49" s="320">
        <v>2740</v>
      </c>
      <c r="L49" s="320">
        <v>2454.0500000000002</v>
      </c>
      <c r="M49" s="320">
        <v>8.0460499999999993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9899</v>
      </c>
      <c r="D50" s="321">
        <v>9932.6833333333325</v>
      </c>
      <c r="E50" s="321">
        <v>9786.3166666666657</v>
      </c>
      <c r="F50" s="321">
        <v>9673.6333333333332</v>
      </c>
      <c r="G50" s="321">
        <v>9527.2666666666664</v>
      </c>
      <c r="H50" s="321">
        <v>10045.366666666665</v>
      </c>
      <c r="I50" s="321">
        <v>10191.73333333333</v>
      </c>
      <c r="J50" s="321">
        <v>10304.416666666664</v>
      </c>
      <c r="K50" s="320">
        <v>10079.049999999999</v>
      </c>
      <c r="L50" s="320">
        <v>9820</v>
      </c>
      <c r="M50" s="320">
        <v>0.59619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1400.95</v>
      </c>
      <c r="D51" s="321">
        <v>1394.55</v>
      </c>
      <c r="E51" s="321">
        <v>1382.3999999999999</v>
      </c>
      <c r="F51" s="321">
        <v>1363.85</v>
      </c>
      <c r="G51" s="321">
        <v>1351.6999999999998</v>
      </c>
      <c r="H51" s="321">
        <v>1413.1</v>
      </c>
      <c r="I51" s="321">
        <v>1425.25</v>
      </c>
      <c r="J51" s="321">
        <v>1443.8</v>
      </c>
      <c r="K51" s="320">
        <v>1406.7</v>
      </c>
      <c r="L51" s="320">
        <v>1376</v>
      </c>
      <c r="M51" s="320">
        <v>13.79914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681.15</v>
      </c>
      <c r="D52" s="321">
        <v>687.0333333333333</v>
      </c>
      <c r="E52" s="321">
        <v>672.11666666666656</v>
      </c>
      <c r="F52" s="321">
        <v>663.08333333333326</v>
      </c>
      <c r="G52" s="321">
        <v>648.16666666666652</v>
      </c>
      <c r="H52" s="321">
        <v>696.06666666666661</v>
      </c>
      <c r="I52" s="321">
        <v>710.98333333333335</v>
      </c>
      <c r="J52" s="321">
        <v>720.01666666666665</v>
      </c>
      <c r="K52" s="320">
        <v>701.95</v>
      </c>
      <c r="L52" s="320">
        <v>678</v>
      </c>
      <c r="M52" s="320">
        <v>15.49353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464.4</v>
      </c>
      <c r="D53" s="321">
        <v>464.90000000000003</v>
      </c>
      <c r="E53" s="321">
        <v>457.05000000000007</v>
      </c>
      <c r="F53" s="321">
        <v>449.70000000000005</v>
      </c>
      <c r="G53" s="321">
        <v>441.85000000000008</v>
      </c>
      <c r="H53" s="321">
        <v>472.25000000000006</v>
      </c>
      <c r="I53" s="321">
        <v>480.10000000000008</v>
      </c>
      <c r="J53" s="321">
        <v>487.45000000000005</v>
      </c>
      <c r="K53" s="320">
        <v>472.75</v>
      </c>
      <c r="L53" s="320">
        <v>457.55</v>
      </c>
      <c r="M53" s="320">
        <v>2.4302100000000002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798.45</v>
      </c>
      <c r="D54" s="321">
        <v>792.41666666666663</v>
      </c>
      <c r="E54" s="321">
        <v>783.83333333333326</v>
      </c>
      <c r="F54" s="321">
        <v>769.21666666666658</v>
      </c>
      <c r="G54" s="321">
        <v>760.63333333333321</v>
      </c>
      <c r="H54" s="321">
        <v>807.0333333333333</v>
      </c>
      <c r="I54" s="321">
        <v>815.61666666666656</v>
      </c>
      <c r="J54" s="321">
        <v>830.23333333333335</v>
      </c>
      <c r="K54" s="320">
        <v>801</v>
      </c>
      <c r="L54" s="320">
        <v>777.8</v>
      </c>
      <c r="M54" s="320">
        <v>76.722149999999999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3712.05</v>
      </c>
      <c r="D55" s="321">
        <v>3721.6</v>
      </c>
      <c r="E55" s="321">
        <v>3666.5</v>
      </c>
      <c r="F55" s="321">
        <v>3620.9500000000003</v>
      </c>
      <c r="G55" s="321">
        <v>3565.8500000000004</v>
      </c>
      <c r="H55" s="321">
        <v>3767.1499999999996</v>
      </c>
      <c r="I55" s="321">
        <v>3822.2499999999991</v>
      </c>
      <c r="J55" s="321">
        <v>3867.7999999999993</v>
      </c>
      <c r="K55" s="320">
        <v>3776.7</v>
      </c>
      <c r="L55" s="320">
        <v>3676.05</v>
      </c>
      <c r="M55" s="320">
        <v>2.6614499999999999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175.4</v>
      </c>
      <c r="D56" s="321">
        <v>176.43333333333337</v>
      </c>
      <c r="E56" s="321">
        <v>172.31666666666672</v>
      </c>
      <c r="F56" s="321">
        <v>169.23333333333335</v>
      </c>
      <c r="G56" s="321">
        <v>165.1166666666667</v>
      </c>
      <c r="H56" s="321">
        <v>179.51666666666674</v>
      </c>
      <c r="I56" s="321">
        <v>183.63333333333335</v>
      </c>
      <c r="J56" s="321">
        <v>186.71666666666675</v>
      </c>
      <c r="K56" s="320">
        <v>180.55</v>
      </c>
      <c r="L56" s="320">
        <v>173.35</v>
      </c>
      <c r="M56" s="320">
        <v>5.3404699999999998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1141.0999999999999</v>
      </c>
      <c r="D57" s="321">
        <v>1138.0333333333333</v>
      </c>
      <c r="E57" s="321">
        <v>1121.0666666666666</v>
      </c>
      <c r="F57" s="321">
        <v>1101.0333333333333</v>
      </c>
      <c r="G57" s="321">
        <v>1084.0666666666666</v>
      </c>
      <c r="H57" s="321">
        <v>1158.0666666666666</v>
      </c>
      <c r="I57" s="321">
        <v>1175.0333333333333</v>
      </c>
      <c r="J57" s="321">
        <v>1195.0666666666666</v>
      </c>
      <c r="K57" s="320">
        <v>1155</v>
      </c>
      <c r="L57" s="320">
        <v>1118</v>
      </c>
      <c r="M57" s="320">
        <v>1.57206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16318.05</v>
      </c>
      <c r="D58" s="321">
        <v>16347.383333333333</v>
      </c>
      <c r="E58" s="321">
        <v>16192.766666666666</v>
      </c>
      <c r="F58" s="321">
        <v>16067.483333333334</v>
      </c>
      <c r="G58" s="321">
        <v>15912.866666666667</v>
      </c>
      <c r="H58" s="321">
        <v>16472.666666666664</v>
      </c>
      <c r="I58" s="321">
        <v>16627.283333333333</v>
      </c>
      <c r="J58" s="321">
        <v>16752.566666666666</v>
      </c>
      <c r="K58" s="320">
        <v>16502</v>
      </c>
      <c r="L58" s="320">
        <v>16222.1</v>
      </c>
      <c r="M58" s="320">
        <v>2.4764699999999999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5698.8</v>
      </c>
      <c r="D59" s="321">
        <v>5825.05</v>
      </c>
      <c r="E59" s="321">
        <v>5495.05</v>
      </c>
      <c r="F59" s="321">
        <v>5291.3</v>
      </c>
      <c r="G59" s="321">
        <v>4961.3</v>
      </c>
      <c r="H59" s="321">
        <v>6028.8</v>
      </c>
      <c r="I59" s="321">
        <v>6358.8</v>
      </c>
      <c r="J59" s="321">
        <v>6562.55</v>
      </c>
      <c r="K59" s="320">
        <v>6155.05</v>
      </c>
      <c r="L59" s="320">
        <v>5621.3</v>
      </c>
      <c r="M59" s="320">
        <v>2.8468499999999999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7274.5</v>
      </c>
      <c r="D60" s="321">
        <v>7264.8166666666666</v>
      </c>
      <c r="E60" s="321">
        <v>7229.6833333333334</v>
      </c>
      <c r="F60" s="321">
        <v>7184.8666666666668</v>
      </c>
      <c r="G60" s="321">
        <v>7149.7333333333336</v>
      </c>
      <c r="H60" s="321">
        <v>7309.6333333333332</v>
      </c>
      <c r="I60" s="321">
        <v>7344.7666666666664</v>
      </c>
      <c r="J60" s="321">
        <v>7389.583333333333</v>
      </c>
      <c r="K60" s="320">
        <v>7299.95</v>
      </c>
      <c r="L60" s="320">
        <v>7220</v>
      </c>
      <c r="M60" s="320">
        <v>8.0559799999999999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3240.35</v>
      </c>
      <c r="D61" s="321">
        <v>3293.1166666666668</v>
      </c>
      <c r="E61" s="321">
        <v>3168.2333333333336</v>
      </c>
      <c r="F61" s="321">
        <v>3096.1166666666668</v>
      </c>
      <c r="G61" s="321">
        <v>2971.2333333333336</v>
      </c>
      <c r="H61" s="321">
        <v>3365.2333333333336</v>
      </c>
      <c r="I61" s="321">
        <v>3490.1166666666668</v>
      </c>
      <c r="J61" s="321">
        <v>3562.2333333333336</v>
      </c>
      <c r="K61" s="320">
        <v>3418</v>
      </c>
      <c r="L61" s="320">
        <v>3221</v>
      </c>
      <c r="M61" s="320">
        <v>1.30877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2085.5</v>
      </c>
      <c r="D62" s="321">
        <v>2093.15</v>
      </c>
      <c r="E62" s="321">
        <v>2066.5500000000002</v>
      </c>
      <c r="F62" s="321">
        <v>2047.6</v>
      </c>
      <c r="G62" s="321">
        <v>2021</v>
      </c>
      <c r="H62" s="321">
        <v>2112.1000000000004</v>
      </c>
      <c r="I62" s="321">
        <v>2138.6999999999998</v>
      </c>
      <c r="J62" s="321">
        <v>2157.6500000000005</v>
      </c>
      <c r="K62" s="320">
        <v>2119.75</v>
      </c>
      <c r="L62" s="320">
        <v>2074.1999999999998</v>
      </c>
      <c r="M62" s="320">
        <v>5.6425099999999997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500.35</v>
      </c>
      <c r="D63" s="321">
        <v>502.90000000000003</v>
      </c>
      <c r="E63" s="321">
        <v>487.30000000000007</v>
      </c>
      <c r="F63" s="321">
        <v>474.25000000000006</v>
      </c>
      <c r="G63" s="321">
        <v>458.65000000000009</v>
      </c>
      <c r="H63" s="321">
        <v>515.95000000000005</v>
      </c>
      <c r="I63" s="321">
        <v>531.55000000000007</v>
      </c>
      <c r="J63" s="321">
        <v>544.6</v>
      </c>
      <c r="K63" s="320">
        <v>518.5</v>
      </c>
      <c r="L63" s="320">
        <v>489.85</v>
      </c>
      <c r="M63" s="320">
        <v>37.32197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333.45</v>
      </c>
      <c r="D64" s="321">
        <v>328.7833333333333</v>
      </c>
      <c r="E64" s="321">
        <v>322.11666666666662</v>
      </c>
      <c r="F64" s="321">
        <v>310.7833333333333</v>
      </c>
      <c r="G64" s="321">
        <v>304.11666666666662</v>
      </c>
      <c r="H64" s="321">
        <v>340.11666666666662</v>
      </c>
      <c r="I64" s="321">
        <v>346.78333333333336</v>
      </c>
      <c r="J64" s="321">
        <v>358.11666666666662</v>
      </c>
      <c r="K64" s="320">
        <v>335.45</v>
      </c>
      <c r="L64" s="320">
        <v>317.45</v>
      </c>
      <c r="M64" s="320">
        <v>121.06525999999999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120.15</v>
      </c>
      <c r="D65" s="321">
        <v>119.38333333333333</v>
      </c>
      <c r="E65" s="321">
        <v>117.86666666666665</v>
      </c>
      <c r="F65" s="321">
        <v>115.58333333333331</v>
      </c>
      <c r="G65" s="321">
        <v>114.06666666666663</v>
      </c>
      <c r="H65" s="321">
        <v>121.66666666666666</v>
      </c>
      <c r="I65" s="321">
        <v>123.18333333333334</v>
      </c>
      <c r="J65" s="321">
        <v>125.46666666666667</v>
      </c>
      <c r="K65" s="320">
        <v>120.9</v>
      </c>
      <c r="L65" s="320">
        <v>117.1</v>
      </c>
      <c r="M65" s="320">
        <v>238.10157000000001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51</v>
      </c>
      <c r="D66" s="321">
        <v>51.199999999999996</v>
      </c>
      <c r="E66" s="321">
        <v>50.199999999999989</v>
      </c>
      <c r="F66" s="321">
        <v>49.399999999999991</v>
      </c>
      <c r="G66" s="321">
        <v>48.399999999999984</v>
      </c>
      <c r="H66" s="321">
        <v>51.999999999999993</v>
      </c>
      <c r="I66" s="321">
        <v>53.000000000000007</v>
      </c>
      <c r="J66" s="321">
        <v>53.8</v>
      </c>
      <c r="K66" s="320">
        <v>52.2</v>
      </c>
      <c r="L66" s="320">
        <v>50.4</v>
      </c>
      <c r="M66" s="320">
        <v>34.403309999999998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2803</v>
      </c>
      <c r="D67" s="321">
        <v>2831.6666666666665</v>
      </c>
      <c r="E67" s="321">
        <v>2772.4333333333329</v>
      </c>
      <c r="F67" s="321">
        <v>2741.8666666666663</v>
      </c>
      <c r="G67" s="321">
        <v>2682.6333333333328</v>
      </c>
      <c r="H67" s="321">
        <v>2862.2333333333331</v>
      </c>
      <c r="I67" s="321">
        <v>2921.4666666666667</v>
      </c>
      <c r="J67" s="321">
        <v>2952.0333333333333</v>
      </c>
      <c r="K67" s="320">
        <v>2890.9</v>
      </c>
      <c r="L67" s="320">
        <v>2801.1</v>
      </c>
      <c r="M67" s="320">
        <v>0.22791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1980.15</v>
      </c>
      <c r="D68" s="321">
        <v>1989.1833333333334</v>
      </c>
      <c r="E68" s="321">
        <v>1951.0166666666669</v>
      </c>
      <c r="F68" s="321">
        <v>1921.8833333333334</v>
      </c>
      <c r="G68" s="321">
        <v>1883.7166666666669</v>
      </c>
      <c r="H68" s="321">
        <v>2018.3166666666668</v>
      </c>
      <c r="I68" s="321">
        <v>2056.4833333333336</v>
      </c>
      <c r="J68" s="321">
        <v>2085.6166666666668</v>
      </c>
      <c r="K68" s="320">
        <v>2027.35</v>
      </c>
      <c r="L68" s="320">
        <v>1960.05</v>
      </c>
      <c r="M68" s="320">
        <v>2.8832800000000001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4935.7</v>
      </c>
      <c r="D69" s="321">
        <v>4913.2333333333336</v>
      </c>
      <c r="E69" s="321">
        <v>4877.4666666666672</v>
      </c>
      <c r="F69" s="321">
        <v>4819.2333333333336</v>
      </c>
      <c r="G69" s="321">
        <v>4783.4666666666672</v>
      </c>
      <c r="H69" s="321">
        <v>4971.4666666666672</v>
      </c>
      <c r="I69" s="321">
        <v>5007.2333333333336</v>
      </c>
      <c r="J69" s="321">
        <v>5065.4666666666672</v>
      </c>
      <c r="K69" s="320">
        <v>4949</v>
      </c>
      <c r="L69" s="320">
        <v>4855</v>
      </c>
      <c r="M69" s="320">
        <v>8.4010000000000001E-2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931.9</v>
      </c>
      <c r="D70" s="321">
        <v>936.4666666666667</v>
      </c>
      <c r="E70" s="321">
        <v>914.93333333333339</v>
      </c>
      <c r="F70" s="321">
        <v>897.9666666666667</v>
      </c>
      <c r="G70" s="321">
        <v>876.43333333333339</v>
      </c>
      <c r="H70" s="321">
        <v>953.43333333333339</v>
      </c>
      <c r="I70" s="321">
        <v>974.9666666666667</v>
      </c>
      <c r="J70" s="321">
        <v>991.93333333333339</v>
      </c>
      <c r="K70" s="320">
        <v>958</v>
      </c>
      <c r="L70" s="320">
        <v>919.5</v>
      </c>
      <c r="M70" s="320">
        <v>0.42976999999999999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761.4</v>
      </c>
      <c r="D71" s="321">
        <v>762.13333333333333</v>
      </c>
      <c r="E71" s="321">
        <v>740.61666666666667</v>
      </c>
      <c r="F71" s="321">
        <v>719.83333333333337</v>
      </c>
      <c r="G71" s="321">
        <v>698.31666666666672</v>
      </c>
      <c r="H71" s="321">
        <v>782.91666666666663</v>
      </c>
      <c r="I71" s="321">
        <v>804.43333333333328</v>
      </c>
      <c r="J71" s="321">
        <v>825.21666666666658</v>
      </c>
      <c r="K71" s="320">
        <v>783.65</v>
      </c>
      <c r="L71" s="320">
        <v>741.35</v>
      </c>
      <c r="M71" s="320">
        <v>28.94012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242.4</v>
      </c>
      <c r="D72" s="321">
        <v>242.08333333333334</v>
      </c>
      <c r="E72" s="321">
        <v>237.76666666666668</v>
      </c>
      <c r="F72" s="321">
        <v>233.13333333333333</v>
      </c>
      <c r="G72" s="321">
        <v>228.81666666666666</v>
      </c>
      <c r="H72" s="321">
        <v>246.7166666666667</v>
      </c>
      <c r="I72" s="321">
        <v>251.03333333333336</v>
      </c>
      <c r="J72" s="321">
        <v>255.66666666666671</v>
      </c>
      <c r="K72" s="320">
        <v>246.4</v>
      </c>
      <c r="L72" s="320">
        <v>237.45</v>
      </c>
      <c r="M72" s="320">
        <v>113.88982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1819.65</v>
      </c>
      <c r="D73" s="321">
        <v>1830.8833333333332</v>
      </c>
      <c r="E73" s="321">
        <v>1790.7666666666664</v>
      </c>
      <c r="F73" s="321">
        <v>1761.8833333333332</v>
      </c>
      <c r="G73" s="321">
        <v>1721.7666666666664</v>
      </c>
      <c r="H73" s="321">
        <v>1859.7666666666664</v>
      </c>
      <c r="I73" s="321">
        <v>1899.8833333333332</v>
      </c>
      <c r="J73" s="321">
        <v>1928.7666666666664</v>
      </c>
      <c r="K73" s="320">
        <v>1871</v>
      </c>
      <c r="L73" s="320">
        <v>1802</v>
      </c>
      <c r="M73" s="320">
        <v>1.4394499999999999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722.3</v>
      </c>
      <c r="D74" s="321">
        <v>724.7833333333333</v>
      </c>
      <c r="E74" s="321">
        <v>713.86666666666656</v>
      </c>
      <c r="F74" s="321">
        <v>705.43333333333328</v>
      </c>
      <c r="G74" s="321">
        <v>694.51666666666654</v>
      </c>
      <c r="H74" s="321">
        <v>733.21666666666658</v>
      </c>
      <c r="I74" s="321">
        <v>744.13333333333333</v>
      </c>
      <c r="J74" s="321">
        <v>752.56666666666661</v>
      </c>
      <c r="K74" s="320">
        <v>735.7</v>
      </c>
      <c r="L74" s="320">
        <v>716.35</v>
      </c>
      <c r="M74" s="320">
        <v>4.98942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729.35</v>
      </c>
      <c r="D75" s="321">
        <v>728.56666666666661</v>
      </c>
      <c r="E75" s="321">
        <v>717.23333333333323</v>
      </c>
      <c r="F75" s="321">
        <v>705.11666666666667</v>
      </c>
      <c r="G75" s="321">
        <v>693.7833333333333</v>
      </c>
      <c r="H75" s="321">
        <v>740.68333333333317</v>
      </c>
      <c r="I75" s="321">
        <v>752.01666666666665</v>
      </c>
      <c r="J75" s="321">
        <v>764.1333333333331</v>
      </c>
      <c r="K75" s="320">
        <v>739.9</v>
      </c>
      <c r="L75" s="320">
        <v>716.45</v>
      </c>
      <c r="M75" s="320">
        <v>9.6221800000000002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13032.45</v>
      </c>
      <c r="D76" s="321">
        <v>12974.483333333332</v>
      </c>
      <c r="E76" s="321">
        <v>12858.966666666664</v>
      </c>
      <c r="F76" s="321">
        <v>12685.483333333332</v>
      </c>
      <c r="G76" s="321">
        <v>12569.966666666664</v>
      </c>
      <c r="H76" s="321">
        <v>13147.966666666664</v>
      </c>
      <c r="I76" s="321">
        <v>13263.48333333333</v>
      </c>
      <c r="J76" s="321">
        <v>13436.966666666664</v>
      </c>
      <c r="K76" s="320">
        <v>13090</v>
      </c>
      <c r="L76" s="320">
        <v>12801</v>
      </c>
      <c r="M76" s="320">
        <v>2.5139999999999999E-2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741.65</v>
      </c>
      <c r="D77" s="321">
        <v>747.23333333333323</v>
      </c>
      <c r="E77" s="321">
        <v>734.51666666666642</v>
      </c>
      <c r="F77" s="321">
        <v>727.38333333333321</v>
      </c>
      <c r="G77" s="321">
        <v>714.6666666666664</v>
      </c>
      <c r="H77" s="321">
        <v>754.36666666666645</v>
      </c>
      <c r="I77" s="321">
        <v>767.08333333333337</v>
      </c>
      <c r="J77" s="321">
        <v>774.21666666666647</v>
      </c>
      <c r="K77" s="320">
        <v>759.95</v>
      </c>
      <c r="L77" s="320">
        <v>740.1</v>
      </c>
      <c r="M77" s="320">
        <v>39.040260000000004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55.25</v>
      </c>
      <c r="D78" s="321">
        <v>55.4</v>
      </c>
      <c r="E78" s="321">
        <v>54.199999999999996</v>
      </c>
      <c r="F78" s="321">
        <v>53.15</v>
      </c>
      <c r="G78" s="321">
        <v>51.949999999999996</v>
      </c>
      <c r="H78" s="321">
        <v>56.449999999999996</v>
      </c>
      <c r="I78" s="321">
        <v>57.65</v>
      </c>
      <c r="J78" s="321">
        <v>58.699999999999996</v>
      </c>
      <c r="K78" s="320">
        <v>56.6</v>
      </c>
      <c r="L78" s="320">
        <v>54.35</v>
      </c>
      <c r="M78" s="320">
        <v>251.59871000000001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349.15</v>
      </c>
      <c r="D79" s="321">
        <v>348.68333333333334</v>
      </c>
      <c r="E79" s="321">
        <v>342.76666666666665</v>
      </c>
      <c r="F79" s="321">
        <v>336.38333333333333</v>
      </c>
      <c r="G79" s="321">
        <v>330.46666666666664</v>
      </c>
      <c r="H79" s="321">
        <v>355.06666666666666</v>
      </c>
      <c r="I79" s="321">
        <v>360.98333333333329</v>
      </c>
      <c r="J79" s="321">
        <v>367.36666666666667</v>
      </c>
      <c r="K79" s="320">
        <v>354.6</v>
      </c>
      <c r="L79" s="320">
        <v>342.3</v>
      </c>
      <c r="M79" s="320">
        <v>22.915019999999998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1153.25</v>
      </c>
      <c r="D80" s="321">
        <v>1159.45</v>
      </c>
      <c r="E80" s="321">
        <v>1134.0500000000002</v>
      </c>
      <c r="F80" s="321">
        <v>1114.8500000000001</v>
      </c>
      <c r="G80" s="321">
        <v>1089.4500000000003</v>
      </c>
      <c r="H80" s="321">
        <v>1178.6500000000001</v>
      </c>
      <c r="I80" s="321">
        <v>1204.0500000000002</v>
      </c>
      <c r="J80" s="321">
        <v>1223.25</v>
      </c>
      <c r="K80" s="320">
        <v>1184.8499999999999</v>
      </c>
      <c r="L80" s="320">
        <v>1140.25</v>
      </c>
      <c r="M80" s="320">
        <v>1.05504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6486.5</v>
      </c>
      <c r="D81" s="321">
        <v>6492.7666666666673</v>
      </c>
      <c r="E81" s="321">
        <v>6410.5833333333348</v>
      </c>
      <c r="F81" s="321">
        <v>6334.6666666666679</v>
      </c>
      <c r="G81" s="321">
        <v>6252.4833333333354</v>
      </c>
      <c r="H81" s="321">
        <v>6568.6833333333343</v>
      </c>
      <c r="I81" s="321">
        <v>6650.8666666666668</v>
      </c>
      <c r="J81" s="321">
        <v>6726.7833333333338</v>
      </c>
      <c r="K81" s="320">
        <v>6574.95</v>
      </c>
      <c r="L81" s="320">
        <v>6416.85</v>
      </c>
      <c r="M81" s="320">
        <v>5.355E-2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1152.8</v>
      </c>
      <c r="D82" s="321">
        <v>1160.6333333333334</v>
      </c>
      <c r="E82" s="321">
        <v>1138.3166666666668</v>
      </c>
      <c r="F82" s="321">
        <v>1123.8333333333335</v>
      </c>
      <c r="G82" s="321">
        <v>1101.5166666666669</v>
      </c>
      <c r="H82" s="321">
        <v>1175.1166666666668</v>
      </c>
      <c r="I82" s="321">
        <v>1197.4333333333334</v>
      </c>
      <c r="J82" s="321">
        <v>1211.9166666666667</v>
      </c>
      <c r="K82" s="320">
        <v>1182.95</v>
      </c>
      <c r="L82" s="320">
        <v>1146.1500000000001</v>
      </c>
      <c r="M82" s="320">
        <v>1.88395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14652.1</v>
      </c>
      <c r="D83" s="321">
        <v>14711.216666666667</v>
      </c>
      <c r="E83" s="321">
        <v>14482.483333333334</v>
      </c>
      <c r="F83" s="321">
        <v>14312.866666666667</v>
      </c>
      <c r="G83" s="321">
        <v>14084.133333333333</v>
      </c>
      <c r="H83" s="321">
        <v>14880.833333333334</v>
      </c>
      <c r="I83" s="321">
        <v>15109.566666666668</v>
      </c>
      <c r="J83" s="321">
        <v>15279.183333333334</v>
      </c>
      <c r="K83" s="320">
        <v>14939.95</v>
      </c>
      <c r="L83" s="320">
        <v>14541.6</v>
      </c>
      <c r="M83" s="320">
        <v>0.18976999999999999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380.6</v>
      </c>
      <c r="D84" s="321">
        <v>381.81666666666666</v>
      </c>
      <c r="E84" s="321">
        <v>376.0333333333333</v>
      </c>
      <c r="F84" s="321">
        <v>371.46666666666664</v>
      </c>
      <c r="G84" s="321">
        <v>365.68333333333328</v>
      </c>
      <c r="H84" s="321">
        <v>386.38333333333333</v>
      </c>
      <c r="I84" s="321">
        <v>392.16666666666674</v>
      </c>
      <c r="J84" s="321">
        <v>396.73333333333335</v>
      </c>
      <c r="K84" s="320">
        <v>387.6</v>
      </c>
      <c r="L84" s="320">
        <v>377.25</v>
      </c>
      <c r="M84" s="320">
        <v>24.45974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494.05</v>
      </c>
      <c r="D85" s="321">
        <v>497.65000000000003</v>
      </c>
      <c r="E85" s="321">
        <v>483.40000000000009</v>
      </c>
      <c r="F85" s="321">
        <v>472.75000000000006</v>
      </c>
      <c r="G85" s="321">
        <v>458.50000000000011</v>
      </c>
      <c r="H85" s="321">
        <v>508.30000000000007</v>
      </c>
      <c r="I85" s="321">
        <v>522.54999999999995</v>
      </c>
      <c r="J85" s="321">
        <v>533.20000000000005</v>
      </c>
      <c r="K85" s="320">
        <v>511.9</v>
      </c>
      <c r="L85" s="320">
        <v>487</v>
      </c>
      <c r="M85" s="320">
        <v>2.57307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3344.1</v>
      </c>
      <c r="D86" s="321">
        <v>3337.1</v>
      </c>
      <c r="E86" s="321">
        <v>3309.2999999999997</v>
      </c>
      <c r="F86" s="321">
        <v>3274.5</v>
      </c>
      <c r="G86" s="321">
        <v>3246.7</v>
      </c>
      <c r="H86" s="321">
        <v>3371.8999999999996</v>
      </c>
      <c r="I86" s="321">
        <v>3399.7</v>
      </c>
      <c r="J86" s="321">
        <v>3434.4999999999995</v>
      </c>
      <c r="K86" s="320">
        <v>3364.9</v>
      </c>
      <c r="L86" s="320">
        <v>3302.3</v>
      </c>
      <c r="M86" s="320">
        <v>2.38043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900.9</v>
      </c>
      <c r="D87" s="321">
        <v>902.1</v>
      </c>
      <c r="E87" s="321">
        <v>882.80000000000007</v>
      </c>
      <c r="F87" s="321">
        <v>864.7</v>
      </c>
      <c r="G87" s="321">
        <v>845.40000000000009</v>
      </c>
      <c r="H87" s="321">
        <v>920.2</v>
      </c>
      <c r="I87" s="321">
        <v>939.5</v>
      </c>
      <c r="J87" s="321">
        <v>957.6</v>
      </c>
      <c r="K87" s="320">
        <v>921.4</v>
      </c>
      <c r="L87" s="320">
        <v>884</v>
      </c>
      <c r="M87" s="320">
        <v>12.388669999999999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460.5</v>
      </c>
      <c r="D88" s="321">
        <v>461.18333333333334</v>
      </c>
      <c r="E88" s="321">
        <v>424.4666666666667</v>
      </c>
      <c r="F88" s="321">
        <v>388.43333333333334</v>
      </c>
      <c r="G88" s="321">
        <v>351.7166666666667</v>
      </c>
      <c r="H88" s="321">
        <v>497.2166666666667</v>
      </c>
      <c r="I88" s="321">
        <v>533.93333333333328</v>
      </c>
      <c r="J88" s="321">
        <v>569.9666666666667</v>
      </c>
      <c r="K88" s="320">
        <v>497.9</v>
      </c>
      <c r="L88" s="320">
        <v>425.15</v>
      </c>
      <c r="M88" s="320">
        <v>137.85887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918.05</v>
      </c>
      <c r="D89" s="321">
        <v>923.1</v>
      </c>
      <c r="E89" s="321">
        <v>896.2</v>
      </c>
      <c r="F89" s="321">
        <v>874.35</v>
      </c>
      <c r="G89" s="321">
        <v>847.45</v>
      </c>
      <c r="H89" s="321">
        <v>944.95</v>
      </c>
      <c r="I89" s="321">
        <v>971.84999999999991</v>
      </c>
      <c r="J89" s="321">
        <v>993.7</v>
      </c>
      <c r="K89" s="320">
        <v>950</v>
      </c>
      <c r="L89" s="320">
        <v>901.25</v>
      </c>
      <c r="M89" s="320">
        <v>6.26457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2499.6999999999998</v>
      </c>
      <c r="D90" s="321">
        <v>2492.9166666666665</v>
      </c>
      <c r="E90" s="321">
        <v>2468.7833333333328</v>
      </c>
      <c r="F90" s="321">
        <v>2437.8666666666663</v>
      </c>
      <c r="G90" s="321">
        <v>2413.7333333333327</v>
      </c>
      <c r="H90" s="321">
        <v>2523.833333333333</v>
      </c>
      <c r="I90" s="321">
        <v>2547.9666666666672</v>
      </c>
      <c r="J90" s="321">
        <v>2578.8833333333332</v>
      </c>
      <c r="K90" s="320">
        <v>2517.0500000000002</v>
      </c>
      <c r="L90" s="320">
        <v>2462</v>
      </c>
      <c r="M90" s="320">
        <v>0.87151000000000001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241.45</v>
      </c>
      <c r="D91" s="321">
        <v>241.56666666666669</v>
      </c>
      <c r="E91" s="321">
        <v>237.33333333333337</v>
      </c>
      <c r="F91" s="321">
        <v>233.21666666666667</v>
      </c>
      <c r="G91" s="321">
        <v>228.98333333333335</v>
      </c>
      <c r="H91" s="321">
        <v>245.68333333333339</v>
      </c>
      <c r="I91" s="321">
        <v>249.91666666666669</v>
      </c>
      <c r="J91" s="321">
        <v>254.03333333333342</v>
      </c>
      <c r="K91" s="320">
        <v>245.8</v>
      </c>
      <c r="L91" s="320">
        <v>237.45</v>
      </c>
      <c r="M91" s="320">
        <v>63.987180000000002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655.5</v>
      </c>
      <c r="D92" s="321">
        <v>652.65</v>
      </c>
      <c r="E92" s="321">
        <v>643.75</v>
      </c>
      <c r="F92" s="321">
        <v>632</v>
      </c>
      <c r="G92" s="321">
        <v>623.1</v>
      </c>
      <c r="H92" s="321">
        <v>664.4</v>
      </c>
      <c r="I92" s="321">
        <v>673.29999999999984</v>
      </c>
      <c r="J92" s="321">
        <v>685.05</v>
      </c>
      <c r="K92" s="320">
        <v>661.55</v>
      </c>
      <c r="L92" s="320">
        <v>640.9</v>
      </c>
      <c r="M92" s="320">
        <v>4.6409000000000002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769.65</v>
      </c>
      <c r="D93" s="321">
        <v>771.58333333333337</v>
      </c>
      <c r="E93" s="321">
        <v>756.16666666666674</v>
      </c>
      <c r="F93" s="321">
        <v>742.68333333333339</v>
      </c>
      <c r="G93" s="321">
        <v>727.26666666666677</v>
      </c>
      <c r="H93" s="321">
        <v>785.06666666666672</v>
      </c>
      <c r="I93" s="321">
        <v>800.48333333333346</v>
      </c>
      <c r="J93" s="321">
        <v>813.9666666666667</v>
      </c>
      <c r="K93" s="320">
        <v>787</v>
      </c>
      <c r="L93" s="320">
        <v>758.1</v>
      </c>
      <c r="M93" s="320">
        <v>0.67118999999999995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778.2</v>
      </c>
      <c r="D94" s="321">
        <v>781.73333333333323</v>
      </c>
      <c r="E94" s="321">
        <v>765.46666666666647</v>
      </c>
      <c r="F94" s="321">
        <v>752.73333333333323</v>
      </c>
      <c r="G94" s="321">
        <v>736.46666666666647</v>
      </c>
      <c r="H94" s="321">
        <v>794.46666666666647</v>
      </c>
      <c r="I94" s="321">
        <v>810.73333333333312</v>
      </c>
      <c r="J94" s="321">
        <v>823.46666666666647</v>
      </c>
      <c r="K94" s="320">
        <v>798</v>
      </c>
      <c r="L94" s="320">
        <v>769</v>
      </c>
      <c r="M94" s="320">
        <v>1.4066399999999999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104.75</v>
      </c>
      <c r="D95" s="321">
        <v>105.38333333333333</v>
      </c>
      <c r="E95" s="321">
        <v>103.76666666666665</v>
      </c>
      <c r="F95" s="321">
        <v>102.78333333333333</v>
      </c>
      <c r="G95" s="321">
        <v>101.16666666666666</v>
      </c>
      <c r="H95" s="321">
        <v>106.36666666666665</v>
      </c>
      <c r="I95" s="321">
        <v>107.98333333333332</v>
      </c>
      <c r="J95" s="321">
        <v>108.96666666666664</v>
      </c>
      <c r="K95" s="320">
        <v>107</v>
      </c>
      <c r="L95" s="320">
        <v>104.4</v>
      </c>
      <c r="M95" s="320">
        <v>13.57452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416.05</v>
      </c>
      <c r="D96" s="321">
        <v>413.41666666666669</v>
      </c>
      <c r="E96" s="321">
        <v>408.68333333333339</v>
      </c>
      <c r="F96" s="321">
        <v>401.31666666666672</v>
      </c>
      <c r="G96" s="321">
        <v>396.58333333333343</v>
      </c>
      <c r="H96" s="321">
        <v>420.78333333333336</v>
      </c>
      <c r="I96" s="321">
        <v>425.51666666666659</v>
      </c>
      <c r="J96" s="321">
        <v>432.88333333333333</v>
      </c>
      <c r="K96" s="320">
        <v>418.15</v>
      </c>
      <c r="L96" s="320">
        <v>406.05</v>
      </c>
      <c r="M96" s="320">
        <v>8.4564500000000002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1427.05</v>
      </c>
      <c r="D97" s="321">
        <v>1434.7666666666667</v>
      </c>
      <c r="E97" s="321">
        <v>1412.2833333333333</v>
      </c>
      <c r="F97" s="321">
        <v>1397.5166666666667</v>
      </c>
      <c r="G97" s="321">
        <v>1375.0333333333333</v>
      </c>
      <c r="H97" s="321">
        <v>1449.5333333333333</v>
      </c>
      <c r="I97" s="321">
        <v>1472.0166666666664</v>
      </c>
      <c r="J97" s="321">
        <v>1486.7833333333333</v>
      </c>
      <c r="K97" s="320">
        <v>1457.25</v>
      </c>
      <c r="L97" s="320">
        <v>1420</v>
      </c>
      <c r="M97" s="320">
        <v>5.4808599999999998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1129.9000000000001</v>
      </c>
      <c r="D98" s="321">
        <v>1122.2833333333335</v>
      </c>
      <c r="E98" s="321">
        <v>1089.616666666667</v>
      </c>
      <c r="F98" s="321">
        <v>1049.3333333333335</v>
      </c>
      <c r="G98" s="321">
        <v>1016.666666666667</v>
      </c>
      <c r="H98" s="321">
        <v>1162.5666666666671</v>
      </c>
      <c r="I98" s="321">
        <v>1195.2333333333336</v>
      </c>
      <c r="J98" s="321">
        <v>1235.5166666666671</v>
      </c>
      <c r="K98" s="320">
        <v>1154.95</v>
      </c>
      <c r="L98" s="320">
        <v>1082</v>
      </c>
      <c r="M98" s="320">
        <v>5.1607000000000003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19.8</v>
      </c>
      <c r="D99" s="321">
        <v>19.849999999999998</v>
      </c>
      <c r="E99" s="321">
        <v>19.449999999999996</v>
      </c>
      <c r="F99" s="321">
        <v>19.099999999999998</v>
      </c>
      <c r="G99" s="321">
        <v>18.699999999999996</v>
      </c>
      <c r="H99" s="321">
        <v>20.199999999999996</v>
      </c>
      <c r="I99" s="321">
        <v>20.599999999999994</v>
      </c>
      <c r="J99" s="321">
        <v>20.949999999999996</v>
      </c>
      <c r="K99" s="320">
        <v>20.25</v>
      </c>
      <c r="L99" s="320">
        <v>19.5</v>
      </c>
      <c r="M99" s="320">
        <v>32.790559999999999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665.05</v>
      </c>
      <c r="D100" s="321">
        <v>668.2166666666667</v>
      </c>
      <c r="E100" s="321">
        <v>658.43333333333339</v>
      </c>
      <c r="F100" s="321">
        <v>651.81666666666672</v>
      </c>
      <c r="G100" s="321">
        <v>642.03333333333342</v>
      </c>
      <c r="H100" s="321">
        <v>674.83333333333337</v>
      </c>
      <c r="I100" s="321">
        <v>684.61666666666667</v>
      </c>
      <c r="J100" s="321">
        <v>691.23333333333335</v>
      </c>
      <c r="K100" s="320">
        <v>678</v>
      </c>
      <c r="L100" s="320">
        <v>661.6</v>
      </c>
      <c r="M100" s="320">
        <v>1.6380300000000001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921.35</v>
      </c>
      <c r="D101" s="321">
        <v>928.91666666666663</v>
      </c>
      <c r="E101" s="321">
        <v>907.93333333333328</v>
      </c>
      <c r="F101" s="321">
        <v>894.51666666666665</v>
      </c>
      <c r="G101" s="321">
        <v>873.5333333333333</v>
      </c>
      <c r="H101" s="321">
        <v>942.33333333333326</v>
      </c>
      <c r="I101" s="321">
        <v>963.31666666666661</v>
      </c>
      <c r="J101" s="321">
        <v>976.73333333333323</v>
      </c>
      <c r="K101" s="320">
        <v>949.9</v>
      </c>
      <c r="L101" s="320">
        <v>915.5</v>
      </c>
      <c r="M101" s="320">
        <v>4.8242099999999999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4838.6499999999996</v>
      </c>
      <c r="D102" s="321">
        <v>4864.2166666666662</v>
      </c>
      <c r="E102" s="321">
        <v>4764.4333333333325</v>
      </c>
      <c r="F102" s="321">
        <v>4690.2166666666662</v>
      </c>
      <c r="G102" s="321">
        <v>4590.4333333333325</v>
      </c>
      <c r="H102" s="321">
        <v>4938.4333333333325</v>
      </c>
      <c r="I102" s="321">
        <v>5038.2166666666672</v>
      </c>
      <c r="J102" s="321">
        <v>5112.4333333333325</v>
      </c>
      <c r="K102" s="320">
        <v>4964</v>
      </c>
      <c r="L102" s="320">
        <v>4790</v>
      </c>
      <c r="M102" s="320">
        <v>0.29665000000000002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83.25</v>
      </c>
      <c r="D103" s="321">
        <v>83.233333333333334</v>
      </c>
      <c r="E103" s="321">
        <v>82.516666666666666</v>
      </c>
      <c r="F103" s="321">
        <v>81.783333333333331</v>
      </c>
      <c r="G103" s="321">
        <v>81.066666666666663</v>
      </c>
      <c r="H103" s="321">
        <v>83.966666666666669</v>
      </c>
      <c r="I103" s="321">
        <v>84.683333333333337</v>
      </c>
      <c r="J103" s="321">
        <v>85.416666666666671</v>
      </c>
      <c r="K103" s="320">
        <v>83.95</v>
      </c>
      <c r="L103" s="320">
        <v>82.5</v>
      </c>
      <c r="M103" s="320">
        <v>18.369910000000001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642.54999999999995</v>
      </c>
      <c r="D104" s="321">
        <v>651.65</v>
      </c>
      <c r="E104" s="321">
        <v>628.09999999999991</v>
      </c>
      <c r="F104" s="321">
        <v>613.65</v>
      </c>
      <c r="G104" s="321">
        <v>590.09999999999991</v>
      </c>
      <c r="H104" s="321">
        <v>666.09999999999991</v>
      </c>
      <c r="I104" s="321">
        <v>689.64999999999986</v>
      </c>
      <c r="J104" s="321">
        <v>704.09999999999991</v>
      </c>
      <c r="K104" s="320">
        <v>675.2</v>
      </c>
      <c r="L104" s="320">
        <v>637.20000000000005</v>
      </c>
      <c r="M104" s="320">
        <v>1.00875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202.95</v>
      </c>
      <c r="D105" s="321">
        <v>203.15</v>
      </c>
      <c r="E105" s="321">
        <v>200.5</v>
      </c>
      <c r="F105" s="321">
        <v>198.04999999999998</v>
      </c>
      <c r="G105" s="321">
        <v>195.39999999999998</v>
      </c>
      <c r="H105" s="321">
        <v>205.60000000000002</v>
      </c>
      <c r="I105" s="321">
        <v>208.25000000000006</v>
      </c>
      <c r="J105" s="321">
        <v>210.70000000000005</v>
      </c>
      <c r="K105" s="320">
        <v>205.8</v>
      </c>
      <c r="L105" s="320">
        <v>200.7</v>
      </c>
      <c r="M105" s="320">
        <v>15.524760000000001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299.05</v>
      </c>
      <c r="D106" s="321">
        <v>300.33333333333331</v>
      </c>
      <c r="E106" s="321">
        <v>294.71666666666664</v>
      </c>
      <c r="F106" s="321">
        <v>290.38333333333333</v>
      </c>
      <c r="G106" s="321">
        <v>284.76666666666665</v>
      </c>
      <c r="H106" s="321">
        <v>304.66666666666663</v>
      </c>
      <c r="I106" s="321">
        <v>310.2833333333333</v>
      </c>
      <c r="J106" s="321">
        <v>314.61666666666662</v>
      </c>
      <c r="K106" s="320">
        <v>305.95</v>
      </c>
      <c r="L106" s="320">
        <v>296</v>
      </c>
      <c r="M106" s="320">
        <v>2.3893499999999999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458.35</v>
      </c>
      <c r="D107" s="321">
        <v>463.9666666666667</v>
      </c>
      <c r="E107" s="321">
        <v>434.43333333333339</v>
      </c>
      <c r="F107" s="321">
        <v>410.51666666666671</v>
      </c>
      <c r="G107" s="321">
        <v>380.98333333333341</v>
      </c>
      <c r="H107" s="321">
        <v>487.88333333333338</v>
      </c>
      <c r="I107" s="321">
        <v>517.41666666666674</v>
      </c>
      <c r="J107" s="321">
        <v>541.33333333333337</v>
      </c>
      <c r="K107" s="320">
        <v>493.5</v>
      </c>
      <c r="L107" s="320">
        <v>440.05</v>
      </c>
      <c r="M107" s="320">
        <v>69.111909999999995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740.7</v>
      </c>
      <c r="D108" s="321">
        <v>736.5</v>
      </c>
      <c r="E108" s="321">
        <v>728.2</v>
      </c>
      <c r="F108" s="321">
        <v>715.7</v>
      </c>
      <c r="G108" s="321">
        <v>707.40000000000009</v>
      </c>
      <c r="H108" s="321">
        <v>749</v>
      </c>
      <c r="I108" s="321">
        <v>757.3</v>
      </c>
      <c r="J108" s="321">
        <v>769.8</v>
      </c>
      <c r="K108" s="320">
        <v>744.8</v>
      </c>
      <c r="L108" s="320">
        <v>724</v>
      </c>
      <c r="M108" s="320">
        <v>18.119990000000001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649.9</v>
      </c>
      <c r="D109" s="321">
        <v>647.93333333333328</v>
      </c>
      <c r="E109" s="321">
        <v>639.96666666666658</v>
      </c>
      <c r="F109" s="321">
        <v>630.0333333333333</v>
      </c>
      <c r="G109" s="321">
        <v>622.06666666666661</v>
      </c>
      <c r="H109" s="321">
        <v>657.86666666666656</v>
      </c>
      <c r="I109" s="321">
        <v>665.83333333333326</v>
      </c>
      <c r="J109" s="321">
        <v>675.76666666666654</v>
      </c>
      <c r="K109" s="320">
        <v>655.9</v>
      </c>
      <c r="L109" s="320">
        <v>638</v>
      </c>
      <c r="M109" s="320">
        <v>7.09938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1027.25</v>
      </c>
      <c r="D110" s="321">
        <v>1023.9833333333332</v>
      </c>
      <c r="E110" s="321">
        <v>1016.2666666666664</v>
      </c>
      <c r="F110" s="321">
        <v>1005.2833333333332</v>
      </c>
      <c r="G110" s="321">
        <v>997.56666666666638</v>
      </c>
      <c r="H110" s="321">
        <v>1034.9666666666665</v>
      </c>
      <c r="I110" s="321">
        <v>1042.6833333333334</v>
      </c>
      <c r="J110" s="321">
        <v>1053.6666666666665</v>
      </c>
      <c r="K110" s="320">
        <v>1031.7</v>
      </c>
      <c r="L110" s="320">
        <v>1013</v>
      </c>
      <c r="M110" s="320">
        <v>27.4693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186</v>
      </c>
      <c r="D111" s="321">
        <v>188.68333333333331</v>
      </c>
      <c r="E111" s="321">
        <v>181.61666666666662</v>
      </c>
      <c r="F111" s="321">
        <v>177.23333333333332</v>
      </c>
      <c r="G111" s="321">
        <v>170.16666666666663</v>
      </c>
      <c r="H111" s="321">
        <v>193.06666666666661</v>
      </c>
      <c r="I111" s="321">
        <v>200.13333333333327</v>
      </c>
      <c r="J111" s="321">
        <v>204.51666666666659</v>
      </c>
      <c r="K111" s="320">
        <v>195.75</v>
      </c>
      <c r="L111" s="320">
        <v>184.3</v>
      </c>
      <c r="M111" s="320">
        <v>189.0763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351.05</v>
      </c>
      <c r="D112" s="321">
        <v>343.98333333333335</v>
      </c>
      <c r="E112" s="321">
        <v>333.06666666666672</v>
      </c>
      <c r="F112" s="321">
        <v>315.08333333333337</v>
      </c>
      <c r="G112" s="321">
        <v>304.16666666666674</v>
      </c>
      <c r="H112" s="321">
        <v>361.9666666666667</v>
      </c>
      <c r="I112" s="321">
        <v>372.88333333333333</v>
      </c>
      <c r="J112" s="321">
        <v>390.86666666666667</v>
      </c>
      <c r="K112" s="320">
        <v>354.9</v>
      </c>
      <c r="L112" s="320">
        <v>326</v>
      </c>
      <c r="M112" s="320">
        <v>27.659130000000001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4147.1000000000004</v>
      </c>
      <c r="D113" s="321">
        <v>4182.083333333333</v>
      </c>
      <c r="E113" s="321">
        <v>4070.1666666666661</v>
      </c>
      <c r="F113" s="321">
        <v>3993.2333333333327</v>
      </c>
      <c r="G113" s="321">
        <v>3881.3166666666657</v>
      </c>
      <c r="H113" s="321">
        <v>4259.0166666666664</v>
      </c>
      <c r="I113" s="321">
        <v>4370.9333333333325</v>
      </c>
      <c r="J113" s="321">
        <v>4447.8666666666668</v>
      </c>
      <c r="K113" s="320">
        <v>4294</v>
      </c>
      <c r="L113" s="320">
        <v>4105.1499999999996</v>
      </c>
      <c r="M113" s="320">
        <v>4.0569499999999996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1541.95</v>
      </c>
      <c r="D114" s="321">
        <v>1544.45</v>
      </c>
      <c r="E114" s="321">
        <v>1528.9</v>
      </c>
      <c r="F114" s="321">
        <v>1515.8500000000001</v>
      </c>
      <c r="G114" s="321">
        <v>1500.3000000000002</v>
      </c>
      <c r="H114" s="321">
        <v>1557.5</v>
      </c>
      <c r="I114" s="321">
        <v>1573.0499999999997</v>
      </c>
      <c r="J114" s="321">
        <v>1586.1</v>
      </c>
      <c r="K114" s="320">
        <v>1560</v>
      </c>
      <c r="L114" s="320">
        <v>1531.4</v>
      </c>
      <c r="M114" s="320">
        <v>3.1568800000000001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685.2</v>
      </c>
      <c r="D115" s="321">
        <v>688.28333333333342</v>
      </c>
      <c r="E115" s="321">
        <v>674.96666666666681</v>
      </c>
      <c r="F115" s="321">
        <v>664.73333333333335</v>
      </c>
      <c r="G115" s="321">
        <v>651.41666666666674</v>
      </c>
      <c r="H115" s="321">
        <v>698.51666666666688</v>
      </c>
      <c r="I115" s="321">
        <v>711.83333333333348</v>
      </c>
      <c r="J115" s="321">
        <v>722.06666666666695</v>
      </c>
      <c r="K115" s="320">
        <v>701.6</v>
      </c>
      <c r="L115" s="320">
        <v>678.05</v>
      </c>
      <c r="M115" s="320">
        <v>7.0595100000000004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827.85</v>
      </c>
      <c r="D116" s="321">
        <v>834.26666666666677</v>
      </c>
      <c r="E116" s="321">
        <v>815.58333333333348</v>
      </c>
      <c r="F116" s="321">
        <v>803.31666666666672</v>
      </c>
      <c r="G116" s="321">
        <v>784.63333333333344</v>
      </c>
      <c r="H116" s="321">
        <v>846.53333333333353</v>
      </c>
      <c r="I116" s="321">
        <v>865.2166666666667</v>
      </c>
      <c r="J116" s="321">
        <v>877.48333333333358</v>
      </c>
      <c r="K116" s="320">
        <v>852.95</v>
      </c>
      <c r="L116" s="320">
        <v>822</v>
      </c>
      <c r="M116" s="320">
        <v>5.4176500000000001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944.4</v>
      </c>
      <c r="D117" s="321">
        <v>933.13333333333333</v>
      </c>
      <c r="E117" s="321">
        <v>916.26666666666665</v>
      </c>
      <c r="F117" s="321">
        <v>888.13333333333333</v>
      </c>
      <c r="G117" s="321">
        <v>871.26666666666665</v>
      </c>
      <c r="H117" s="321">
        <v>961.26666666666665</v>
      </c>
      <c r="I117" s="321">
        <v>978.13333333333321</v>
      </c>
      <c r="J117" s="321">
        <v>1006.2666666666667</v>
      </c>
      <c r="K117" s="320">
        <v>950</v>
      </c>
      <c r="L117" s="320">
        <v>905</v>
      </c>
      <c r="M117" s="320">
        <v>1.23427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3430.5</v>
      </c>
      <c r="D118" s="321">
        <v>3458.75</v>
      </c>
      <c r="E118" s="321">
        <v>3342.75</v>
      </c>
      <c r="F118" s="321">
        <v>3255</v>
      </c>
      <c r="G118" s="321">
        <v>3139</v>
      </c>
      <c r="H118" s="321">
        <v>3546.5</v>
      </c>
      <c r="I118" s="321">
        <v>3662.5</v>
      </c>
      <c r="J118" s="321">
        <v>3750.25</v>
      </c>
      <c r="K118" s="320">
        <v>3574.75</v>
      </c>
      <c r="L118" s="320">
        <v>3371</v>
      </c>
      <c r="M118" s="320">
        <v>0.78136000000000005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378.2</v>
      </c>
      <c r="D119" s="321">
        <v>379.76666666666665</v>
      </c>
      <c r="E119" s="321">
        <v>375.43333333333328</v>
      </c>
      <c r="F119" s="321">
        <v>372.66666666666663</v>
      </c>
      <c r="G119" s="321">
        <v>368.33333333333326</v>
      </c>
      <c r="H119" s="321">
        <v>382.5333333333333</v>
      </c>
      <c r="I119" s="321">
        <v>386.86666666666667</v>
      </c>
      <c r="J119" s="321">
        <v>389.63333333333333</v>
      </c>
      <c r="K119" s="320">
        <v>384.1</v>
      </c>
      <c r="L119" s="320">
        <v>377</v>
      </c>
      <c r="M119" s="320">
        <v>19.827480000000001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221.45</v>
      </c>
      <c r="D120" s="321">
        <v>222.01666666666665</v>
      </c>
      <c r="E120" s="321">
        <v>218.0333333333333</v>
      </c>
      <c r="F120" s="321">
        <v>214.61666666666665</v>
      </c>
      <c r="G120" s="321">
        <v>210.6333333333333</v>
      </c>
      <c r="H120" s="321">
        <v>225.43333333333331</v>
      </c>
      <c r="I120" s="321">
        <v>229.41666666666666</v>
      </c>
      <c r="J120" s="321">
        <v>232.83333333333331</v>
      </c>
      <c r="K120" s="320">
        <v>226</v>
      </c>
      <c r="L120" s="320">
        <v>218.6</v>
      </c>
      <c r="M120" s="320">
        <v>1.8884399999999999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138.05000000000001</v>
      </c>
      <c r="D121" s="321">
        <v>138.76666666666668</v>
      </c>
      <c r="E121" s="321">
        <v>136.08333333333337</v>
      </c>
      <c r="F121" s="321">
        <v>134.1166666666667</v>
      </c>
      <c r="G121" s="321">
        <v>131.43333333333339</v>
      </c>
      <c r="H121" s="321">
        <v>140.73333333333335</v>
      </c>
      <c r="I121" s="321">
        <v>143.41666666666669</v>
      </c>
      <c r="J121" s="321">
        <v>145.38333333333333</v>
      </c>
      <c r="K121" s="320">
        <v>141.44999999999999</v>
      </c>
      <c r="L121" s="320">
        <v>136.80000000000001</v>
      </c>
      <c r="M121" s="320">
        <v>15.432729999999999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1095.25</v>
      </c>
      <c r="D122" s="321">
        <v>1102.8500000000001</v>
      </c>
      <c r="E122" s="321">
        <v>1077.4500000000003</v>
      </c>
      <c r="F122" s="321">
        <v>1059.6500000000001</v>
      </c>
      <c r="G122" s="321">
        <v>1034.2500000000002</v>
      </c>
      <c r="H122" s="321">
        <v>1120.6500000000003</v>
      </c>
      <c r="I122" s="321">
        <v>1146.0500000000004</v>
      </c>
      <c r="J122" s="321">
        <v>1163.8500000000004</v>
      </c>
      <c r="K122" s="320">
        <v>1128.25</v>
      </c>
      <c r="L122" s="320">
        <v>1085.05</v>
      </c>
      <c r="M122" s="320">
        <v>5.5434799999999997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864.9</v>
      </c>
      <c r="D123" s="321">
        <v>872.4666666666667</v>
      </c>
      <c r="E123" s="321">
        <v>854.93333333333339</v>
      </c>
      <c r="F123" s="321">
        <v>844.9666666666667</v>
      </c>
      <c r="G123" s="321">
        <v>827.43333333333339</v>
      </c>
      <c r="H123" s="321">
        <v>882.43333333333339</v>
      </c>
      <c r="I123" s="321">
        <v>899.9666666666667</v>
      </c>
      <c r="J123" s="321">
        <v>909.93333333333339</v>
      </c>
      <c r="K123" s="320">
        <v>890</v>
      </c>
      <c r="L123" s="320">
        <v>862.5</v>
      </c>
      <c r="M123" s="320">
        <v>1.3843799999999999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553.75</v>
      </c>
      <c r="D124" s="321">
        <v>552.91666666666663</v>
      </c>
      <c r="E124" s="321">
        <v>548.93333333333328</v>
      </c>
      <c r="F124" s="321">
        <v>544.11666666666667</v>
      </c>
      <c r="G124" s="321">
        <v>540.13333333333333</v>
      </c>
      <c r="H124" s="321">
        <v>557.73333333333323</v>
      </c>
      <c r="I124" s="321">
        <v>561.71666666666658</v>
      </c>
      <c r="J124" s="321">
        <v>566.53333333333319</v>
      </c>
      <c r="K124" s="320">
        <v>556.9</v>
      </c>
      <c r="L124" s="320">
        <v>548.1</v>
      </c>
      <c r="M124" s="320">
        <v>13.73926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1602.5</v>
      </c>
      <c r="D125" s="321">
        <v>1601.3166666666666</v>
      </c>
      <c r="E125" s="321">
        <v>1571.1833333333332</v>
      </c>
      <c r="F125" s="321">
        <v>1539.8666666666666</v>
      </c>
      <c r="G125" s="321">
        <v>1509.7333333333331</v>
      </c>
      <c r="H125" s="321">
        <v>1632.6333333333332</v>
      </c>
      <c r="I125" s="321">
        <v>1662.7666666666664</v>
      </c>
      <c r="J125" s="321">
        <v>1694.0833333333333</v>
      </c>
      <c r="K125" s="320">
        <v>1631.45</v>
      </c>
      <c r="L125" s="320">
        <v>1570</v>
      </c>
      <c r="M125" s="320">
        <v>3.0606100000000001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293.2</v>
      </c>
      <c r="D126" s="321">
        <v>296.7</v>
      </c>
      <c r="E126" s="321">
        <v>288.39999999999998</v>
      </c>
      <c r="F126" s="321">
        <v>283.59999999999997</v>
      </c>
      <c r="G126" s="321">
        <v>275.29999999999995</v>
      </c>
      <c r="H126" s="321">
        <v>301.5</v>
      </c>
      <c r="I126" s="321">
        <v>309.80000000000007</v>
      </c>
      <c r="J126" s="321">
        <v>314.60000000000002</v>
      </c>
      <c r="K126" s="320">
        <v>305</v>
      </c>
      <c r="L126" s="320">
        <v>291.89999999999998</v>
      </c>
      <c r="M126" s="320">
        <v>9.9782200000000003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84.85</v>
      </c>
      <c r="D127" s="321">
        <v>84.749999999999986</v>
      </c>
      <c r="E127" s="321">
        <v>82.699999999999974</v>
      </c>
      <c r="F127" s="321">
        <v>80.549999999999983</v>
      </c>
      <c r="G127" s="321">
        <v>78.499999999999972</v>
      </c>
      <c r="H127" s="321">
        <v>86.899999999999977</v>
      </c>
      <c r="I127" s="321">
        <v>88.949999999999989</v>
      </c>
      <c r="J127" s="321">
        <v>91.09999999999998</v>
      </c>
      <c r="K127" s="320">
        <v>86.8</v>
      </c>
      <c r="L127" s="320">
        <v>82.6</v>
      </c>
      <c r="M127" s="320">
        <v>9.0736100000000004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1124.55</v>
      </c>
      <c r="D128" s="321">
        <v>1135.1833333333334</v>
      </c>
      <c r="E128" s="321">
        <v>1101.3666666666668</v>
      </c>
      <c r="F128" s="321">
        <v>1078.1833333333334</v>
      </c>
      <c r="G128" s="321">
        <v>1044.3666666666668</v>
      </c>
      <c r="H128" s="321">
        <v>1158.3666666666668</v>
      </c>
      <c r="I128" s="321">
        <v>1192.1833333333334</v>
      </c>
      <c r="J128" s="321">
        <v>1215.3666666666668</v>
      </c>
      <c r="K128" s="320">
        <v>1169</v>
      </c>
      <c r="L128" s="320">
        <v>1112</v>
      </c>
      <c r="M128" s="320">
        <v>0.92432000000000003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2258.25</v>
      </c>
      <c r="D129" s="321">
        <v>2252.6166666666668</v>
      </c>
      <c r="E129" s="321">
        <v>2207.2333333333336</v>
      </c>
      <c r="F129" s="321">
        <v>2156.2166666666667</v>
      </c>
      <c r="G129" s="321">
        <v>2110.8333333333335</v>
      </c>
      <c r="H129" s="321">
        <v>2303.6333333333337</v>
      </c>
      <c r="I129" s="321">
        <v>2349.0166666666669</v>
      </c>
      <c r="J129" s="321">
        <v>2400.0333333333338</v>
      </c>
      <c r="K129" s="320">
        <v>2298</v>
      </c>
      <c r="L129" s="320">
        <v>2201.6</v>
      </c>
      <c r="M129" s="320">
        <v>6.8612000000000002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317.2</v>
      </c>
      <c r="D130" s="321">
        <v>314.88333333333327</v>
      </c>
      <c r="E130" s="321">
        <v>310.86666666666656</v>
      </c>
      <c r="F130" s="321">
        <v>304.5333333333333</v>
      </c>
      <c r="G130" s="321">
        <v>300.51666666666659</v>
      </c>
      <c r="H130" s="321">
        <v>321.21666666666653</v>
      </c>
      <c r="I130" s="321">
        <v>325.23333333333329</v>
      </c>
      <c r="J130" s="321">
        <v>331.56666666666649</v>
      </c>
      <c r="K130" s="320">
        <v>318.89999999999998</v>
      </c>
      <c r="L130" s="320">
        <v>308.55</v>
      </c>
      <c r="M130" s="320">
        <v>87.273250000000004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65.95</v>
      </c>
      <c r="D131" s="321">
        <v>66.166666666666671</v>
      </c>
      <c r="E131" s="321">
        <v>64.783333333333346</v>
      </c>
      <c r="F131" s="321">
        <v>63.616666666666674</v>
      </c>
      <c r="G131" s="321">
        <v>62.233333333333348</v>
      </c>
      <c r="H131" s="321">
        <v>67.333333333333343</v>
      </c>
      <c r="I131" s="321">
        <v>68.716666666666669</v>
      </c>
      <c r="J131" s="321">
        <v>69.88333333333334</v>
      </c>
      <c r="K131" s="320">
        <v>67.55</v>
      </c>
      <c r="L131" s="320">
        <v>65</v>
      </c>
      <c r="M131" s="320">
        <v>22.743939999999998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767.05</v>
      </c>
      <c r="D132" s="321">
        <v>765.38333333333333</v>
      </c>
      <c r="E132" s="321">
        <v>745.76666666666665</v>
      </c>
      <c r="F132" s="321">
        <v>724.48333333333335</v>
      </c>
      <c r="G132" s="321">
        <v>704.86666666666667</v>
      </c>
      <c r="H132" s="321">
        <v>786.66666666666663</v>
      </c>
      <c r="I132" s="321">
        <v>806.28333333333319</v>
      </c>
      <c r="J132" s="321">
        <v>827.56666666666661</v>
      </c>
      <c r="K132" s="320">
        <v>785</v>
      </c>
      <c r="L132" s="320">
        <v>744.1</v>
      </c>
      <c r="M132" s="320">
        <v>0.57698000000000005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4473.3999999999996</v>
      </c>
      <c r="D133" s="321">
        <v>4481.5666666666666</v>
      </c>
      <c r="E133" s="321">
        <v>4427.9333333333334</v>
      </c>
      <c r="F133" s="321">
        <v>4382.4666666666672</v>
      </c>
      <c r="G133" s="321">
        <v>4328.8333333333339</v>
      </c>
      <c r="H133" s="321">
        <v>4527.0333333333328</v>
      </c>
      <c r="I133" s="321">
        <v>4580.6666666666661</v>
      </c>
      <c r="J133" s="321">
        <v>4626.1333333333323</v>
      </c>
      <c r="K133" s="320">
        <v>4535.2</v>
      </c>
      <c r="L133" s="320">
        <v>4436.1000000000004</v>
      </c>
      <c r="M133" s="320">
        <v>3.78104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4347</v>
      </c>
      <c r="D134" s="321">
        <v>4357.5</v>
      </c>
      <c r="E134" s="321">
        <v>4305.05</v>
      </c>
      <c r="F134" s="321">
        <v>4263.1000000000004</v>
      </c>
      <c r="G134" s="321">
        <v>4210.6500000000005</v>
      </c>
      <c r="H134" s="321">
        <v>4399.45</v>
      </c>
      <c r="I134" s="321">
        <v>4451.9000000000005</v>
      </c>
      <c r="J134" s="321">
        <v>4493.8499999999995</v>
      </c>
      <c r="K134" s="320">
        <v>4409.95</v>
      </c>
      <c r="L134" s="320">
        <v>4315.55</v>
      </c>
      <c r="M134" s="320">
        <v>1.76685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393.55</v>
      </c>
      <c r="D135" s="321">
        <v>395.40000000000003</v>
      </c>
      <c r="E135" s="321">
        <v>386.90000000000009</v>
      </c>
      <c r="F135" s="321">
        <v>380.25000000000006</v>
      </c>
      <c r="G135" s="321">
        <v>371.75000000000011</v>
      </c>
      <c r="H135" s="321">
        <v>402.05000000000007</v>
      </c>
      <c r="I135" s="321">
        <v>410.54999999999995</v>
      </c>
      <c r="J135" s="321">
        <v>417.20000000000005</v>
      </c>
      <c r="K135" s="320">
        <v>403.9</v>
      </c>
      <c r="L135" s="320">
        <v>388.75</v>
      </c>
      <c r="M135" s="320">
        <v>48.549259999999997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4088.7</v>
      </c>
      <c r="D136" s="321">
        <v>4112.8833333333332</v>
      </c>
      <c r="E136" s="321">
        <v>4050.8166666666666</v>
      </c>
      <c r="F136" s="321">
        <v>4012.9333333333334</v>
      </c>
      <c r="G136" s="321">
        <v>3950.8666666666668</v>
      </c>
      <c r="H136" s="321">
        <v>4150.7666666666664</v>
      </c>
      <c r="I136" s="321">
        <v>4212.8333333333321</v>
      </c>
      <c r="J136" s="321">
        <v>4250.7166666666662</v>
      </c>
      <c r="K136" s="320">
        <v>4174.95</v>
      </c>
      <c r="L136" s="320">
        <v>4075</v>
      </c>
      <c r="M136" s="320">
        <v>2.2854800000000002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4372.3500000000004</v>
      </c>
      <c r="D137" s="321">
        <v>4369.7</v>
      </c>
      <c r="E137" s="321">
        <v>4331.2999999999993</v>
      </c>
      <c r="F137" s="321">
        <v>4290.2499999999991</v>
      </c>
      <c r="G137" s="321">
        <v>4251.8499999999985</v>
      </c>
      <c r="H137" s="321">
        <v>4410.75</v>
      </c>
      <c r="I137" s="321">
        <v>4449.1499999999996</v>
      </c>
      <c r="J137" s="321">
        <v>4490.2000000000007</v>
      </c>
      <c r="K137" s="320">
        <v>4408.1000000000004</v>
      </c>
      <c r="L137" s="320">
        <v>4328.6499999999996</v>
      </c>
      <c r="M137" s="320">
        <v>3.71014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2360.6</v>
      </c>
      <c r="D138" s="321">
        <v>2382.5333333333333</v>
      </c>
      <c r="E138" s="321">
        <v>2326.0666666666666</v>
      </c>
      <c r="F138" s="321">
        <v>2291.5333333333333</v>
      </c>
      <c r="G138" s="321">
        <v>2235.0666666666666</v>
      </c>
      <c r="H138" s="321">
        <v>2417.0666666666666</v>
      </c>
      <c r="I138" s="321">
        <v>2473.5333333333328</v>
      </c>
      <c r="J138" s="321">
        <v>2508.0666666666666</v>
      </c>
      <c r="K138" s="320">
        <v>2439</v>
      </c>
      <c r="L138" s="320">
        <v>2348</v>
      </c>
      <c r="M138" s="320">
        <v>0.28677000000000002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61.15</v>
      </c>
      <c r="D139" s="321">
        <v>61.183333333333337</v>
      </c>
      <c r="E139" s="321">
        <v>59.866666666666674</v>
      </c>
      <c r="F139" s="321">
        <v>58.583333333333336</v>
      </c>
      <c r="G139" s="321">
        <v>57.266666666666673</v>
      </c>
      <c r="H139" s="321">
        <v>62.466666666666676</v>
      </c>
      <c r="I139" s="321">
        <v>63.783333333333339</v>
      </c>
      <c r="J139" s="321">
        <v>65.066666666666677</v>
      </c>
      <c r="K139" s="320">
        <v>62.5</v>
      </c>
      <c r="L139" s="320">
        <v>59.9</v>
      </c>
      <c r="M139" s="320">
        <v>18.415489999999998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2521.8000000000002</v>
      </c>
      <c r="D140" s="321">
        <v>2518.4833333333331</v>
      </c>
      <c r="E140" s="321">
        <v>2499.3666666666663</v>
      </c>
      <c r="F140" s="321">
        <v>2476.9333333333334</v>
      </c>
      <c r="G140" s="321">
        <v>2457.8166666666666</v>
      </c>
      <c r="H140" s="321">
        <v>2540.9166666666661</v>
      </c>
      <c r="I140" s="321">
        <v>2560.0333333333328</v>
      </c>
      <c r="J140" s="321">
        <v>2582.4666666666658</v>
      </c>
      <c r="K140" s="320">
        <v>2537.6</v>
      </c>
      <c r="L140" s="320">
        <v>2496.0500000000002</v>
      </c>
      <c r="M140" s="320">
        <v>3.5980500000000002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515.1</v>
      </c>
      <c r="D141" s="321">
        <v>508.35000000000008</v>
      </c>
      <c r="E141" s="321">
        <v>493.9000000000002</v>
      </c>
      <c r="F141" s="321">
        <v>472.7000000000001</v>
      </c>
      <c r="G141" s="321">
        <v>458.25000000000023</v>
      </c>
      <c r="H141" s="321">
        <v>529.55000000000018</v>
      </c>
      <c r="I141" s="321">
        <v>544.00000000000011</v>
      </c>
      <c r="J141" s="321">
        <v>565.20000000000016</v>
      </c>
      <c r="K141" s="320">
        <v>522.79999999999995</v>
      </c>
      <c r="L141" s="320">
        <v>487.15</v>
      </c>
      <c r="M141" s="320">
        <v>7.2417299999999996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161</v>
      </c>
      <c r="D142" s="321">
        <v>161.66666666666666</v>
      </c>
      <c r="E142" s="321">
        <v>157.83333333333331</v>
      </c>
      <c r="F142" s="321">
        <v>154.66666666666666</v>
      </c>
      <c r="G142" s="321">
        <v>150.83333333333331</v>
      </c>
      <c r="H142" s="321">
        <v>164.83333333333331</v>
      </c>
      <c r="I142" s="321">
        <v>168.66666666666663</v>
      </c>
      <c r="J142" s="321">
        <v>171.83333333333331</v>
      </c>
      <c r="K142" s="320">
        <v>165.5</v>
      </c>
      <c r="L142" s="320">
        <v>158.5</v>
      </c>
      <c r="M142" s="320">
        <v>6.1291700000000002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311</v>
      </c>
      <c r="D143" s="321">
        <v>309.31666666666666</v>
      </c>
      <c r="E143" s="321">
        <v>303.73333333333335</v>
      </c>
      <c r="F143" s="321">
        <v>296.4666666666667</v>
      </c>
      <c r="G143" s="321">
        <v>290.88333333333338</v>
      </c>
      <c r="H143" s="321">
        <v>316.58333333333331</v>
      </c>
      <c r="I143" s="321">
        <v>322.16666666666669</v>
      </c>
      <c r="J143" s="321">
        <v>329.43333333333328</v>
      </c>
      <c r="K143" s="320">
        <v>314.89999999999998</v>
      </c>
      <c r="L143" s="320">
        <v>302.05</v>
      </c>
      <c r="M143" s="320">
        <v>3.5095299999999998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476.85</v>
      </c>
      <c r="D144" s="321">
        <v>477.38333333333338</v>
      </c>
      <c r="E144" s="321">
        <v>473.76666666666677</v>
      </c>
      <c r="F144" s="321">
        <v>470.68333333333339</v>
      </c>
      <c r="G144" s="321">
        <v>467.06666666666678</v>
      </c>
      <c r="H144" s="321">
        <v>480.46666666666675</v>
      </c>
      <c r="I144" s="321">
        <v>484.08333333333343</v>
      </c>
      <c r="J144" s="321">
        <v>487.16666666666674</v>
      </c>
      <c r="K144" s="320">
        <v>481</v>
      </c>
      <c r="L144" s="320">
        <v>474.3</v>
      </c>
      <c r="M144" s="320">
        <v>4.3571400000000002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1168</v>
      </c>
      <c r="D145" s="321">
        <v>1177.6666666666667</v>
      </c>
      <c r="E145" s="321">
        <v>1155.3333333333335</v>
      </c>
      <c r="F145" s="321">
        <v>1142.6666666666667</v>
      </c>
      <c r="G145" s="321">
        <v>1120.3333333333335</v>
      </c>
      <c r="H145" s="321">
        <v>1190.3333333333335</v>
      </c>
      <c r="I145" s="321">
        <v>1212.666666666667</v>
      </c>
      <c r="J145" s="321">
        <v>1225.3333333333335</v>
      </c>
      <c r="K145" s="320">
        <v>1200</v>
      </c>
      <c r="L145" s="320">
        <v>1165</v>
      </c>
      <c r="M145" s="320">
        <v>0.50514999999999999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67.5</v>
      </c>
      <c r="D146" s="321">
        <v>67.95</v>
      </c>
      <c r="E146" s="321">
        <v>66.7</v>
      </c>
      <c r="F146" s="321">
        <v>65.900000000000006</v>
      </c>
      <c r="G146" s="321">
        <v>64.650000000000006</v>
      </c>
      <c r="H146" s="321">
        <v>68.75</v>
      </c>
      <c r="I146" s="321">
        <v>70</v>
      </c>
      <c r="J146" s="321">
        <v>70.8</v>
      </c>
      <c r="K146" s="320">
        <v>69.2</v>
      </c>
      <c r="L146" s="320">
        <v>67.150000000000006</v>
      </c>
      <c r="M146" s="320">
        <v>8.78721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182.8</v>
      </c>
      <c r="D147" s="321">
        <v>183.36666666666667</v>
      </c>
      <c r="E147" s="321">
        <v>180.93333333333334</v>
      </c>
      <c r="F147" s="321">
        <v>179.06666666666666</v>
      </c>
      <c r="G147" s="321">
        <v>176.63333333333333</v>
      </c>
      <c r="H147" s="321">
        <v>185.23333333333335</v>
      </c>
      <c r="I147" s="321">
        <v>187.66666666666669</v>
      </c>
      <c r="J147" s="321">
        <v>189.53333333333336</v>
      </c>
      <c r="K147" s="320">
        <v>185.8</v>
      </c>
      <c r="L147" s="320">
        <v>181.5</v>
      </c>
      <c r="M147" s="320">
        <v>1.2950600000000001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117.85</v>
      </c>
      <c r="D148" s="321">
        <v>118.36666666666667</v>
      </c>
      <c r="E148" s="321">
        <v>116.23333333333335</v>
      </c>
      <c r="F148" s="321">
        <v>114.61666666666667</v>
      </c>
      <c r="G148" s="321">
        <v>112.48333333333335</v>
      </c>
      <c r="H148" s="321">
        <v>119.98333333333335</v>
      </c>
      <c r="I148" s="321">
        <v>122.11666666666667</v>
      </c>
      <c r="J148" s="321">
        <v>123.73333333333335</v>
      </c>
      <c r="K148" s="320">
        <v>120.5</v>
      </c>
      <c r="L148" s="320">
        <v>116.75</v>
      </c>
      <c r="M148" s="320">
        <v>5.3610600000000002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56.55</v>
      </c>
      <c r="D149" s="321">
        <v>56.349999999999994</v>
      </c>
      <c r="E149" s="321">
        <v>55.79999999999999</v>
      </c>
      <c r="F149" s="321">
        <v>55.05</v>
      </c>
      <c r="G149" s="321">
        <v>54.499999999999993</v>
      </c>
      <c r="H149" s="321">
        <v>57.099999999999987</v>
      </c>
      <c r="I149" s="321">
        <v>57.65</v>
      </c>
      <c r="J149" s="321">
        <v>58.399999999999984</v>
      </c>
      <c r="K149" s="320">
        <v>56.9</v>
      </c>
      <c r="L149" s="320">
        <v>55.6</v>
      </c>
      <c r="M149" s="320">
        <v>5.0961600000000002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707.1</v>
      </c>
      <c r="D150" s="321">
        <v>710.25</v>
      </c>
      <c r="E150" s="321">
        <v>700.85</v>
      </c>
      <c r="F150" s="321">
        <v>694.6</v>
      </c>
      <c r="G150" s="321">
        <v>685.2</v>
      </c>
      <c r="H150" s="321">
        <v>716.5</v>
      </c>
      <c r="I150" s="321">
        <v>725.90000000000009</v>
      </c>
      <c r="J150" s="321">
        <v>732.15</v>
      </c>
      <c r="K150" s="320">
        <v>719.65</v>
      </c>
      <c r="L150" s="320">
        <v>704</v>
      </c>
      <c r="M150" s="320">
        <v>0.19952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1539.65</v>
      </c>
      <c r="D151" s="321">
        <v>1559.55</v>
      </c>
      <c r="E151" s="321">
        <v>1511.1999999999998</v>
      </c>
      <c r="F151" s="321">
        <v>1482.7499999999998</v>
      </c>
      <c r="G151" s="321">
        <v>1434.3999999999996</v>
      </c>
      <c r="H151" s="321">
        <v>1588</v>
      </c>
      <c r="I151" s="321">
        <v>1636.35</v>
      </c>
      <c r="J151" s="321">
        <v>1664.8000000000002</v>
      </c>
      <c r="K151" s="320">
        <v>1607.9</v>
      </c>
      <c r="L151" s="320">
        <v>1531.1</v>
      </c>
      <c r="M151" s="320">
        <v>20.006740000000001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156.4</v>
      </c>
      <c r="D152" s="321">
        <v>157.61666666666665</v>
      </c>
      <c r="E152" s="321">
        <v>154.48333333333329</v>
      </c>
      <c r="F152" s="321">
        <v>152.56666666666663</v>
      </c>
      <c r="G152" s="321">
        <v>149.43333333333328</v>
      </c>
      <c r="H152" s="321">
        <v>159.5333333333333</v>
      </c>
      <c r="I152" s="321">
        <v>162.66666666666669</v>
      </c>
      <c r="J152" s="321">
        <v>164.58333333333331</v>
      </c>
      <c r="K152" s="320">
        <v>160.75</v>
      </c>
      <c r="L152" s="320">
        <v>155.69999999999999</v>
      </c>
      <c r="M152" s="320">
        <v>22.472490000000001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135.75</v>
      </c>
      <c r="D153" s="321">
        <v>136.04999999999998</v>
      </c>
      <c r="E153" s="321">
        <v>133.84999999999997</v>
      </c>
      <c r="F153" s="321">
        <v>131.94999999999999</v>
      </c>
      <c r="G153" s="321">
        <v>129.74999999999997</v>
      </c>
      <c r="H153" s="321">
        <v>137.94999999999996</v>
      </c>
      <c r="I153" s="321">
        <v>140.14999999999995</v>
      </c>
      <c r="J153" s="321">
        <v>142.04999999999995</v>
      </c>
      <c r="K153" s="320">
        <v>138.25</v>
      </c>
      <c r="L153" s="320">
        <v>134.15</v>
      </c>
      <c r="M153" s="320">
        <v>1.7231300000000001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277.7</v>
      </c>
      <c r="D154" s="321">
        <v>278.15000000000003</v>
      </c>
      <c r="E154" s="321">
        <v>273.85000000000008</v>
      </c>
      <c r="F154" s="321">
        <v>270.00000000000006</v>
      </c>
      <c r="G154" s="321">
        <v>265.7000000000001</v>
      </c>
      <c r="H154" s="321">
        <v>282.00000000000006</v>
      </c>
      <c r="I154" s="321">
        <v>286.3</v>
      </c>
      <c r="J154" s="321">
        <v>290.15000000000003</v>
      </c>
      <c r="K154" s="320">
        <v>282.45</v>
      </c>
      <c r="L154" s="320">
        <v>274.3</v>
      </c>
      <c r="M154" s="320">
        <v>1.0693299999999999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98.45</v>
      </c>
      <c r="D155" s="321">
        <v>98.583333333333329</v>
      </c>
      <c r="E155" s="321">
        <v>97.11666666666666</v>
      </c>
      <c r="F155" s="321">
        <v>95.783333333333331</v>
      </c>
      <c r="G155" s="321">
        <v>94.316666666666663</v>
      </c>
      <c r="H155" s="321">
        <v>99.916666666666657</v>
      </c>
      <c r="I155" s="321">
        <v>101.38333333333333</v>
      </c>
      <c r="J155" s="321">
        <v>102.71666666666665</v>
      </c>
      <c r="K155" s="320">
        <v>100.05</v>
      </c>
      <c r="L155" s="320">
        <v>97.25</v>
      </c>
      <c r="M155" s="320">
        <v>122.13669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408.35</v>
      </c>
      <c r="D156" s="321">
        <v>409.5333333333333</v>
      </c>
      <c r="E156" s="321">
        <v>404.06666666666661</v>
      </c>
      <c r="F156" s="321">
        <v>399.7833333333333</v>
      </c>
      <c r="G156" s="321">
        <v>394.31666666666661</v>
      </c>
      <c r="H156" s="321">
        <v>413.81666666666661</v>
      </c>
      <c r="I156" s="321">
        <v>419.2833333333333</v>
      </c>
      <c r="J156" s="321">
        <v>423.56666666666661</v>
      </c>
      <c r="K156" s="320">
        <v>415</v>
      </c>
      <c r="L156" s="320">
        <v>405.25</v>
      </c>
      <c r="M156" s="320">
        <v>0.93455999999999995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4302.6000000000004</v>
      </c>
      <c r="D157" s="321">
        <v>4269.2</v>
      </c>
      <c r="E157" s="321">
        <v>4188.3999999999996</v>
      </c>
      <c r="F157" s="321">
        <v>4074.2</v>
      </c>
      <c r="G157" s="321">
        <v>3993.3999999999996</v>
      </c>
      <c r="H157" s="321">
        <v>4383.3999999999996</v>
      </c>
      <c r="I157" s="321">
        <v>4464.2000000000007</v>
      </c>
      <c r="J157" s="321">
        <v>4578.3999999999996</v>
      </c>
      <c r="K157" s="320">
        <v>4350</v>
      </c>
      <c r="L157" s="320">
        <v>4155</v>
      </c>
      <c r="M157" s="320">
        <v>0.23529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163.9</v>
      </c>
      <c r="D158" s="321">
        <v>165.9</v>
      </c>
      <c r="E158" s="321">
        <v>161</v>
      </c>
      <c r="F158" s="321">
        <v>158.1</v>
      </c>
      <c r="G158" s="321">
        <v>153.19999999999999</v>
      </c>
      <c r="H158" s="321">
        <v>168.8</v>
      </c>
      <c r="I158" s="321">
        <v>173.70000000000005</v>
      </c>
      <c r="J158" s="321">
        <v>176.60000000000002</v>
      </c>
      <c r="K158" s="320">
        <v>170.8</v>
      </c>
      <c r="L158" s="320">
        <v>163</v>
      </c>
      <c r="M158" s="320">
        <v>8.8975200000000001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2942.45</v>
      </c>
      <c r="D159" s="321">
        <v>2953.8166666666671</v>
      </c>
      <c r="E159" s="321">
        <v>2907.6333333333341</v>
      </c>
      <c r="F159" s="321">
        <v>2872.8166666666671</v>
      </c>
      <c r="G159" s="321">
        <v>2826.6333333333341</v>
      </c>
      <c r="H159" s="321">
        <v>2988.6333333333341</v>
      </c>
      <c r="I159" s="321">
        <v>3034.8166666666675</v>
      </c>
      <c r="J159" s="321">
        <v>3069.6333333333341</v>
      </c>
      <c r="K159" s="320">
        <v>3000</v>
      </c>
      <c r="L159" s="320">
        <v>2919</v>
      </c>
      <c r="M159" s="320">
        <v>0.10614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276.3</v>
      </c>
      <c r="D160" s="321">
        <v>275.63333333333338</v>
      </c>
      <c r="E160" s="321">
        <v>271.46666666666675</v>
      </c>
      <c r="F160" s="321">
        <v>266.63333333333338</v>
      </c>
      <c r="G160" s="321">
        <v>262.46666666666675</v>
      </c>
      <c r="H160" s="321">
        <v>280.46666666666675</v>
      </c>
      <c r="I160" s="321">
        <v>284.63333333333338</v>
      </c>
      <c r="J160" s="321">
        <v>289.46666666666675</v>
      </c>
      <c r="K160" s="320">
        <v>279.8</v>
      </c>
      <c r="L160" s="320">
        <v>270.8</v>
      </c>
      <c r="M160" s="320">
        <v>10.75262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30.45</v>
      </c>
      <c r="D161" s="321">
        <v>30.066666666666666</v>
      </c>
      <c r="E161" s="321">
        <v>29.383333333333333</v>
      </c>
      <c r="F161" s="321">
        <v>28.316666666666666</v>
      </c>
      <c r="G161" s="321">
        <v>27.633333333333333</v>
      </c>
      <c r="H161" s="321">
        <v>31.133333333333333</v>
      </c>
      <c r="I161" s="321">
        <v>31.816666666666663</v>
      </c>
      <c r="J161" s="321">
        <v>32.883333333333333</v>
      </c>
      <c r="K161" s="320">
        <v>30.75</v>
      </c>
      <c r="L161" s="320">
        <v>29</v>
      </c>
      <c r="M161" s="320">
        <v>41.318869999999997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128.94999999999999</v>
      </c>
      <c r="D162" s="321">
        <v>130.01666666666665</v>
      </c>
      <c r="E162" s="321">
        <v>126.5333333333333</v>
      </c>
      <c r="F162" s="321">
        <v>124.11666666666665</v>
      </c>
      <c r="G162" s="321">
        <v>120.6333333333333</v>
      </c>
      <c r="H162" s="321">
        <v>132.43333333333331</v>
      </c>
      <c r="I162" s="321">
        <v>135.91666666666666</v>
      </c>
      <c r="J162" s="321">
        <v>138.33333333333331</v>
      </c>
      <c r="K162" s="320">
        <v>133.5</v>
      </c>
      <c r="L162" s="320">
        <v>127.6</v>
      </c>
      <c r="M162" s="320">
        <v>47.309240000000003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297.14999999999998</v>
      </c>
      <c r="D163" s="321">
        <v>296.55</v>
      </c>
      <c r="E163" s="321">
        <v>288.10000000000002</v>
      </c>
      <c r="F163" s="321">
        <v>279.05</v>
      </c>
      <c r="G163" s="321">
        <v>270.60000000000002</v>
      </c>
      <c r="H163" s="321">
        <v>305.60000000000002</v>
      </c>
      <c r="I163" s="321">
        <v>314.04999999999995</v>
      </c>
      <c r="J163" s="321">
        <v>323.10000000000002</v>
      </c>
      <c r="K163" s="320">
        <v>305</v>
      </c>
      <c r="L163" s="320">
        <v>287.5</v>
      </c>
      <c r="M163" s="320">
        <v>19.201059999999998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166.7</v>
      </c>
      <c r="D164" s="321">
        <v>166.61666666666665</v>
      </c>
      <c r="E164" s="321">
        <v>164.5333333333333</v>
      </c>
      <c r="F164" s="321">
        <v>162.36666666666665</v>
      </c>
      <c r="G164" s="321">
        <v>160.2833333333333</v>
      </c>
      <c r="H164" s="321">
        <v>168.7833333333333</v>
      </c>
      <c r="I164" s="321">
        <v>170.86666666666662</v>
      </c>
      <c r="J164" s="321">
        <v>173.0333333333333</v>
      </c>
      <c r="K164" s="320">
        <v>168.7</v>
      </c>
      <c r="L164" s="320">
        <v>164.45</v>
      </c>
      <c r="M164" s="320">
        <v>280.53586999999999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3034.95</v>
      </c>
      <c r="D165" s="321">
        <v>3071</v>
      </c>
      <c r="E165" s="321">
        <v>2990.95</v>
      </c>
      <c r="F165" s="321">
        <v>2946.95</v>
      </c>
      <c r="G165" s="321">
        <v>2866.8999999999996</v>
      </c>
      <c r="H165" s="321">
        <v>3115</v>
      </c>
      <c r="I165" s="321">
        <v>3195.05</v>
      </c>
      <c r="J165" s="321">
        <v>3239.05</v>
      </c>
      <c r="K165" s="320">
        <v>3151.05</v>
      </c>
      <c r="L165" s="320">
        <v>3027</v>
      </c>
      <c r="M165" s="320">
        <v>0.18575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3190.65</v>
      </c>
      <c r="D166" s="321">
        <v>3200</v>
      </c>
      <c r="E166" s="321">
        <v>3126.85</v>
      </c>
      <c r="F166" s="321">
        <v>3063.0499999999997</v>
      </c>
      <c r="G166" s="321">
        <v>2989.8999999999996</v>
      </c>
      <c r="H166" s="321">
        <v>3263.8</v>
      </c>
      <c r="I166" s="321">
        <v>3336.95</v>
      </c>
      <c r="J166" s="321">
        <v>3400.7500000000005</v>
      </c>
      <c r="K166" s="320">
        <v>3273.15</v>
      </c>
      <c r="L166" s="320">
        <v>3136.2</v>
      </c>
      <c r="M166" s="320">
        <v>0.25141000000000002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365.75</v>
      </c>
      <c r="D167" s="321">
        <v>367</v>
      </c>
      <c r="E167" s="321">
        <v>360</v>
      </c>
      <c r="F167" s="321">
        <v>354.25</v>
      </c>
      <c r="G167" s="321">
        <v>347.25</v>
      </c>
      <c r="H167" s="321">
        <v>372.75</v>
      </c>
      <c r="I167" s="321">
        <v>379.75</v>
      </c>
      <c r="J167" s="321">
        <v>385.5</v>
      </c>
      <c r="K167" s="320">
        <v>374</v>
      </c>
      <c r="L167" s="320">
        <v>361.25</v>
      </c>
      <c r="M167" s="320">
        <v>2.2126700000000001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123.6</v>
      </c>
      <c r="D168" s="321">
        <v>123.68333333333334</v>
      </c>
      <c r="E168" s="321">
        <v>121.96666666666667</v>
      </c>
      <c r="F168" s="321">
        <v>120.33333333333333</v>
      </c>
      <c r="G168" s="321">
        <v>118.61666666666666</v>
      </c>
      <c r="H168" s="321">
        <v>125.31666666666668</v>
      </c>
      <c r="I168" s="321">
        <v>127.03333333333335</v>
      </c>
      <c r="J168" s="321">
        <v>128.66666666666669</v>
      </c>
      <c r="K168" s="320">
        <v>125.4</v>
      </c>
      <c r="L168" s="320">
        <v>122.05</v>
      </c>
      <c r="M168" s="320">
        <v>2.03328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5227.95</v>
      </c>
      <c r="D169" s="321">
        <v>5219.8499999999995</v>
      </c>
      <c r="E169" s="321">
        <v>5173.0999999999985</v>
      </c>
      <c r="F169" s="321">
        <v>5118.2499999999991</v>
      </c>
      <c r="G169" s="321">
        <v>5071.4999999999982</v>
      </c>
      <c r="H169" s="321">
        <v>5274.6999999999989</v>
      </c>
      <c r="I169" s="321">
        <v>5321.4500000000007</v>
      </c>
      <c r="J169" s="321">
        <v>5376.2999999999993</v>
      </c>
      <c r="K169" s="320">
        <v>5266.6</v>
      </c>
      <c r="L169" s="320">
        <v>5165</v>
      </c>
      <c r="M169" s="320">
        <v>4.539E-2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3230</v>
      </c>
      <c r="D170" s="321">
        <v>3238.1</v>
      </c>
      <c r="E170" s="321">
        <v>3203.6</v>
      </c>
      <c r="F170" s="321">
        <v>3177.2</v>
      </c>
      <c r="G170" s="321">
        <v>3142.7</v>
      </c>
      <c r="H170" s="321">
        <v>3264.5</v>
      </c>
      <c r="I170" s="321">
        <v>3299</v>
      </c>
      <c r="J170" s="321">
        <v>3325.4</v>
      </c>
      <c r="K170" s="320">
        <v>3272.6</v>
      </c>
      <c r="L170" s="320">
        <v>3211.7</v>
      </c>
      <c r="M170" s="320">
        <v>3.0940400000000001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1641.75</v>
      </c>
      <c r="D171" s="321">
        <v>1647.25</v>
      </c>
      <c r="E171" s="321">
        <v>1629.5</v>
      </c>
      <c r="F171" s="321">
        <v>1617.25</v>
      </c>
      <c r="G171" s="321">
        <v>1599.5</v>
      </c>
      <c r="H171" s="321">
        <v>1659.5</v>
      </c>
      <c r="I171" s="321">
        <v>1677.25</v>
      </c>
      <c r="J171" s="321">
        <v>1689.5</v>
      </c>
      <c r="K171" s="320">
        <v>1665</v>
      </c>
      <c r="L171" s="320">
        <v>1635</v>
      </c>
      <c r="M171" s="320">
        <v>0.20201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475.2</v>
      </c>
      <c r="D172" s="321">
        <v>474.66666666666669</v>
      </c>
      <c r="E172" s="321">
        <v>468.93333333333339</v>
      </c>
      <c r="F172" s="321">
        <v>462.66666666666669</v>
      </c>
      <c r="G172" s="321">
        <v>456.93333333333339</v>
      </c>
      <c r="H172" s="321">
        <v>480.93333333333339</v>
      </c>
      <c r="I172" s="321">
        <v>486.66666666666663</v>
      </c>
      <c r="J172" s="321">
        <v>492.93333333333339</v>
      </c>
      <c r="K172" s="320">
        <v>480.4</v>
      </c>
      <c r="L172" s="320">
        <v>468.4</v>
      </c>
      <c r="M172" s="320">
        <v>5.4051299999999998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4842.6000000000004</v>
      </c>
      <c r="D173" s="321">
        <v>4843.0666666666666</v>
      </c>
      <c r="E173" s="321">
        <v>4769.1333333333332</v>
      </c>
      <c r="F173" s="321">
        <v>4695.666666666667</v>
      </c>
      <c r="G173" s="321">
        <v>4621.7333333333336</v>
      </c>
      <c r="H173" s="321">
        <v>4916.5333333333328</v>
      </c>
      <c r="I173" s="321">
        <v>4990.4666666666653</v>
      </c>
      <c r="J173" s="321">
        <v>5063.9333333333325</v>
      </c>
      <c r="K173" s="320">
        <v>4917</v>
      </c>
      <c r="L173" s="320">
        <v>4769.6000000000004</v>
      </c>
      <c r="M173" s="320">
        <v>0.12764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857.3</v>
      </c>
      <c r="D174" s="321">
        <v>853.7166666666667</v>
      </c>
      <c r="E174" s="321">
        <v>837.43333333333339</v>
      </c>
      <c r="F174" s="321">
        <v>817.56666666666672</v>
      </c>
      <c r="G174" s="321">
        <v>801.28333333333342</v>
      </c>
      <c r="H174" s="321">
        <v>873.58333333333337</v>
      </c>
      <c r="I174" s="321">
        <v>889.86666666666667</v>
      </c>
      <c r="J174" s="321">
        <v>909.73333333333335</v>
      </c>
      <c r="K174" s="320">
        <v>870</v>
      </c>
      <c r="L174" s="320">
        <v>833.85</v>
      </c>
      <c r="M174" s="320">
        <v>38.504539999999999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1222.8499999999999</v>
      </c>
      <c r="D175" s="321">
        <v>1216.55</v>
      </c>
      <c r="E175" s="321">
        <v>1192.0999999999999</v>
      </c>
      <c r="F175" s="321">
        <v>1161.3499999999999</v>
      </c>
      <c r="G175" s="321">
        <v>1136.8999999999999</v>
      </c>
      <c r="H175" s="321">
        <v>1247.3</v>
      </c>
      <c r="I175" s="321">
        <v>1271.7500000000002</v>
      </c>
      <c r="J175" s="321">
        <v>1302.5</v>
      </c>
      <c r="K175" s="320">
        <v>1241</v>
      </c>
      <c r="L175" s="320">
        <v>1185.8</v>
      </c>
      <c r="M175" s="320">
        <v>2.9727299999999999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499.65</v>
      </c>
      <c r="D176" s="321">
        <v>502.33333333333331</v>
      </c>
      <c r="E176" s="321">
        <v>490.56666666666661</v>
      </c>
      <c r="F176" s="321">
        <v>481.48333333333329</v>
      </c>
      <c r="G176" s="321">
        <v>469.71666666666658</v>
      </c>
      <c r="H176" s="321">
        <v>511.41666666666663</v>
      </c>
      <c r="I176" s="321">
        <v>523.18333333333339</v>
      </c>
      <c r="J176" s="321">
        <v>532.26666666666665</v>
      </c>
      <c r="K176" s="320">
        <v>514.1</v>
      </c>
      <c r="L176" s="320">
        <v>493.25</v>
      </c>
      <c r="M176" s="320">
        <v>3.7725300000000002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806.1</v>
      </c>
      <c r="D177" s="321">
        <v>807.69999999999993</v>
      </c>
      <c r="E177" s="321">
        <v>799.64999999999986</v>
      </c>
      <c r="F177" s="321">
        <v>793.19999999999993</v>
      </c>
      <c r="G177" s="321">
        <v>785.14999999999986</v>
      </c>
      <c r="H177" s="321">
        <v>814.14999999999986</v>
      </c>
      <c r="I177" s="321">
        <v>822.19999999999982</v>
      </c>
      <c r="J177" s="321">
        <v>828.64999999999986</v>
      </c>
      <c r="K177" s="320">
        <v>815.75</v>
      </c>
      <c r="L177" s="320">
        <v>801.25</v>
      </c>
      <c r="M177" s="320">
        <v>12.7782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499.4</v>
      </c>
      <c r="D178" s="321">
        <v>503.25</v>
      </c>
      <c r="E178" s="321">
        <v>491.5</v>
      </c>
      <c r="F178" s="321">
        <v>483.6</v>
      </c>
      <c r="G178" s="321">
        <v>471.85</v>
      </c>
      <c r="H178" s="321">
        <v>511.15</v>
      </c>
      <c r="I178" s="321">
        <v>522.9</v>
      </c>
      <c r="J178" s="321">
        <v>530.79999999999995</v>
      </c>
      <c r="K178" s="320">
        <v>515</v>
      </c>
      <c r="L178" s="320">
        <v>495.35</v>
      </c>
      <c r="M178" s="320">
        <v>4.95275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1610.95</v>
      </c>
      <c r="D179" s="321">
        <v>1629.9666666666665</v>
      </c>
      <c r="E179" s="321">
        <v>1577.583333333333</v>
      </c>
      <c r="F179" s="321">
        <v>1544.2166666666665</v>
      </c>
      <c r="G179" s="321">
        <v>1491.833333333333</v>
      </c>
      <c r="H179" s="321">
        <v>1663.333333333333</v>
      </c>
      <c r="I179" s="321">
        <v>1715.7166666666667</v>
      </c>
      <c r="J179" s="321">
        <v>1749.083333333333</v>
      </c>
      <c r="K179" s="320">
        <v>1682.35</v>
      </c>
      <c r="L179" s="320">
        <v>1596.6</v>
      </c>
      <c r="M179" s="320">
        <v>10.087910000000001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90.95</v>
      </c>
      <c r="D180" s="321">
        <v>91.616666666666674</v>
      </c>
      <c r="E180" s="321">
        <v>89.833333333333343</v>
      </c>
      <c r="F180" s="321">
        <v>88.716666666666669</v>
      </c>
      <c r="G180" s="321">
        <v>86.933333333333337</v>
      </c>
      <c r="H180" s="321">
        <v>92.733333333333348</v>
      </c>
      <c r="I180" s="321">
        <v>94.51666666666668</v>
      </c>
      <c r="J180" s="321">
        <v>95.633333333333354</v>
      </c>
      <c r="K180" s="320">
        <v>93.4</v>
      </c>
      <c r="L180" s="320">
        <v>90.5</v>
      </c>
      <c r="M180" s="320">
        <v>8.5618599999999994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301.7</v>
      </c>
      <c r="D181" s="321">
        <v>304.40000000000003</v>
      </c>
      <c r="E181" s="321">
        <v>297.30000000000007</v>
      </c>
      <c r="F181" s="321">
        <v>292.90000000000003</v>
      </c>
      <c r="G181" s="321">
        <v>285.80000000000007</v>
      </c>
      <c r="H181" s="321">
        <v>308.80000000000007</v>
      </c>
      <c r="I181" s="321">
        <v>315.90000000000009</v>
      </c>
      <c r="J181" s="321">
        <v>320.30000000000007</v>
      </c>
      <c r="K181" s="320">
        <v>311.5</v>
      </c>
      <c r="L181" s="320">
        <v>300</v>
      </c>
      <c r="M181" s="320">
        <v>11.059430000000001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560.70000000000005</v>
      </c>
      <c r="D182" s="321">
        <v>565.01666666666677</v>
      </c>
      <c r="E182" s="321">
        <v>549.18333333333351</v>
      </c>
      <c r="F182" s="321">
        <v>537.66666666666674</v>
      </c>
      <c r="G182" s="321">
        <v>521.83333333333348</v>
      </c>
      <c r="H182" s="321">
        <v>576.53333333333353</v>
      </c>
      <c r="I182" s="321">
        <v>592.36666666666679</v>
      </c>
      <c r="J182" s="321">
        <v>603.88333333333355</v>
      </c>
      <c r="K182" s="320">
        <v>580.85</v>
      </c>
      <c r="L182" s="320">
        <v>553.5</v>
      </c>
      <c r="M182" s="320">
        <v>10.839029999999999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1755.5</v>
      </c>
      <c r="D183" s="321">
        <v>1773.5</v>
      </c>
      <c r="E183" s="321">
        <v>1732</v>
      </c>
      <c r="F183" s="321">
        <v>1708.5</v>
      </c>
      <c r="G183" s="321">
        <v>1667</v>
      </c>
      <c r="H183" s="321">
        <v>1797</v>
      </c>
      <c r="I183" s="321">
        <v>1838.5</v>
      </c>
      <c r="J183" s="321">
        <v>1862</v>
      </c>
      <c r="K183" s="320">
        <v>1815</v>
      </c>
      <c r="L183" s="320">
        <v>1750</v>
      </c>
      <c r="M183" s="320">
        <v>15.018330000000001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193.3</v>
      </c>
      <c r="D184" s="321">
        <v>195.10000000000002</v>
      </c>
      <c r="E184" s="321">
        <v>188.30000000000004</v>
      </c>
      <c r="F184" s="321">
        <v>183.3</v>
      </c>
      <c r="G184" s="321">
        <v>176.50000000000003</v>
      </c>
      <c r="H184" s="321">
        <v>200.10000000000005</v>
      </c>
      <c r="I184" s="321">
        <v>206.9</v>
      </c>
      <c r="J184" s="321">
        <v>211.90000000000006</v>
      </c>
      <c r="K184" s="320">
        <v>201.9</v>
      </c>
      <c r="L184" s="320">
        <v>190.1</v>
      </c>
      <c r="M184" s="320">
        <v>29.377469999999999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1853.2</v>
      </c>
      <c r="D185" s="321">
        <v>1886.9833333333333</v>
      </c>
      <c r="E185" s="321">
        <v>1790.1666666666667</v>
      </c>
      <c r="F185" s="321">
        <v>1727.1333333333334</v>
      </c>
      <c r="G185" s="321">
        <v>1630.3166666666668</v>
      </c>
      <c r="H185" s="321">
        <v>1950.0166666666667</v>
      </c>
      <c r="I185" s="321">
        <v>2046.8333333333333</v>
      </c>
      <c r="J185" s="321">
        <v>2109.8666666666668</v>
      </c>
      <c r="K185" s="320">
        <v>1983.8</v>
      </c>
      <c r="L185" s="320">
        <v>1823.95</v>
      </c>
      <c r="M185" s="320">
        <v>0.70386000000000004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170.3</v>
      </c>
      <c r="D186" s="321">
        <v>172.18333333333331</v>
      </c>
      <c r="E186" s="321">
        <v>165.61666666666662</v>
      </c>
      <c r="F186" s="321">
        <v>160.93333333333331</v>
      </c>
      <c r="G186" s="321">
        <v>154.36666666666662</v>
      </c>
      <c r="H186" s="321">
        <v>176.86666666666662</v>
      </c>
      <c r="I186" s="321">
        <v>183.43333333333328</v>
      </c>
      <c r="J186" s="321">
        <v>188.11666666666662</v>
      </c>
      <c r="K186" s="320">
        <v>178.75</v>
      </c>
      <c r="L186" s="320">
        <v>167.5</v>
      </c>
      <c r="M186" s="320">
        <v>55.989190000000001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279.3</v>
      </c>
      <c r="D187" s="321">
        <v>280.28333333333336</v>
      </c>
      <c r="E187" s="321">
        <v>274.01666666666671</v>
      </c>
      <c r="F187" s="321">
        <v>268.73333333333335</v>
      </c>
      <c r="G187" s="321">
        <v>262.4666666666667</v>
      </c>
      <c r="H187" s="321">
        <v>285.56666666666672</v>
      </c>
      <c r="I187" s="321">
        <v>291.83333333333337</v>
      </c>
      <c r="J187" s="321">
        <v>297.11666666666673</v>
      </c>
      <c r="K187" s="320">
        <v>286.55</v>
      </c>
      <c r="L187" s="320">
        <v>275</v>
      </c>
      <c r="M187" s="320">
        <v>5.7599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895.75</v>
      </c>
      <c r="D188" s="321">
        <v>908.19999999999993</v>
      </c>
      <c r="E188" s="321">
        <v>871.54999999999984</v>
      </c>
      <c r="F188" s="321">
        <v>847.34999999999991</v>
      </c>
      <c r="G188" s="321">
        <v>810.69999999999982</v>
      </c>
      <c r="H188" s="321">
        <v>932.39999999999986</v>
      </c>
      <c r="I188" s="321">
        <v>969.05</v>
      </c>
      <c r="J188" s="321">
        <v>993.24999999999989</v>
      </c>
      <c r="K188" s="320">
        <v>944.85</v>
      </c>
      <c r="L188" s="320">
        <v>884</v>
      </c>
      <c r="M188" s="320">
        <v>7.1117100000000004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527.15</v>
      </c>
      <c r="D189" s="321">
        <v>530.33333333333337</v>
      </c>
      <c r="E189" s="321">
        <v>519.06666666666672</v>
      </c>
      <c r="F189" s="321">
        <v>510.98333333333335</v>
      </c>
      <c r="G189" s="321">
        <v>499.7166666666667</v>
      </c>
      <c r="H189" s="321">
        <v>538.41666666666674</v>
      </c>
      <c r="I189" s="321">
        <v>549.68333333333339</v>
      </c>
      <c r="J189" s="321">
        <v>557.76666666666677</v>
      </c>
      <c r="K189" s="320">
        <v>541.6</v>
      </c>
      <c r="L189" s="320">
        <v>522.25</v>
      </c>
      <c r="M189" s="320">
        <v>11.665979999999999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1670.95</v>
      </c>
      <c r="D190" s="321">
        <v>1664.6666666666667</v>
      </c>
      <c r="E190" s="321">
        <v>1645.3833333333334</v>
      </c>
      <c r="F190" s="321">
        <v>1619.8166666666666</v>
      </c>
      <c r="G190" s="321">
        <v>1600.5333333333333</v>
      </c>
      <c r="H190" s="321">
        <v>1690.2333333333336</v>
      </c>
      <c r="I190" s="321">
        <v>1709.5166666666669</v>
      </c>
      <c r="J190" s="321">
        <v>1735.0833333333337</v>
      </c>
      <c r="K190" s="320">
        <v>1683.95</v>
      </c>
      <c r="L190" s="320">
        <v>1639.1</v>
      </c>
      <c r="M190" s="320">
        <v>14.74891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1096.3499999999999</v>
      </c>
      <c r="D191" s="321">
        <v>1100.9166666666667</v>
      </c>
      <c r="E191" s="321">
        <v>1085.4333333333334</v>
      </c>
      <c r="F191" s="321">
        <v>1074.5166666666667</v>
      </c>
      <c r="G191" s="321">
        <v>1059.0333333333333</v>
      </c>
      <c r="H191" s="321">
        <v>1111.8333333333335</v>
      </c>
      <c r="I191" s="321">
        <v>1127.3166666666666</v>
      </c>
      <c r="J191" s="321">
        <v>1138.2333333333336</v>
      </c>
      <c r="K191" s="320">
        <v>1116.4000000000001</v>
      </c>
      <c r="L191" s="320">
        <v>1090</v>
      </c>
      <c r="M191" s="320">
        <v>2.9600900000000001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20.5</v>
      </c>
      <c r="D192" s="321">
        <v>20.633333333333333</v>
      </c>
      <c r="E192" s="321">
        <v>19.966666666666665</v>
      </c>
      <c r="F192" s="321">
        <v>19.433333333333334</v>
      </c>
      <c r="G192" s="321">
        <v>18.766666666666666</v>
      </c>
      <c r="H192" s="321">
        <v>21.166666666666664</v>
      </c>
      <c r="I192" s="321">
        <v>21.833333333333336</v>
      </c>
      <c r="J192" s="321">
        <v>22.366666666666664</v>
      </c>
      <c r="K192" s="320">
        <v>21.3</v>
      </c>
      <c r="L192" s="320">
        <v>20.100000000000001</v>
      </c>
      <c r="M192" s="320">
        <v>91.724680000000006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1057.3</v>
      </c>
      <c r="D193" s="321">
        <v>1062.9833333333333</v>
      </c>
      <c r="E193" s="321">
        <v>1048.2666666666667</v>
      </c>
      <c r="F193" s="321">
        <v>1039.2333333333333</v>
      </c>
      <c r="G193" s="321">
        <v>1024.5166666666667</v>
      </c>
      <c r="H193" s="321">
        <v>1072.0166666666667</v>
      </c>
      <c r="I193" s="321">
        <v>1086.7333333333333</v>
      </c>
      <c r="J193" s="321">
        <v>1095.7666666666667</v>
      </c>
      <c r="K193" s="320">
        <v>1077.7</v>
      </c>
      <c r="L193" s="320">
        <v>1053.95</v>
      </c>
      <c r="M193" s="320">
        <v>0.49614999999999998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1255.8</v>
      </c>
      <c r="D194" s="321">
        <v>1261.6166666666668</v>
      </c>
      <c r="E194" s="321">
        <v>1245.2333333333336</v>
      </c>
      <c r="F194" s="321">
        <v>1234.6666666666667</v>
      </c>
      <c r="G194" s="321">
        <v>1218.2833333333335</v>
      </c>
      <c r="H194" s="321">
        <v>1272.1833333333336</v>
      </c>
      <c r="I194" s="321">
        <v>1288.5666666666668</v>
      </c>
      <c r="J194" s="321">
        <v>1299.1333333333337</v>
      </c>
      <c r="K194" s="320">
        <v>1278</v>
      </c>
      <c r="L194" s="320">
        <v>1251.05</v>
      </c>
      <c r="M194" s="320">
        <v>8.4489699999999992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1131.1500000000001</v>
      </c>
      <c r="D195" s="321">
        <v>1130.8000000000002</v>
      </c>
      <c r="E195" s="321">
        <v>1119.9000000000003</v>
      </c>
      <c r="F195" s="321">
        <v>1108.6500000000001</v>
      </c>
      <c r="G195" s="321">
        <v>1097.7500000000002</v>
      </c>
      <c r="H195" s="321">
        <v>1142.0500000000004</v>
      </c>
      <c r="I195" s="321">
        <v>1152.95</v>
      </c>
      <c r="J195" s="321">
        <v>1164.2000000000005</v>
      </c>
      <c r="K195" s="320">
        <v>1141.7</v>
      </c>
      <c r="L195" s="320">
        <v>1119.55</v>
      </c>
      <c r="M195" s="320">
        <v>29.06617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2425.6999999999998</v>
      </c>
      <c r="D196" s="321">
        <v>2422.7999999999997</v>
      </c>
      <c r="E196" s="321">
        <v>2401.8999999999996</v>
      </c>
      <c r="F196" s="321">
        <v>2378.1</v>
      </c>
      <c r="G196" s="321">
        <v>2357.1999999999998</v>
      </c>
      <c r="H196" s="321">
        <v>2446.5999999999995</v>
      </c>
      <c r="I196" s="321">
        <v>2467.5</v>
      </c>
      <c r="J196" s="321">
        <v>2491.2999999999993</v>
      </c>
      <c r="K196" s="320">
        <v>2443.6999999999998</v>
      </c>
      <c r="L196" s="320">
        <v>2399</v>
      </c>
      <c r="M196" s="320">
        <v>53.901470000000003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2221.4</v>
      </c>
      <c r="D197" s="321">
        <v>2229.1833333333329</v>
      </c>
      <c r="E197" s="321">
        <v>2203.3666666666659</v>
      </c>
      <c r="F197" s="321">
        <v>2185.333333333333</v>
      </c>
      <c r="G197" s="321">
        <v>2159.516666666666</v>
      </c>
      <c r="H197" s="321">
        <v>2247.2166666666658</v>
      </c>
      <c r="I197" s="321">
        <v>2273.0333333333324</v>
      </c>
      <c r="J197" s="321">
        <v>2291.0666666666657</v>
      </c>
      <c r="K197" s="320">
        <v>2255</v>
      </c>
      <c r="L197" s="320">
        <v>2211.15</v>
      </c>
      <c r="M197" s="320">
        <v>1.6299699999999999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1493.5</v>
      </c>
      <c r="D198" s="321">
        <v>1493.5</v>
      </c>
      <c r="E198" s="321">
        <v>1480.15</v>
      </c>
      <c r="F198" s="321">
        <v>1466.8000000000002</v>
      </c>
      <c r="G198" s="321">
        <v>1453.4500000000003</v>
      </c>
      <c r="H198" s="321">
        <v>1506.85</v>
      </c>
      <c r="I198" s="321">
        <v>1520.1999999999998</v>
      </c>
      <c r="J198" s="321">
        <v>1533.5499999999997</v>
      </c>
      <c r="K198" s="320">
        <v>1506.85</v>
      </c>
      <c r="L198" s="320">
        <v>1480.15</v>
      </c>
      <c r="M198" s="320">
        <v>137.17701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562.29999999999995</v>
      </c>
      <c r="D199" s="321">
        <v>565.18333333333328</v>
      </c>
      <c r="E199" s="321">
        <v>557.56666666666661</v>
      </c>
      <c r="F199" s="321">
        <v>552.83333333333337</v>
      </c>
      <c r="G199" s="321">
        <v>545.2166666666667</v>
      </c>
      <c r="H199" s="321">
        <v>569.91666666666652</v>
      </c>
      <c r="I199" s="321">
        <v>577.53333333333308</v>
      </c>
      <c r="J199" s="321">
        <v>582.26666666666642</v>
      </c>
      <c r="K199" s="320">
        <v>572.79999999999995</v>
      </c>
      <c r="L199" s="320">
        <v>560.45000000000005</v>
      </c>
      <c r="M199" s="320">
        <v>45.186909999999997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1337.25</v>
      </c>
      <c r="D200" s="321">
        <v>1350.75</v>
      </c>
      <c r="E200" s="321">
        <v>1317.4</v>
      </c>
      <c r="F200" s="321">
        <v>1297.5500000000002</v>
      </c>
      <c r="G200" s="321">
        <v>1264.2000000000003</v>
      </c>
      <c r="H200" s="321">
        <v>1370.6</v>
      </c>
      <c r="I200" s="321">
        <v>1403.9499999999998</v>
      </c>
      <c r="J200" s="321">
        <v>1423.7999999999997</v>
      </c>
      <c r="K200" s="320">
        <v>1384.1</v>
      </c>
      <c r="L200" s="320">
        <v>1330.9</v>
      </c>
      <c r="M200" s="320">
        <v>2.464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201.85</v>
      </c>
      <c r="D201" s="321">
        <v>203.63333333333333</v>
      </c>
      <c r="E201" s="321">
        <v>199.41666666666666</v>
      </c>
      <c r="F201" s="321">
        <v>196.98333333333332</v>
      </c>
      <c r="G201" s="321">
        <v>192.76666666666665</v>
      </c>
      <c r="H201" s="321">
        <v>206.06666666666666</v>
      </c>
      <c r="I201" s="321">
        <v>210.28333333333336</v>
      </c>
      <c r="J201" s="321">
        <v>212.71666666666667</v>
      </c>
      <c r="K201" s="320">
        <v>207.85</v>
      </c>
      <c r="L201" s="320">
        <v>201.2</v>
      </c>
      <c r="M201" s="320">
        <v>1.3038000000000001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123.1</v>
      </c>
      <c r="D202" s="321">
        <v>123.53333333333335</v>
      </c>
      <c r="E202" s="321">
        <v>121.4666666666667</v>
      </c>
      <c r="F202" s="321">
        <v>119.83333333333336</v>
      </c>
      <c r="G202" s="321">
        <v>117.76666666666671</v>
      </c>
      <c r="H202" s="321">
        <v>125.16666666666669</v>
      </c>
      <c r="I202" s="321">
        <v>127.23333333333332</v>
      </c>
      <c r="J202" s="321">
        <v>128.86666666666667</v>
      </c>
      <c r="K202" s="320">
        <v>125.6</v>
      </c>
      <c r="L202" s="320">
        <v>121.9</v>
      </c>
      <c r="M202" s="320">
        <v>5.9232899999999997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2297.9</v>
      </c>
      <c r="D203" s="321">
        <v>2303.1166666666668</v>
      </c>
      <c r="E203" s="321">
        <v>2280.2833333333338</v>
      </c>
      <c r="F203" s="321">
        <v>2262.666666666667</v>
      </c>
      <c r="G203" s="321">
        <v>2239.8333333333339</v>
      </c>
      <c r="H203" s="321">
        <v>2320.7333333333336</v>
      </c>
      <c r="I203" s="321">
        <v>2343.5666666666666</v>
      </c>
      <c r="J203" s="321">
        <v>2361.1833333333334</v>
      </c>
      <c r="K203" s="320">
        <v>2325.9499999999998</v>
      </c>
      <c r="L203" s="320">
        <v>2285.5</v>
      </c>
      <c r="M203" s="320">
        <v>5.0222699999999998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79.05</v>
      </c>
      <c r="D204" s="321">
        <v>79.766666666666666</v>
      </c>
      <c r="E204" s="321">
        <v>77.533333333333331</v>
      </c>
      <c r="F204" s="321">
        <v>76.016666666666666</v>
      </c>
      <c r="G204" s="321">
        <v>73.783333333333331</v>
      </c>
      <c r="H204" s="321">
        <v>81.283333333333331</v>
      </c>
      <c r="I204" s="321">
        <v>83.516666666666652</v>
      </c>
      <c r="J204" s="321">
        <v>85.033333333333331</v>
      </c>
      <c r="K204" s="320">
        <v>82</v>
      </c>
      <c r="L204" s="320">
        <v>78.25</v>
      </c>
      <c r="M204" s="320">
        <v>118.29428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1096.5999999999999</v>
      </c>
      <c r="D205" s="321">
        <v>1100.7333333333333</v>
      </c>
      <c r="E205" s="321">
        <v>1087.1666666666667</v>
      </c>
      <c r="F205" s="321">
        <v>1077.7333333333333</v>
      </c>
      <c r="G205" s="321">
        <v>1064.1666666666667</v>
      </c>
      <c r="H205" s="321">
        <v>1110.1666666666667</v>
      </c>
      <c r="I205" s="321">
        <v>1123.7333333333333</v>
      </c>
      <c r="J205" s="321">
        <v>1133.1666666666667</v>
      </c>
      <c r="K205" s="320">
        <v>1114.3</v>
      </c>
      <c r="L205" s="320">
        <v>1091.3</v>
      </c>
      <c r="M205" s="320">
        <v>0.35532999999999998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433.6</v>
      </c>
      <c r="D206" s="321">
        <v>434.75</v>
      </c>
      <c r="E206" s="321">
        <v>429.95</v>
      </c>
      <c r="F206" s="321">
        <v>426.3</v>
      </c>
      <c r="G206" s="321">
        <v>421.5</v>
      </c>
      <c r="H206" s="321">
        <v>438.4</v>
      </c>
      <c r="I206" s="321">
        <v>443.19999999999993</v>
      </c>
      <c r="J206" s="321">
        <v>446.84999999999997</v>
      </c>
      <c r="K206" s="320">
        <v>439.55</v>
      </c>
      <c r="L206" s="320">
        <v>431.1</v>
      </c>
      <c r="M206" s="320">
        <v>0.73619999999999997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542.35</v>
      </c>
      <c r="D207" s="321">
        <v>550.58333333333337</v>
      </c>
      <c r="E207" s="321">
        <v>530.36666666666679</v>
      </c>
      <c r="F207" s="321">
        <v>518.38333333333344</v>
      </c>
      <c r="G207" s="321">
        <v>498.16666666666686</v>
      </c>
      <c r="H207" s="321">
        <v>562.56666666666672</v>
      </c>
      <c r="I207" s="321">
        <v>582.78333333333319</v>
      </c>
      <c r="J207" s="321">
        <v>594.76666666666665</v>
      </c>
      <c r="K207" s="320">
        <v>570.79999999999995</v>
      </c>
      <c r="L207" s="320">
        <v>538.6</v>
      </c>
      <c r="M207" s="320">
        <v>167.01775000000001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121</v>
      </c>
      <c r="D208" s="321">
        <v>121.18333333333332</v>
      </c>
      <c r="E208" s="321">
        <v>118.41666666666664</v>
      </c>
      <c r="F208" s="321">
        <v>115.83333333333331</v>
      </c>
      <c r="G208" s="321">
        <v>113.06666666666663</v>
      </c>
      <c r="H208" s="321">
        <v>123.76666666666665</v>
      </c>
      <c r="I208" s="321">
        <v>126.53333333333333</v>
      </c>
      <c r="J208" s="321">
        <v>129.11666666666667</v>
      </c>
      <c r="K208" s="320">
        <v>123.95</v>
      </c>
      <c r="L208" s="320">
        <v>118.6</v>
      </c>
      <c r="M208" s="320">
        <v>56.310540000000003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288.89999999999998</v>
      </c>
      <c r="D209" s="321">
        <v>292.11666666666667</v>
      </c>
      <c r="E209" s="321">
        <v>283.43333333333334</v>
      </c>
      <c r="F209" s="321">
        <v>277.96666666666664</v>
      </c>
      <c r="G209" s="321">
        <v>269.2833333333333</v>
      </c>
      <c r="H209" s="321">
        <v>297.58333333333337</v>
      </c>
      <c r="I209" s="321">
        <v>306.26666666666677</v>
      </c>
      <c r="J209" s="321">
        <v>311.73333333333341</v>
      </c>
      <c r="K209" s="320">
        <v>300.8</v>
      </c>
      <c r="L209" s="320">
        <v>286.64999999999998</v>
      </c>
      <c r="M209" s="320">
        <v>38.892710000000001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2132.25</v>
      </c>
      <c r="D210" s="321">
        <v>2140.75</v>
      </c>
      <c r="E210" s="321">
        <v>2116.5</v>
      </c>
      <c r="F210" s="321">
        <v>2100.75</v>
      </c>
      <c r="G210" s="321">
        <v>2076.5</v>
      </c>
      <c r="H210" s="321">
        <v>2156.5</v>
      </c>
      <c r="I210" s="321">
        <v>2180.75</v>
      </c>
      <c r="J210" s="321">
        <v>2196.5</v>
      </c>
      <c r="K210" s="320">
        <v>2165</v>
      </c>
      <c r="L210" s="320">
        <v>2125</v>
      </c>
      <c r="M210" s="320">
        <v>13.70233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340.35</v>
      </c>
      <c r="D211" s="321">
        <v>341.83333333333331</v>
      </c>
      <c r="E211" s="321">
        <v>335.61666666666662</v>
      </c>
      <c r="F211" s="321">
        <v>330.88333333333333</v>
      </c>
      <c r="G211" s="321">
        <v>324.66666666666663</v>
      </c>
      <c r="H211" s="321">
        <v>346.56666666666661</v>
      </c>
      <c r="I211" s="321">
        <v>352.7833333333333</v>
      </c>
      <c r="J211" s="321">
        <v>357.51666666666659</v>
      </c>
      <c r="K211" s="320">
        <v>348.05</v>
      </c>
      <c r="L211" s="320">
        <v>337.1</v>
      </c>
      <c r="M211" s="320">
        <v>7.1231400000000002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755.85</v>
      </c>
      <c r="D212" s="321">
        <v>764.66666666666663</v>
      </c>
      <c r="E212" s="321">
        <v>734.43333333333328</v>
      </c>
      <c r="F212" s="321">
        <v>713.01666666666665</v>
      </c>
      <c r="G212" s="321">
        <v>682.7833333333333</v>
      </c>
      <c r="H212" s="321">
        <v>786.08333333333326</v>
      </c>
      <c r="I212" s="321">
        <v>816.31666666666661</v>
      </c>
      <c r="J212" s="321">
        <v>837.73333333333323</v>
      </c>
      <c r="K212" s="320">
        <v>794.9</v>
      </c>
      <c r="L212" s="320">
        <v>743.25</v>
      </c>
      <c r="M212" s="320">
        <v>0.76314000000000004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39777.550000000003</v>
      </c>
      <c r="D213" s="321">
        <v>39975.183333333334</v>
      </c>
      <c r="E213" s="321">
        <v>39443.366666666669</v>
      </c>
      <c r="F213" s="321">
        <v>39109.183333333334</v>
      </c>
      <c r="G213" s="321">
        <v>38577.366666666669</v>
      </c>
      <c r="H213" s="321">
        <v>40309.366666666669</v>
      </c>
      <c r="I213" s="321">
        <v>40841.183333333334</v>
      </c>
      <c r="J213" s="321">
        <v>41175.366666666669</v>
      </c>
      <c r="K213" s="320">
        <v>40507</v>
      </c>
      <c r="L213" s="320">
        <v>39641</v>
      </c>
      <c r="M213" s="320">
        <v>2.2089999999999999E-2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36.450000000000003</v>
      </c>
      <c r="D214" s="321">
        <v>36.75</v>
      </c>
      <c r="E214" s="321">
        <v>36</v>
      </c>
      <c r="F214" s="321">
        <v>35.549999999999997</v>
      </c>
      <c r="G214" s="321">
        <v>34.799999999999997</v>
      </c>
      <c r="H214" s="321">
        <v>37.200000000000003</v>
      </c>
      <c r="I214" s="321">
        <v>37.950000000000003</v>
      </c>
      <c r="J214" s="321">
        <v>38.400000000000006</v>
      </c>
      <c r="K214" s="320">
        <v>37.5</v>
      </c>
      <c r="L214" s="320">
        <v>36.299999999999997</v>
      </c>
      <c r="M214" s="320">
        <v>15.953189999999999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109.1</v>
      </c>
      <c r="D215" s="321">
        <v>110.60000000000001</v>
      </c>
      <c r="E215" s="321">
        <v>106.70000000000002</v>
      </c>
      <c r="F215" s="321">
        <v>104.30000000000001</v>
      </c>
      <c r="G215" s="321">
        <v>100.40000000000002</v>
      </c>
      <c r="H215" s="321">
        <v>113.00000000000001</v>
      </c>
      <c r="I215" s="321">
        <v>116.90000000000002</v>
      </c>
      <c r="J215" s="321">
        <v>119.30000000000001</v>
      </c>
      <c r="K215" s="320">
        <v>114.5</v>
      </c>
      <c r="L215" s="320">
        <v>108.2</v>
      </c>
      <c r="M215" s="320">
        <v>106.58786000000001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167.1</v>
      </c>
      <c r="D216" s="321">
        <v>168.54999999999998</v>
      </c>
      <c r="E216" s="321">
        <v>163.89999999999998</v>
      </c>
      <c r="F216" s="321">
        <v>160.69999999999999</v>
      </c>
      <c r="G216" s="321">
        <v>156.04999999999998</v>
      </c>
      <c r="H216" s="321">
        <v>171.74999999999997</v>
      </c>
      <c r="I216" s="321">
        <v>176.4</v>
      </c>
      <c r="J216" s="321">
        <v>179.59999999999997</v>
      </c>
      <c r="K216" s="320">
        <v>173.2</v>
      </c>
      <c r="L216" s="320">
        <v>165.35</v>
      </c>
      <c r="M216" s="320">
        <v>91.011039999999994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763.85</v>
      </c>
      <c r="D217" s="321">
        <v>761</v>
      </c>
      <c r="E217" s="321">
        <v>753.1</v>
      </c>
      <c r="F217" s="321">
        <v>742.35</v>
      </c>
      <c r="G217" s="321">
        <v>734.45</v>
      </c>
      <c r="H217" s="321">
        <v>771.75</v>
      </c>
      <c r="I217" s="321">
        <v>779.65000000000009</v>
      </c>
      <c r="J217" s="321">
        <v>790.4</v>
      </c>
      <c r="K217" s="320">
        <v>768.9</v>
      </c>
      <c r="L217" s="320">
        <v>750.25</v>
      </c>
      <c r="M217" s="320">
        <v>140.19999999999999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1352.6</v>
      </c>
      <c r="D218" s="321">
        <v>1355.1166666666666</v>
      </c>
      <c r="E218" s="321">
        <v>1342.833333333333</v>
      </c>
      <c r="F218" s="321">
        <v>1333.0666666666664</v>
      </c>
      <c r="G218" s="321">
        <v>1320.7833333333328</v>
      </c>
      <c r="H218" s="321">
        <v>1364.8833333333332</v>
      </c>
      <c r="I218" s="321">
        <v>1377.1666666666665</v>
      </c>
      <c r="J218" s="321">
        <v>1386.9333333333334</v>
      </c>
      <c r="K218" s="320">
        <v>1367.4</v>
      </c>
      <c r="L218" s="320">
        <v>1345.35</v>
      </c>
      <c r="M218" s="320">
        <v>3.6232000000000002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535.29999999999995</v>
      </c>
      <c r="D219" s="321">
        <v>534.1</v>
      </c>
      <c r="E219" s="321">
        <v>528.6</v>
      </c>
      <c r="F219" s="321">
        <v>521.9</v>
      </c>
      <c r="G219" s="321">
        <v>516.4</v>
      </c>
      <c r="H219" s="321">
        <v>540.80000000000007</v>
      </c>
      <c r="I219" s="321">
        <v>546.30000000000007</v>
      </c>
      <c r="J219" s="321">
        <v>553.00000000000011</v>
      </c>
      <c r="K219" s="320">
        <v>539.6</v>
      </c>
      <c r="L219" s="320">
        <v>527.4</v>
      </c>
      <c r="M219" s="320">
        <v>17.306349999999998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175.5</v>
      </c>
      <c r="D220" s="321">
        <v>176.66666666666666</v>
      </c>
      <c r="E220" s="321">
        <v>172.83333333333331</v>
      </c>
      <c r="F220" s="321">
        <v>170.16666666666666</v>
      </c>
      <c r="G220" s="321">
        <v>166.33333333333331</v>
      </c>
      <c r="H220" s="321">
        <v>179.33333333333331</v>
      </c>
      <c r="I220" s="321">
        <v>183.16666666666663</v>
      </c>
      <c r="J220" s="321">
        <v>185.83333333333331</v>
      </c>
      <c r="K220" s="320">
        <v>180.5</v>
      </c>
      <c r="L220" s="320">
        <v>174</v>
      </c>
      <c r="M220" s="320">
        <v>1.5858699999999999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45.95</v>
      </c>
      <c r="D221" s="321">
        <v>46.333333333333336</v>
      </c>
      <c r="E221" s="321">
        <v>45.266666666666673</v>
      </c>
      <c r="F221" s="321">
        <v>44.583333333333336</v>
      </c>
      <c r="G221" s="321">
        <v>43.516666666666673</v>
      </c>
      <c r="H221" s="321">
        <v>47.016666666666673</v>
      </c>
      <c r="I221" s="321">
        <v>48.083333333333336</v>
      </c>
      <c r="J221" s="321">
        <v>48.766666666666673</v>
      </c>
      <c r="K221" s="320">
        <v>47.4</v>
      </c>
      <c r="L221" s="320">
        <v>45.65</v>
      </c>
      <c r="M221" s="320">
        <v>49.617820000000002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10.6</v>
      </c>
      <c r="D222" s="321">
        <v>10.683333333333332</v>
      </c>
      <c r="E222" s="321">
        <v>10.366666666666664</v>
      </c>
      <c r="F222" s="321">
        <v>10.133333333333331</v>
      </c>
      <c r="G222" s="321">
        <v>9.8166666666666629</v>
      </c>
      <c r="H222" s="321">
        <v>10.916666666666664</v>
      </c>
      <c r="I222" s="321">
        <v>11.233333333333331</v>
      </c>
      <c r="J222" s="321">
        <v>11.466666666666665</v>
      </c>
      <c r="K222" s="320">
        <v>11</v>
      </c>
      <c r="L222" s="320">
        <v>10.45</v>
      </c>
      <c r="M222" s="320">
        <v>1740.71705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61.65</v>
      </c>
      <c r="D223" s="321">
        <v>62</v>
      </c>
      <c r="E223" s="321">
        <v>60.95</v>
      </c>
      <c r="F223" s="321">
        <v>60.25</v>
      </c>
      <c r="G223" s="321">
        <v>59.2</v>
      </c>
      <c r="H223" s="321">
        <v>62.7</v>
      </c>
      <c r="I223" s="321">
        <v>63.75</v>
      </c>
      <c r="J223" s="321">
        <v>64.45</v>
      </c>
      <c r="K223" s="320">
        <v>63.05</v>
      </c>
      <c r="L223" s="320">
        <v>61.3</v>
      </c>
      <c r="M223" s="320">
        <v>86.439920000000001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41.6</v>
      </c>
      <c r="D224" s="321">
        <v>41.65</v>
      </c>
      <c r="E224" s="321">
        <v>40.9</v>
      </c>
      <c r="F224" s="321">
        <v>40.200000000000003</v>
      </c>
      <c r="G224" s="321">
        <v>39.450000000000003</v>
      </c>
      <c r="H224" s="321">
        <v>42.349999999999994</v>
      </c>
      <c r="I224" s="321">
        <v>43.099999999999994</v>
      </c>
      <c r="J224" s="321">
        <v>43.79999999999999</v>
      </c>
      <c r="K224" s="320">
        <v>42.4</v>
      </c>
      <c r="L224" s="320">
        <v>40.950000000000003</v>
      </c>
      <c r="M224" s="320">
        <v>282.15021999999999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234.7</v>
      </c>
      <c r="D225" s="321">
        <v>234.53333333333333</v>
      </c>
      <c r="E225" s="321">
        <v>231.26666666666665</v>
      </c>
      <c r="F225" s="321">
        <v>227.83333333333331</v>
      </c>
      <c r="G225" s="321">
        <v>224.56666666666663</v>
      </c>
      <c r="H225" s="321">
        <v>237.96666666666667</v>
      </c>
      <c r="I225" s="321">
        <v>241.23333333333338</v>
      </c>
      <c r="J225" s="321">
        <v>244.66666666666669</v>
      </c>
      <c r="K225" s="320">
        <v>237.8</v>
      </c>
      <c r="L225" s="320">
        <v>231.1</v>
      </c>
      <c r="M225" s="320">
        <v>68.080650000000006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968.95</v>
      </c>
      <c r="D226" s="321">
        <v>971.2833333333333</v>
      </c>
      <c r="E226" s="321">
        <v>958.66666666666663</v>
      </c>
      <c r="F226" s="321">
        <v>948.38333333333333</v>
      </c>
      <c r="G226" s="321">
        <v>935.76666666666665</v>
      </c>
      <c r="H226" s="321">
        <v>981.56666666666661</v>
      </c>
      <c r="I226" s="321">
        <v>994.18333333333339</v>
      </c>
      <c r="J226" s="321">
        <v>1004.4666666666666</v>
      </c>
      <c r="K226" s="320">
        <v>983.9</v>
      </c>
      <c r="L226" s="320">
        <v>961</v>
      </c>
      <c r="M226" s="320">
        <v>0.11550000000000001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377.45</v>
      </c>
      <c r="D227" s="321">
        <v>379.13333333333338</v>
      </c>
      <c r="E227" s="321">
        <v>370.81666666666678</v>
      </c>
      <c r="F227" s="321">
        <v>364.18333333333339</v>
      </c>
      <c r="G227" s="321">
        <v>355.86666666666679</v>
      </c>
      <c r="H227" s="321">
        <v>385.76666666666677</v>
      </c>
      <c r="I227" s="321">
        <v>394.08333333333337</v>
      </c>
      <c r="J227" s="321">
        <v>400.71666666666675</v>
      </c>
      <c r="K227" s="320">
        <v>387.45</v>
      </c>
      <c r="L227" s="320">
        <v>372.5</v>
      </c>
      <c r="M227" s="320">
        <v>21.251539999999999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339.8</v>
      </c>
      <c r="D228" s="321">
        <v>343.0333333333333</v>
      </c>
      <c r="E228" s="321">
        <v>332.76666666666659</v>
      </c>
      <c r="F228" s="321">
        <v>325.73333333333329</v>
      </c>
      <c r="G228" s="321">
        <v>315.46666666666658</v>
      </c>
      <c r="H228" s="321">
        <v>350.06666666666661</v>
      </c>
      <c r="I228" s="321">
        <v>360.33333333333326</v>
      </c>
      <c r="J228" s="321">
        <v>367.36666666666662</v>
      </c>
      <c r="K228" s="320">
        <v>353.3</v>
      </c>
      <c r="L228" s="320">
        <v>336</v>
      </c>
      <c r="M228" s="320">
        <v>15.05416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1776.4</v>
      </c>
      <c r="D229" s="321">
        <v>1788.3166666666666</v>
      </c>
      <c r="E229" s="321">
        <v>1743.6333333333332</v>
      </c>
      <c r="F229" s="321">
        <v>1710.8666666666666</v>
      </c>
      <c r="G229" s="321">
        <v>1666.1833333333332</v>
      </c>
      <c r="H229" s="321">
        <v>1821.0833333333333</v>
      </c>
      <c r="I229" s="321">
        <v>1865.7666666666667</v>
      </c>
      <c r="J229" s="321">
        <v>1898.5333333333333</v>
      </c>
      <c r="K229" s="320">
        <v>1833</v>
      </c>
      <c r="L229" s="320">
        <v>1755.55</v>
      </c>
      <c r="M229" s="320">
        <v>0.66244999999999998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249</v>
      </c>
      <c r="D230" s="321">
        <v>249.58333333333334</v>
      </c>
      <c r="E230" s="321">
        <v>242.16666666666669</v>
      </c>
      <c r="F230" s="321">
        <v>235.33333333333334</v>
      </c>
      <c r="G230" s="321">
        <v>227.91666666666669</v>
      </c>
      <c r="H230" s="321">
        <v>256.41666666666669</v>
      </c>
      <c r="I230" s="321">
        <v>263.83333333333337</v>
      </c>
      <c r="J230" s="321">
        <v>270.66666666666669</v>
      </c>
      <c r="K230" s="320">
        <v>257</v>
      </c>
      <c r="L230" s="320">
        <v>242.75</v>
      </c>
      <c r="M230" s="320">
        <v>96.790080000000003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225.2</v>
      </c>
      <c r="D231" s="321">
        <v>224.88333333333333</v>
      </c>
      <c r="E231" s="321">
        <v>220.06666666666666</v>
      </c>
      <c r="F231" s="321">
        <v>214.93333333333334</v>
      </c>
      <c r="G231" s="321">
        <v>210.11666666666667</v>
      </c>
      <c r="H231" s="321">
        <v>230.01666666666665</v>
      </c>
      <c r="I231" s="321">
        <v>234.83333333333331</v>
      </c>
      <c r="J231" s="321">
        <v>239.96666666666664</v>
      </c>
      <c r="K231" s="320">
        <v>229.7</v>
      </c>
      <c r="L231" s="320">
        <v>219.75</v>
      </c>
      <c r="M231" s="320">
        <v>30.929459999999999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5009.45</v>
      </c>
      <c r="D232" s="321">
        <v>4999.8166666666666</v>
      </c>
      <c r="E232" s="321">
        <v>4914.6333333333332</v>
      </c>
      <c r="F232" s="321">
        <v>4819.8166666666666</v>
      </c>
      <c r="G232" s="321">
        <v>4734.6333333333332</v>
      </c>
      <c r="H232" s="321">
        <v>5094.6333333333332</v>
      </c>
      <c r="I232" s="321">
        <v>5179.8166666666657</v>
      </c>
      <c r="J232" s="321">
        <v>5274.6333333333332</v>
      </c>
      <c r="K232" s="320">
        <v>5085</v>
      </c>
      <c r="L232" s="320">
        <v>4905</v>
      </c>
      <c r="M232" s="320">
        <v>1.6403399999999999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167.1</v>
      </c>
      <c r="D233" s="321">
        <v>167.06666666666669</v>
      </c>
      <c r="E233" s="321">
        <v>164.13333333333338</v>
      </c>
      <c r="F233" s="321">
        <v>161.16666666666669</v>
      </c>
      <c r="G233" s="321">
        <v>158.23333333333338</v>
      </c>
      <c r="H233" s="321">
        <v>170.03333333333339</v>
      </c>
      <c r="I233" s="321">
        <v>172.96666666666673</v>
      </c>
      <c r="J233" s="321">
        <v>175.93333333333339</v>
      </c>
      <c r="K233" s="320">
        <v>170</v>
      </c>
      <c r="L233" s="320">
        <v>164.1</v>
      </c>
      <c r="M233" s="320">
        <v>19.816659999999999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1932.85</v>
      </c>
      <c r="D234" s="321">
        <v>1952.5166666666664</v>
      </c>
      <c r="E234" s="321">
        <v>1903.1833333333329</v>
      </c>
      <c r="F234" s="321">
        <v>1873.5166666666664</v>
      </c>
      <c r="G234" s="321">
        <v>1824.1833333333329</v>
      </c>
      <c r="H234" s="321">
        <v>1982.1833333333329</v>
      </c>
      <c r="I234" s="321">
        <v>2031.5166666666664</v>
      </c>
      <c r="J234" s="321">
        <v>2061.1833333333329</v>
      </c>
      <c r="K234" s="320">
        <v>2001.85</v>
      </c>
      <c r="L234" s="320">
        <v>1922.85</v>
      </c>
      <c r="M234" s="320">
        <v>6.9353699999999998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1640.95</v>
      </c>
      <c r="D235" s="321">
        <v>1665.4666666666665</v>
      </c>
      <c r="E235" s="321">
        <v>1590.9333333333329</v>
      </c>
      <c r="F235" s="321">
        <v>1540.9166666666665</v>
      </c>
      <c r="G235" s="321">
        <v>1466.383333333333</v>
      </c>
      <c r="H235" s="321">
        <v>1715.4833333333329</v>
      </c>
      <c r="I235" s="321">
        <v>1790.0166666666662</v>
      </c>
      <c r="J235" s="321">
        <v>1840.0333333333328</v>
      </c>
      <c r="K235" s="320">
        <v>1740</v>
      </c>
      <c r="L235" s="320">
        <v>1615.45</v>
      </c>
      <c r="M235" s="320">
        <v>4.0848800000000001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396.85</v>
      </c>
      <c r="D236" s="321">
        <v>396.4666666666667</v>
      </c>
      <c r="E236" s="321">
        <v>390.83333333333337</v>
      </c>
      <c r="F236" s="321">
        <v>384.81666666666666</v>
      </c>
      <c r="G236" s="321">
        <v>379.18333333333334</v>
      </c>
      <c r="H236" s="321">
        <v>402.48333333333341</v>
      </c>
      <c r="I236" s="321">
        <v>408.11666666666673</v>
      </c>
      <c r="J236" s="321">
        <v>414.13333333333344</v>
      </c>
      <c r="K236" s="320">
        <v>402.1</v>
      </c>
      <c r="L236" s="320">
        <v>390.45</v>
      </c>
      <c r="M236" s="320">
        <v>0.55283000000000004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985.1</v>
      </c>
      <c r="D237" s="321">
        <v>979.58333333333337</v>
      </c>
      <c r="E237" s="321">
        <v>971.51666666666677</v>
      </c>
      <c r="F237" s="321">
        <v>957.93333333333339</v>
      </c>
      <c r="G237" s="321">
        <v>949.86666666666679</v>
      </c>
      <c r="H237" s="321">
        <v>993.16666666666674</v>
      </c>
      <c r="I237" s="321">
        <v>1001.2333333333333</v>
      </c>
      <c r="J237" s="321">
        <v>1014.8166666666667</v>
      </c>
      <c r="K237" s="320">
        <v>987.65</v>
      </c>
      <c r="L237" s="320">
        <v>966</v>
      </c>
      <c r="M237" s="320">
        <v>19.63842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217</v>
      </c>
      <c r="D238" s="321">
        <v>217.41666666666666</v>
      </c>
      <c r="E238" s="321">
        <v>214.83333333333331</v>
      </c>
      <c r="F238" s="321">
        <v>212.66666666666666</v>
      </c>
      <c r="G238" s="321">
        <v>210.08333333333331</v>
      </c>
      <c r="H238" s="321">
        <v>219.58333333333331</v>
      </c>
      <c r="I238" s="321">
        <v>222.16666666666663</v>
      </c>
      <c r="J238" s="321">
        <v>224.33333333333331</v>
      </c>
      <c r="K238" s="320">
        <v>220</v>
      </c>
      <c r="L238" s="320">
        <v>215.25</v>
      </c>
      <c r="M238" s="320">
        <v>20.725190000000001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20.05</v>
      </c>
      <c r="D239" s="321">
        <v>19.95</v>
      </c>
      <c r="E239" s="321">
        <v>19.7</v>
      </c>
      <c r="F239" s="321">
        <v>19.350000000000001</v>
      </c>
      <c r="G239" s="321">
        <v>19.100000000000001</v>
      </c>
      <c r="H239" s="321">
        <v>20.299999999999997</v>
      </c>
      <c r="I239" s="321">
        <v>20.549999999999997</v>
      </c>
      <c r="J239" s="321">
        <v>20.899999999999995</v>
      </c>
      <c r="K239" s="320">
        <v>20.2</v>
      </c>
      <c r="L239" s="320">
        <v>19.600000000000001</v>
      </c>
      <c r="M239" s="320">
        <v>39.649169999999998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1742.45</v>
      </c>
      <c r="D240" s="321">
        <v>1742.5666666666666</v>
      </c>
      <c r="E240" s="321">
        <v>1727.6333333333332</v>
      </c>
      <c r="F240" s="321">
        <v>1712.8166666666666</v>
      </c>
      <c r="G240" s="321">
        <v>1697.8833333333332</v>
      </c>
      <c r="H240" s="321">
        <v>1757.3833333333332</v>
      </c>
      <c r="I240" s="321">
        <v>1772.3166666666666</v>
      </c>
      <c r="J240" s="321">
        <v>1787.1333333333332</v>
      </c>
      <c r="K240" s="320">
        <v>1757.5</v>
      </c>
      <c r="L240" s="320">
        <v>1727.75</v>
      </c>
      <c r="M240" s="320">
        <v>64.561840000000004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1605.65</v>
      </c>
      <c r="D241" s="321">
        <v>1617.2166666666665</v>
      </c>
      <c r="E241" s="321">
        <v>1584.4333333333329</v>
      </c>
      <c r="F241" s="321">
        <v>1563.2166666666665</v>
      </c>
      <c r="G241" s="321">
        <v>1530.4333333333329</v>
      </c>
      <c r="H241" s="321">
        <v>1638.4333333333329</v>
      </c>
      <c r="I241" s="321">
        <v>1671.2166666666662</v>
      </c>
      <c r="J241" s="321">
        <v>1692.4333333333329</v>
      </c>
      <c r="K241" s="320">
        <v>1650</v>
      </c>
      <c r="L241" s="320">
        <v>1596</v>
      </c>
      <c r="M241" s="320">
        <v>0.18829000000000001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515.75</v>
      </c>
      <c r="D242" s="321">
        <v>515.25</v>
      </c>
      <c r="E242" s="321">
        <v>503.54999999999995</v>
      </c>
      <c r="F242" s="321">
        <v>491.34999999999997</v>
      </c>
      <c r="G242" s="321">
        <v>479.64999999999992</v>
      </c>
      <c r="H242" s="321">
        <v>527.45000000000005</v>
      </c>
      <c r="I242" s="321">
        <v>539.15000000000009</v>
      </c>
      <c r="J242" s="321">
        <v>551.35</v>
      </c>
      <c r="K242" s="320">
        <v>526.95000000000005</v>
      </c>
      <c r="L242" s="320">
        <v>503.05</v>
      </c>
      <c r="M242" s="320">
        <v>22.292490000000001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918.05</v>
      </c>
      <c r="D243" s="321">
        <v>923.1</v>
      </c>
      <c r="E243" s="321">
        <v>896.2</v>
      </c>
      <c r="F243" s="321">
        <v>874.35</v>
      </c>
      <c r="G243" s="321">
        <v>847.45</v>
      </c>
      <c r="H243" s="321">
        <v>944.95</v>
      </c>
      <c r="I243" s="321">
        <v>971.84999999999991</v>
      </c>
      <c r="J243" s="321">
        <v>993.7</v>
      </c>
      <c r="K243" s="320">
        <v>950</v>
      </c>
      <c r="L243" s="320">
        <v>901.25</v>
      </c>
      <c r="M243" s="320">
        <v>6.26457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18.95</v>
      </c>
      <c r="D244" s="321">
        <v>18.916666666666664</v>
      </c>
      <c r="E244" s="321">
        <v>18.68333333333333</v>
      </c>
      <c r="F244" s="321">
        <v>18.416666666666664</v>
      </c>
      <c r="G244" s="321">
        <v>18.18333333333333</v>
      </c>
      <c r="H244" s="321">
        <v>19.18333333333333</v>
      </c>
      <c r="I244" s="321">
        <v>19.416666666666664</v>
      </c>
      <c r="J244" s="321">
        <v>19.68333333333333</v>
      </c>
      <c r="K244" s="320">
        <v>19.149999999999999</v>
      </c>
      <c r="L244" s="320">
        <v>18.649999999999999</v>
      </c>
      <c r="M244" s="320">
        <v>22.451650000000001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126.05</v>
      </c>
      <c r="D245" s="321">
        <v>126.68333333333334</v>
      </c>
      <c r="E245" s="321">
        <v>124.56666666666666</v>
      </c>
      <c r="F245" s="321">
        <v>123.08333333333333</v>
      </c>
      <c r="G245" s="321">
        <v>120.96666666666665</v>
      </c>
      <c r="H245" s="321">
        <v>128.16666666666669</v>
      </c>
      <c r="I245" s="321">
        <v>130.28333333333336</v>
      </c>
      <c r="J245" s="321">
        <v>131.76666666666668</v>
      </c>
      <c r="K245" s="320">
        <v>128.80000000000001</v>
      </c>
      <c r="L245" s="320">
        <v>125.2</v>
      </c>
      <c r="M245" s="320">
        <v>97.224490000000003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465.3</v>
      </c>
      <c r="D246" s="321">
        <v>471.11666666666662</v>
      </c>
      <c r="E246" s="321">
        <v>457.08333333333326</v>
      </c>
      <c r="F246" s="321">
        <v>448.86666666666662</v>
      </c>
      <c r="G246" s="321">
        <v>434.83333333333326</v>
      </c>
      <c r="H246" s="321">
        <v>479.33333333333326</v>
      </c>
      <c r="I246" s="321">
        <v>493.36666666666667</v>
      </c>
      <c r="J246" s="321">
        <v>501.58333333333326</v>
      </c>
      <c r="K246" s="320">
        <v>485.15</v>
      </c>
      <c r="L246" s="320">
        <v>462.9</v>
      </c>
      <c r="M246" s="320">
        <v>4.3585599999999998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1041.3499999999999</v>
      </c>
      <c r="D247" s="321">
        <v>1038.1833333333332</v>
      </c>
      <c r="E247" s="321">
        <v>1025.5666666666664</v>
      </c>
      <c r="F247" s="321">
        <v>1009.7833333333332</v>
      </c>
      <c r="G247" s="321">
        <v>997.1666666666664</v>
      </c>
      <c r="H247" s="321">
        <v>1053.9666666666662</v>
      </c>
      <c r="I247" s="321">
        <v>1066.583333333333</v>
      </c>
      <c r="J247" s="321">
        <v>1082.3666666666663</v>
      </c>
      <c r="K247" s="320">
        <v>1050.8</v>
      </c>
      <c r="L247" s="320">
        <v>1022.4</v>
      </c>
      <c r="M247" s="320">
        <v>4.0654000000000003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245.75</v>
      </c>
      <c r="D248" s="321">
        <v>248.13333333333333</v>
      </c>
      <c r="E248" s="321">
        <v>240.31666666666666</v>
      </c>
      <c r="F248" s="321">
        <v>234.88333333333333</v>
      </c>
      <c r="G248" s="321">
        <v>227.06666666666666</v>
      </c>
      <c r="H248" s="321">
        <v>253.56666666666666</v>
      </c>
      <c r="I248" s="321">
        <v>261.38333333333333</v>
      </c>
      <c r="J248" s="321">
        <v>266.81666666666666</v>
      </c>
      <c r="K248" s="320">
        <v>255.95</v>
      </c>
      <c r="L248" s="320">
        <v>242.7</v>
      </c>
      <c r="M248" s="320">
        <v>10.52309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43.15</v>
      </c>
      <c r="D249" s="321">
        <v>42.983333333333327</v>
      </c>
      <c r="E249" s="321">
        <v>42.516666666666652</v>
      </c>
      <c r="F249" s="321">
        <v>41.883333333333326</v>
      </c>
      <c r="G249" s="321">
        <v>41.41666666666665</v>
      </c>
      <c r="H249" s="321">
        <v>43.616666666666653</v>
      </c>
      <c r="I249" s="321">
        <v>44.083333333333336</v>
      </c>
      <c r="J249" s="321">
        <v>44.716666666666654</v>
      </c>
      <c r="K249" s="320">
        <v>43.45</v>
      </c>
      <c r="L249" s="320">
        <v>42.35</v>
      </c>
      <c r="M249" s="320">
        <v>13.767519999999999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783.6</v>
      </c>
      <c r="D250" s="321">
        <v>787.31666666666672</v>
      </c>
      <c r="E250" s="321">
        <v>772.68333333333339</v>
      </c>
      <c r="F250" s="321">
        <v>761.76666666666665</v>
      </c>
      <c r="G250" s="321">
        <v>747.13333333333333</v>
      </c>
      <c r="H250" s="321">
        <v>798.23333333333346</v>
      </c>
      <c r="I250" s="321">
        <v>812.8666666666669</v>
      </c>
      <c r="J250" s="321">
        <v>823.78333333333353</v>
      </c>
      <c r="K250" s="320">
        <v>801.95</v>
      </c>
      <c r="L250" s="320">
        <v>776.4</v>
      </c>
      <c r="M250" s="320">
        <v>27.432279999999999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22.25</v>
      </c>
      <c r="D251" s="321">
        <v>22.266666666666669</v>
      </c>
      <c r="E251" s="321">
        <v>22.083333333333339</v>
      </c>
      <c r="F251" s="321">
        <v>21.916666666666671</v>
      </c>
      <c r="G251" s="321">
        <v>21.733333333333341</v>
      </c>
      <c r="H251" s="321">
        <v>22.433333333333337</v>
      </c>
      <c r="I251" s="321">
        <v>22.616666666666667</v>
      </c>
      <c r="J251" s="321">
        <v>22.783333333333335</v>
      </c>
      <c r="K251" s="320">
        <v>22.45</v>
      </c>
      <c r="L251" s="320">
        <v>22.1</v>
      </c>
      <c r="M251" s="320">
        <v>54.158580000000001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625.4</v>
      </c>
      <c r="D252" s="321">
        <v>624.15</v>
      </c>
      <c r="E252" s="321">
        <v>619.29999999999995</v>
      </c>
      <c r="F252" s="321">
        <v>613.19999999999993</v>
      </c>
      <c r="G252" s="321">
        <v>608.34999999999991</v>
      </c>
      <c r="H252" s="321">
        <v>630.25</v>
      </c>
      <c r="I252" s="321">
        <v>635.10000000000014</v>
      </c>
      <c r="J252" s="321">
        <v>641.20000000000005</v>
      </c>
      <c r="K252" s="320">
        <v>629</v>
      </c>
      <c r="L252" s="320">
        <v>618.04999999999995</v>
      </c>
      <c r="M252" s="320">
        <v>2.2996699999999999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264.8</v>
      </c>
      <c r="D253" s="321">
        <v>265.51666666666671</v>
      </c>
      <c r="E253" s="321">
        <v>262.38333333333344</v>
      </c>
      <c r="F253" s="321">
        <v>259.96666666666675</v>
      </c>
      <c r="G253" s="321">
        <v>256.83333333333348</v>
      </c>
      <c r="H253" s="321">
        <v>267.93333333333339</v>
      </c>
      <c r="I253" s="321">
        <v>271.06666666666672</v>
      </c>
      <c r="J253" s="321">
        <v>273.48333333333335</v>
      </c>
      <c r="K253" s="320">
        <v>268.64999999999998</v>
      </c>
      <c r="L253" s="320">
        <v>263.10000000000002</v>
      </c>
      <c r="M253" s="320">
        <v>235.53762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102.5</v>
      </c>
      <c r="D254" s="321">
        <v>102.68333333333334</v>
      </c>
      <c r="E254" s="321">
        <v>101.21666666666667</v>
      </c>
      <c r="F254" s="321">
        <v>99.933333333333337</v>
      </c>
      <c r="G254" s="321">
        <v>98.466666666666669</v>
      </c>
      <c r="H254" s="321">
        <v>103.96666666666667</v>
      </c>
      <c r="I254" s="321">
        <v>105.43333333333334</v>
      </c>
      <c r="J254" s="321">
        <v>106.71666666666667</v>
      </c>
      <c r="K254" s="320">
        <v>104.15</v>
      </c>
      <c r="L254" s="320">
        <v>101.4</v>
      </c>
      <c r="M254" s="320">
        <v>1.52637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105.45</v>
      </c>
      <c r="D255" s="321">
        <v>105.68333333333334</v>
      </c>
      <c r="E255" s="321">
        <v>103.81666666666668</v>
      </c>
      <c r="F255" s="321">
        <v>102.18333333333334</v>
      </c>
      <c r="G255" s="321">
        <v>100.31666666666668</v>
      </c>
      <c r="H255" s="321">
        <v>107.31666666666668</v>
      </c>
      <c r="I255" s="321">
        <v>109.18333333333335</v>
      </c>
      <c r="J255" s="321">
        <v>110.81666666666668</v>
      </c>
      <c r="K255" s="320">
        <v>107.55</v>
      </c>
      <c r="L255" s="320">
        <v>104.05</v>
      </c>
      <c r="M255" s="320">
        <v>4.7188600000000003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1605.5</v>
      </c>
      <c r="D256" s="321">
        <v>1607.8500000000001</v>
      </c>
      <c r="E256" s="321">
        <v>1587.7000000000003</v>
      </c>
      <c r="F256" s="321">
        <v>1569.9</v>
      </c>
      <c r="G256" s="321">
        <v>1549.7500000000002</v>
      </c>
      <c r="H256" s="321">
        <v>1625.6500000000003</v>
      </c>
      <c r="I256" s="321">
        <v>1645.8000000000004</v>
      </c>
      <c r="J256" s="321">
        <v>1663.6000000000004</v>
      </c>
      <c r="K256" s="320">
        <v>1628</v>
      </c>
      <c r="L256" s="320">
        <v>1590.05</v>
      </c>
      <c r="M256" s="320">
        <v>0.51766999999999996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2164.8000000000002</v>
      </c>
      <c r="D257" s="321">
        <v>2181.2000000000003</v>
      </c>
      <c r="E257" s="321">
        <v>2113.5000000000005</v>
      </c>
      <c r="F257" s="321">
        <v>2062.2000000000003</v>
      </c>
      <c r="G257" s="321">
        <v>1994.5000000000005</v>
      </c>
      <c r="H257" s="321">
        <v>2232.5000000000005</v>
      </c>
      <c r="I257" s="321">
        <v>2300.2000000000003</v>
      </c>
      <c r="J257" s="321">
        <v>2351.5000000000005</v>
      </c>
      <c r="K257" s="320">
        <v>2248.9</v>
      </c>
      <c r="L257" s="320">
        <v>2129.9</v>
      </c>
      <c r="M257" s="320">
        <v>0.30237000000000003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94.1</v>
      </c>
      <c r="D258" s="321">
        <v>94.883333333333326</v>
      </c>
      <c r="E258" s="321">
        <v>92.766666666666652</v>
      </c>
      <c r="F258" s="321">
        <v>91.433333333333323</v>
      </c>
      <c r="G258" s="321">
        <v>89.316666666666649</v>
      </c>
      <c r="H258" s="321">
        <v>96.216666666666654</v>
      </c>
      <c r="I258" s="321">
        <v>98.333333333333329</v>
      </c>
      <c r="J258" s="321">
        <v>99.666666666666657</v>
      </c>
      <c r="K258" s="320">
        <v>97</v>
      </c>
      <c r="L258" s="320">
        <v>93.55</v>
      </c>
      <c r="M258" s="320">
        <v>9.5532400000000006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558.25</v>
      </c>
      <c r="D259" s="321">
        <v>558.11666666666667</v>
      </c>
      <c r="E259" s="321">
        <v>545.63333333333333</v>
      </c>
      <c r="F259" s="321">
        <v>533.01666666666665</v>
      </c>
      <c r="G259" s="321">
        <v>520.5333333333333</v>
      </c>
      <c r="H259" s="321">
        <v>570.73333333333335</v>
      </c>
      <c r="I259" s="321">
        <v>583.2166666666667</v>
      </c>
      <c r="J259" s="321">
        <v>595.83333333333337</v>
      </c>
      <c r="K259" s="320">
        <v>570.6</v>
      </c>
      <c r="L259" s="320">
        <v>545.5</v>
      </c>
      <c r="M259" s="320">
        <v>69.398349999999994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2753.9</v>
      </c>
      <c r="D260" s="321">
        <v>2738.6</v>
      </c>
      <c r="E260" s="321">
        <v>2684.2</v>
      </c>
      <c r="F260" s="321">
        <v>2614.5</v>
      </c>
      <c r="G260" s="321">
        <v>2560.1</v>
      </c>
      <c r="H260" s="321">
        <v>2808.2999999999997</v>
      </c>
      <c r="I260" s="321">
        <v>2862.7000000000003</v>
      </c>
      <c r="J260" s="321">
        <v>2932.3999999999996</v>
      </c>
      <c r="K260" s="320">
        <v>2793</v>
      </c>
      <c r="L260" s="320">
        <v>2668.9</v>
      </c>
      <c r="M260" s="320">
        <v>3.0769899999999999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472.05</v>
      </c>
      <c r="D261" s="321">
        <v>474.43333333333334</v>
      </c>
      <c r="E261" s="321">
        <v>465.66666666666669</v>
      </c>
      <c r="F261" s="321">
        <v>459.28333333333336</v>
      </c>
      <c r="G261" s="321">
        <v>450.51666666666671</v>
      </c>
      <c r="H261" s="321">
        <v>480.81666666666666</v>
      </c>
      <c r="I261" s="321">
        <v>489.58333333333331</v>
      </c>
      <c r="J261" s="321">
        <v>495.96666666666664</v>
      </c>
      <c r="K261" s="320">
        <v>483.2</v>
      </c>
      <c r="L261" s="320">
        <v>468.05</v>
      </c>
      <c r="M261" s="320">
        <v>2.9260700000000002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330.05</v>
      </c>
      <c r="D262" s="321">
        <v>325.31666666666666</v>
      </c>
      <c r="E262" s="321">
        <v>317.73333333333335</v>
      </c>
      <c r="F262" s="321">
        <v>305.41666666666669</v>
      </c>
      <c r="G262" s="321">
        <v>297.83333333333337</v>
      </c>
      <c r="H262" s="321">
        <v>337.63333333333333</v>
      </c>
      <c r="I262" s="321">
        <v>345.2166666666667</v>
      </c>
      <c r="J262" s="321">
        <v>357.5333333333333</v>
      </c>
      <c r="K262" s="320">
        <v>332.9</v>
      </c>
      <c r="L262" s="320">
        <v>313</v>
      </c>
      <c r="M262" s="320">
        <v>13.68416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133.69999999999999</v>
      </c>
      <c r="D263" s="321">
        <v>134.03333333333333</v>
      </c>
      <c r="E263" s="321">
        <v>130.11666666666667</v>
      </c>
      <c r="F263" s="321">
        <v>126.53333333333333</v>
      </c>
      <c r="G263" s="321">
        <v>122.61666666666667</v>
      </c>
      <c r="H263" s="321">
        <v>137.61666666666667</v>
      </c>
      <c r="I263" s="321">
        <v>141.53333333333336</v>
      </c>
      <c r="J263" s="321">
        <v>145.11666666666667</v>
      </c>
      <c r="K263" s="320">
        <v>137.94999999999999</v>
      </c>
      <c r="L263" s="320">
        <v>130.44999999999999</v>
      </c>
      <c r="M263" s="320">
        <v>29.327529999999999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69.2</v>
      </c>
      <c r="D264" s="321">
        <v>69.349999999999994</v>
      </c>
      <c r="E264" s="321">
        <v>68.449999999999989</v>
      </c>
      <c r="F264" s="321">
        <v>67.699999999999989</v>
      </c>
      <c r="G264" s="321">
        <v>66.799999999999983</v>
      </c>
      <c r="H264" s="321">
        <v>70.099999999999994</v>
      </c>
      <c r="I264" s="321">
        <v>71</v>
      </c>
      <c r="J264" s="321">
        <v>71.75</v>
      </c>
      <c r="K264" s="320">
        <v>70.25</v>
      </c>
      <c r="L264" s="320">
        <v>68.599999999999994</v>
      </c>
      <c r="M264" s="320">
        <v>5.8889800000000001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202.5</v>
      </c>
      <c r="D265" s="321">
        <v>202.86666666666667</v>
      </c>
      <c r="E265" s="321">
        <v>199.18333333333334</v>
      </c>
      <c r="F265" s="321">
        <v>195.86666666666667</v>
      </c>
      <c r="G265" s="321">
        <v>192.18333333333334</v>
      </c>
      <c r="H265" s="321">
        <v>206.18333333333334</v>
      </c>
      <c r="I265" s="321">
        <v>209.86666666666667</v>
      </c>
      <c r="J265" s="321">
        <v>213.18333333333334</v>
      </c>
      <c r="K265" s="320">
        <v>206.55</v>
      </c>
      <c r="L265" s="320">
        <v>199.55</v>
      </c>
      <c r="M265" s="320">
        <v>10.866479999999999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382.7</v>
      </c>
      <c r="D266" s="321">
        <v>385.60000000000008</v>
      </c>
      <c r="E266" s="321">
        <v>377.20000000000016</v>
      </c>
      <c r="F266" s="321">
        <v>371.7000000000001</v>
      </c>
      <c r="G266" s="321">
        <v>363.30000000000018</v>
      </c>
      <c r="H266" s="321">
        <v>391.10000000000014</v>
      </c>
      <c r="I266" s="321">
        <v>399.50000000000011</v>
      </c>
      <c r="J266" s="321">
        <v>405.00000000000011</v>
      </c>
      <c r="K266" s="320">
        <v>394</v>
      </c>
      <c r="L266" s="320">
        <v>380.1</v>
      </c>
      <c r="M266" s="320">
        <v>1.1688400000000001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341.85</v>
      </c>
      <c r="D267" s="321">
        <v>345.90000000000003</v>
      </c>
      <c r="E267" s="321">
        <v>337.80000000000007</v>
      </c>
      <c r="F267" s="321">
        <v>333.75000000000006</v>
      </c>
      <c r="G267" s="321">
        <v>325.65000000000009</v>
      </c>
      <c r="H267" s="321">
        <v>349.95000000000005</v>
      </c>
      <c r="I267" s="321">
        <v>358.05000000000007</v>
      </c>
      <c r="J267" s="321">
        <v>362.1</v>
      </c>
      <c r="K267" s="320">
        <v>354</v>
      </c>
      <c r="L267" s="320">
        <v>341.85</v>
      </c>
      <c r="M267" s="320">
        <v>4.58894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755.9</v>
      </c>
      <c r="D268" s="321">
        <v>755.93333333333339</v>
      </c>
      <c r="E268" s="321">
        <v>738.11666666666679</v>
      </c>
      <c r="F268" s="321">
        <v>720.33333333333337</v>
      </c>
      <c r="G268" s="321">
        <v>702.51666666666677</v>
      </c>
      <c r="H268" s="321">
        <v>773.71666666666681</v>
      </c>
      <c r="I268" s="321">
        <v>791.53333333333342</v>
      </c>
      <c r="J268" s="321">
        <v>809.31666666666683</v>
      </c>
      <c r="K268" s="320">
        <v>773.75</v>
      </c>
      <c r="L268" s="320">
        <v>738.15</v>
      </c>
      <c r="M268" s="320">
        <v>85.959360000000004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2775.95</v>
      </c>
      <c r="D269" s="321">
        <v>2744.6833333333329</v>
      </c>
      <c r="E269" s="321">
        <v>2701.3666666666659</v>
      </c>
      <c r="F269" s="321">
        <v>2626.7833333333328</v>
      </c>
      <c r="G269" s="321">
        <v>2583.4666666666658</v>
      </c>
      <c r="H269" s="321">
        <v>2819.266666666666</v>
      </c>
      <c r="I269" s="321">
        <v>2862.5833333333326</v>
      </c>
      <c r="J269" s="321">
        <v>2937.1666666666661</v>
      </c>
      <c r="K269" s="320">
        <v>2788</v>
      </c>
      <c r="L269" s="320">
        <v>2670.1</v>
      </c>
      <c r="M269" s="320">
        <v>10.455170000000001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499.4</v>
      </c>
      <c r="D270" s="321">
        <v>503.4666666666667</v>
      </c>
      <c r="E270" s="321">
        <v>491.93333333333339</v>
      </c>
      <c r="F270" s="321">
        <v>484.4666666666667</v>
      </c>
      <c r="G270" s="321">
        <v>472.93333333333339</v>
      </c>
      <c r="H270" s="321">
        <v>510.93333333333339</v>
      </c>
      <c r="I270" s="321">
        <v>522.4666666666667</v>
      </c>
      <c r="J270" s="321">
        <v>529.93333333333339</v>
      </c>
      <c r="K270" s="320">
        <v>515</v>
      </c>
      <c r="L270" s="320">
        <v>496</v>
      </c>
      <c r="M270" s="320">
        <v>4.1009200000000003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476.5</v>
      </c>
      <c r="D271" s="321">
        <v>474.51666666666665</v>
      </c>
      <c r="E271" s="321">
        <v>469.0333333333333</v>
      </c>
      <c r="F271" s="321">
        <v>461.56666666666666</v>
      </c>
      <c r="G271" s="321">
        <v>456.08333333333331</v>
      </c>
      <c r="H271" s="321">
        <v>481.98333333333329</v>
      </c>
      <c r="I271" s="321">
        <v>487.46666666666664</v>
      </c>
      <c r="J271" s="321">
        <v>494.93333333333328</v>
      </c>
      <c r="K271" s="320">
        <v>480</v>
      </c>
      <c r="L271" s="320">
        <v>467.05</v>
      </c>
      <c r="M271" s="320">
        <v>1.3940399999999999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883.95</v>
      </c>
      <c r="D272" s="321">
        <v>859.2166666666667</v>
      </c>
      <c r="E272" s="321">
        <v>821.63333333333344</v>
      </c>
      <c r="F272" s="321">
        <v>759.31666666666672</v>
      </c>
      <c r="G272" s="321">
        <v>721.73333333333346</v>
      </c>
      <c r="H272" s="321">
        <v>921.53333333333342</v>
      </c>
      <c r="I272" s="321">
        <v>959.11666666666667</v>
      </c>
      <c r="J272" s="321">
        <v>1021.4333333333334</v>
      </c>
      <c r="K272" s="320">
        <v>896.8</v>
      </c>
      <c r="L272" s="320">
        <v>796.9</v>
      </c>
      <c r="M272" s="320">
        <v>56.17803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152.69999999999999</v>
      </c>
      <c r="D273" s="321">
        <v>152.01666666666665</v>
      </c>
      <c r="E273" s="321">
        <v>150.0333333333333</v>
      </c>
      <c r="F273" s="321">
        <v>147.36666666666665</v>
      </c>
      <c r="G273" s="321">
        <v>145.3833333333333</v>
      </c>
      <c r="H273" s="321">
        <v>154.68333333333331</v>
      </c>
      <c r="I273" s="321">
        <v>156.66666666666666</v>
      </c>
      <c r="J273" s="321">
        <v>159.33333333333331</v>
      </c>
      <c r="K273" s="320">
        <v>154</v>
      </c>
      <c r="L273" s="320">
        <v>149.35</v>
      </c>
      <c r="M273" s="320">
        <v>5.3146100000000001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1030.6500000000001</v>
      </c>
      <c r="D274" s="321">
        <v>1027.1499999999999</v>
      </c>
      <c r="E274" s="321">
        <v>1016.2999999999997</v>
      </c>
      <c r="F274" s="321">
        <v>1001.9499999999998</v>
      </c>
      <c r="G274" s="321">
        <v>991.09999999999968</v>
      </c>
      <c r="H274" s="321">
        <v>1041.4999999999998</v>
      </c>
      <c r="I274" s="321">
        <v>1052.3499999999997</v>
      </c>
      <c r="J274" s="321">
        <v>1066.6999999999998</v>
      </c>
      <c r="K274" s="320">
        <v>1038</v>
      </c>
      <c r="L274" s="320">
        <v>1012.8</v>
      </c>
      <c r="M274" s="320">
        <v>1.22441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389.45</v>
      </c>
      <c r="D275" s="321">
        <v>390.31666666666666</v>
      </c>
      <c r="E275" s="321">
        <v>384.63333333333333</v>
      </c>
      <c r="F275" s="321">
        <v>379.81666666666666</v>
      </c>
      <c r="G275" s="321">
        <v>374.13333333333333</v>
      </c>
      <c r="H275" s="321">
        <v>395.13333333333333</v>
      </c>
      <c r="I275" s="321">
        <v>400.81666666666661</v>
      </c>
      <c r="J275" s="321">
        <v>405.63333333333333</v>
      </c>
      <c r="K275" s="320">
        <v>396</v>
      </c>
      <c r="L275" s="320">
        <v>385.5</v>
      </c>
      <c r="M275" s="320">
        <v>0.94381999999999999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64.5</v>
      </c>
      <c r="D276" s="321">
        <v>64.766666666666666</v>
      </c>
      <c r="E276" s="321">
        <v>64.083333333333329</v>
      </c>
      <c r="F276" s="321">
        <v>63.666666666666657</v>
      </c>
      <c r="G276" s="321">
        <v>62.98333333333332</v>
      </c>
      <c r="H276" s="321">
        <v>65.183333333333337</v>
      </c>
      <c r="I276" s="321">
        <v>65.866666666666674</v>
      </c>
      <c r="J276" s="321">
        <v>66.283333333333346</v>
      </c>
      <c r="K276" s="320">
        <v>65.45</v>
      </c>
      <c r="L276" s="320">
        <v>64.349999999999994</v>
      </c>
      <c r="M276" s="320">
        <v>5.5103900000000001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467.95</v>
      </c>
      <c r="D277" s="321">
        <v>469.13333333333338</v>
      </c>
      <c r="E277" s="321">
        <v>459.26666666666677</v>
      </c>
      <c r="F277" s="321">
        <v>450.58333333333337</v>
      </c>
      <c r="G277" s="321">
        <v>440.71666666666675</v>
      </c>
      <c r="H277" s="321">
        <v>477.81666666666678</v>
      </c>
      <c r="I277" s="321">
        <v>487.68333333333345</v>
      </c>
      <c r="J277" s="321">
        <v>496.36666666666679</v>
      </c>
      <c r="K277" s="320">
        <v>479</v>
      </c>
      <c r="L277" s="320">
        <v>460.45</v>
      </c>
      <c r="M277" s="320">
        <v>5.8331999999999997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50.3</v>
      </c>
      <c r="D278" s="321">
        <v>50.666666666666664</v>
      </c>
      <c r="E278" s="321">
        <v>49.583333333333329</v>
      </c>
      <c r="F278" s="321">
        <v>48.866666666666667</v>
      </c>
      <c r="G278" s="321">
        <v>47.783333333333331</v>
      </c>
      <c r="H278" s="321">
        <v>51.383333333333326</v>
      </c>
      <c r="I278" s="321">
        <v>52.466666666666654</v>
      </c>
      <c r="J278" s="321">
        <v>53.183333333333323</v>
      </c>
      <c r="K278" s="320">
        <v>51.75</v>
      </c>
      <c r="L278" s="320">
        <v>49.95</v>
      </c>
      <c r="M278" s="320">
        <v>25.016529999999999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399.7</v>
      </c>
      <c r="D279" s="321">
        <v>397.58333333333331</v>
      </c>
      <c r="E279" s="321">
        <v>392.86666666666662</v>
      </c>
      <c r="F279" s="321">
        <v>386.0333333333333</v>
      </c>
      <c r="G279" s="321">
        <v>381.31666666666661</v>
      </c>
      <c r="H279" s="321">
        <v>404.41666666666663</v>
      </c>
      <c r="I279" s="321">
        <v>409.13333333333333</v>
      </c>
      <c r="J279" s="321">
        <v>415.96666666666664</v>
      </c>
      <c r="K279" s="320">
        <v>402.3</v>
      </c>
      <c r="L279" s="320">
        <v>390.75</v>
      </c>
      <c r="M279" s="320">
        <v>13.356299999999999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1255</v>
      </c>
      <c r="D280" s="321">
        <v>1258.5833333333333</v>
      </c>
      <c r="E280" s="321">
        <v>1227.6666666666665</v>
      </c>
      <c r="F280" s="321">
        <v>1200.3333333333333</v>
      </c>
      <c r="G280" s="321">
        <v>1169.4166666666665</v>
      </c>
      <c r="H280" s="321">
        <v>1285.9166666666665</v>
      </c>
      <c r="I280" s="321">
        <v>1316.833333333333</v>
      </c>
      <c r="J280" s="321">
        <v>1344.1666666666665</v>
      </c>
      <c r="K280" s="320">
        <v>1289.5</v>
      </c>
      <c r="L280" s="320">
        <v>1231.25</v>
      </c>
      <c r="M280" s="320">
        <v>1.44757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282.75</v>
      </c>
      <c r="D281" s="321">
        <v>284.21666666666664</v>
      </c>
      <c r="E281" s="321">
        <v>277.5333333333333</v>
      </c>
      <c r="F281" s="321">
        <v>272.31666666666666</v>
      </c>
      <c r="G281" s="321">
        <v>265.63333333333333</v>
      </c>
      <c r="H281" s="321">
        <v>289.43333333333328</v>
      </c>
      <c r="I281" s="321">
        <v>296.11666666666656</v>
      </c>
      <c r="J281" s="321">
        <v>301.33333333333326</v>
      </c>
      <c r="K281" s="320">
        <v>290.89999999999998</v>
      </c>
      <c r="L281" s="320">
        <v>279</v>
      </c>
      <c r="M281" s="320">
        <v>2.99315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1801.85</v>
      </c>
      <c r="D282" s="321">
        <v>1794.8333333333333</v>
      </c>
      <c r="E282" s="321">
        <v>1777.0166666666664</v>
      </c>
      <c r="F282" s="321">
        <v>1752.1833333333332</v>
      </c>
      <c r="G282" s="321">
        <v>1734.3666666666663</v>
      </c>
      <c r="H282" s="321">
        <v>1819.6666666666665</v>
      </c>
      <c r="I282" s="321">
        <v>1837.4833333333336</v>
      </c>
      <c r="J282" s="321">
        <v>1862.3166666666666</v>
      </c>
      <c r="K282" s="320">
        <v>1812.65</v>
      </c>
      <c r="L282" s="320">
        <v>1770</v>
      </c>
      <c r="M282" s="320">
        <v>24.122420000000002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569.9</v>
      </c>
      <c r="D283" s="321">
        <v>573.38333333333333</v>
      </c>
      <c r="E283" s="321">
        <v>551.76666666666665</v>
      </c>
      <c r="F283" s="321">
        <v>533.63333333333333</v>
      </c>
      <c r="G283" s="321">
        <v>512.01666666666665</v>
      </c>
      <c r="H283" s="321">
        <v>591.51666666666665</v>
      </c>
      <c r="I283" s="321">
        <v>613.13333333333321</v>
      </c>
      <c r="J283" s="321">
        <v>631.26666666666665</v>
      </c>
      <c r="K283" s="320">
        <v>595</v>
      </c>
      <c r="L283" s="320">
        <v>555.25</v>
      </c>
      <c r="M283" s="320">
        <v>19.39425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657.75</v>
      </c>
      <c r="D284" s="321">
        <v>656.9</v>
      </c>
      <c r="E284" s="321">
        <v>645.84999999999991</v>
      </c>
      <c r="F284" s="321">
        <v>633.94999999999993</v>
      </c>
      <c r="G284" s="321">
        <v>622.89999999999986</v>
      </c>
      <c r="H284" s="321">
        <v>668.8</v>
      </c>
      <c r="I284" s="321">
        <v>679.84999999999991</v>
      </c>
      <c r="J284" s="321">
        <v>691.75</v>
      </c>
      <c r="K284" s="320">
        <v>667.95</v>
      </c>
      <c r="L284" s="320">
        <v>645</v>
      </c>
      <c r="M284" s="320">
        <v>2.1132900000000001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243.45</v>
      </c>
      <c r="D285" s="321">
        <v>240.46666666666667</v>
      </c>
      <c r="E285" s="321">
        <v>232.98333333333335</v>
      </c>
      <c r="F285" s="321">
        <v>222.51666666666668</v>
      </c>
      <c r="G285" s="321">
        <v>215.03333333333336</v>
      </c>
      <c r="H285" s="321">
        <v>250.93333333333334</v>
      </c>
      <c r="I285" s="321">
        <v>258.41666666666663</v>
      </c>
      <c r="J285" s="321">
        <v>268.88333333333333</v>
      </c>
      <c r="K285" s="320">
        <v>247.95</v>
      </c>
      <c r="L285" s="320">
        <v>230</v>
      </c>
      <c r="M285" s="320">
        <v>39.39011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1306.1500000000001</v>
      </c>
      <c r="D286" s="321">
        <v>1311.7166666666667</v>
      </c>
      <c r="E286" s="321">
        <v>1284.4333333333334</v>
      </c>
      <c r="F286" s="321">
        <v>1262.7166666666667</v>
      </c>
      <c r="G286" s="321">
        <v>1235.4333333333334</v>
      </c>
      <c r="H286" s="321">
        <v>1333.4333333333334</v>
      </c>
      <c r="I286" s="321">
        <v>1360.7166666666667</v>
      </c>
      <c r="J286" s="321">
        <v>1382.4333333333334</v>
      </c>
      <c r="K286" s="320">
        <v>1339</v>
      </c>
      <c r="L286" s="320">
        <v>1290</v>
      </c>
      <c r="M286" s="320">
        <v>0.15112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615.25</v>
      </c>
      <c r="D287" s="321">
        <v>612.15</v>
      </c>
      <c r="E287" s="321">
        <v>598.29999999999995</v>
      </c>
      <c r="F287" s="321">
        <v>581.35</v>
      </c>
      <c r="G287" s="321">
        <v>567.5</v>
      </c>
      <c r="H287" s="321">
        <v>629.09999999999991</v>
      </c>
      <c r="I287" s="321">
        <v>642.95000000000005</v>
      </c>
      <c r="J287" s="321">
        <v>659.89999999999986</v>
      </c>
      <c r="K287" s="320">
        <v>626</v>
      </c>
      <c r="L287" s="320">
        <v>595.20000000000005</v>
      </c>
      <c r="M287" s="320">
        <v>3.36443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82.95</v>
      </c>
      <c r="D288" s="321">
        <v>83.033333333333346</v>
      </c>
      <c r="E288" s="321">
        <v>81.366666666666688</v>
      </c>
      <c r="F288" s="321">
        <v>79.783333333333346</v>
      </c>
      <c r="G288" s="321">
        <v>78.116666666666688</v>
      </c>
      <c r="H288" s="321">
        <v>84.616666666666688</v>
      </c>
      <c r="I288" s="321">
        <v>86.283333333333346</v>
      </c>
      <c r="J288" s="321">
        <v>87.866666666666688</v>
      </c>
      <c r="K288" s="320">
        <v>84.7</v>
      </c>
      <c r="L288" s="320">
        <v>81.45</v>
      </c>
      <c r="M288" s="320">
        <v>56.165669999999999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2653.8</v>
      </c>
      <c r="D289" s="321">
        <v>2681.7666666666669</v>
      </c>
      <c r="E289" s="321">
        <v>2600.0333333333338</v>
      </c>
      <c r="F289" s="321">
        <v>2546.2666666666669</v>
      </c>
      <c r="G289" s="321">
        <v>2464.5333333333338</v>
      </c>
      <c r="H289" s="321">
        <v>2735.5333333333338</v>
      </c>
      <c r="I289" s="321">
        <v>2817.2666666666664</v>
      </c>
      <c r="J289" s="321">
        <v>2871.0333333333338</v>
      </c>
      <c r="K289" s="320">
        <v>2763.5</v>
      </c>
      <c r="L289" s="320">
        <v>2628</v>
      </c>
      <c r="M289" s="320">
        <v>3.55158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376.9</v>
      </c>
      <c r="D290" s="321">
        <v>379.8</v>
      </c>
      <c r="E290" s="321">
        <v>372.6</v>
      </c>
      <c r="F290" s="321">
        <v>368.3</v>
      </c>
      <c r="G290" s="321">
        <v>361.1</v>
      </c>
      <c r="H290" s="321">
        <v>384.1</v>
      </c>
      <c r="I290" s="321">
        <v>391.29999999999995</v>
      </c>
      <c r="J290" s="321">
        <v>395.6</v>
      </c>
      <c r="K290" s="320">
        <v>387</v>
      </c>
      <c r="L290" s="320">
        <v>375.5</v>
      </c>
      <c r="M290" s="320">
        <v>2.6375899999999999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594.25</v>
      </c>
      <c r="D291" s="321">
        <v>595.08333333333337</v>
      </c>
      <c r="E291" s="321">
        <v>590.16666666666674</v>
      </c>
      <c r="F291" s="321">
        <v>586.08333333333337</v>
      </c>
      <c r="G291" s="321">
        <v>581.16666666666674</v>
      </c>
      <c r="H291" s="321">
        <v>599.16666666666674</v>
      </c>
      <c r="I291" s="321">
        <v>604.08333333333348</v>
      </c>
      <c r="J291" s="321">
        <v>608.16666666666674</v>
      </c>
      <c r="K291" s="320">
        <v>600</v>
      </c>
      <c r="L291" s="320">
        <v>591</v>
      </c>
      <c r="M291" s="320">
        <v>9.5850100000000005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10039.549999999999</v>
      </c>
      <c r="D292" s="321">
        <v>10089.216666666667</v>
      </c>
      <c r="E292" s="321">
        <v>9890.4333333333343</v>
      </c>
      <c r="F292" s="321">
        <v>9741.3166666666675</v>
      </c>
      <c r="G292" s="321">
        <v>9542.5333333333347</v>
      </c>
      <c r="H292" s="321">
        <v>10238.333333333334</v>
      </c>
      <c r="I292" s="321">
        <v>10437.116666666667</v>
      </c>
      <c r="J292" s="321">
        <v>10586.233333333334</v>
      </c>
      <c r="K292" s="320">
        <v>10288</v>
      </c>
      <c r="L292" s="320">
        <v>9940.1</v>
      </c>
      <c r="M292" s="320">
        <v>5.1889999999999999E-2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66.650000000000006</v>
      </c>
      <c r="D293" s="321">
        <v>66.466666666666669</v>
      </c>
      <c r="E293" s="321">
        <v>65.183333333333337</v>
      </c>
      <c r="F293" s="321">
        <v>63.716666666666669</v>
      </c>
      <c r="G293" s="321">
        <v>62.433333333333337</v>
      </c>
      <c r="H293" s="321">
        <v>67.933333333333337</v>
      </c>
      <c r="I293" s="321">
        <v>69.216666666666669</v>
      </c>
      <c r="J293" s="321">
        <v>70.683333333333337</v>
      </c>
      <c r="K293" s="320">
        <v>67.75</v>
      </c>
      <c r="L293" s="320">
        <v>65</v>
      </c>
      <c r="M293" s="320">
        <v>64.480180000000004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386.8</v>
      </c>
      <c r="D294" s="321">
        <v>386.63333333333338</v>
      </c>
      <c r="E294" s="321">
        <v>381.41666666666674</v>
      </c>
      <c r="F294" s="321">
        <v>376.03333333333336</v>
      </c>
      <c r="G294" s="321">
        <v>370.81666666666672</v>
      </c>
      <c r="H294" s="321">
        <v>392.01666666666677</v>
      </c>
      <c r="I294" s="321">
        <v>397.23333333333335</v>
      </c>
      <c r="J294" s="321">
        <v>402.61666666666679</v>
      </c>
      <c r="K294" s="320">
        <v>391.85</v>
      </c>
      <c r="L294" s="320">
        <v>381.25</v>
      </c>
      <c r="M294" s="320">
        <v>22.969919999999998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3932.75</v>
      </c>
      <c r="D295" s="321">
        <v>3954.5333333333333</v>
      </c>
      <c r="E295" s="321">
        <v>3860.2166666666667</v>
      </c>
      <c r="F295" s="321">
        <v>3787.6833333333334</v>
      </c>
      <c r="G295" s="321">
        <v>3693.3666666666668</v>
      </c>
      <c r="H295" s="321">
        <v>4027.0666666666666</v>
      </c>
      <c r="I295" s="321">
        <v>4121.3833333333332</v>
      </c>
      <c r="J295" s="321">
        <v>4193.9166666666661</v>
      </c>
      <c r="K295" s="320">
        <v>4048.85</v>
      </c>
      <c r="L295" s="320">
        <v>3882</v>
      </c>
      <c r="M295" s="320">
        <v>1.51407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1137.95</v>
      </c>
      <c r="D296" s="321">
        <v>1143.3666666666668</v>
      </c>
      <c r="E296" s="321">
        <v>1120.8333333333335</v>
      </c>
      <c r="F296" s="321">
        <v>1103.7166666666667</v>
      </c>
      <c r="G296" s="321">
        <v>1081.1833333333334</v>
      </c>
      <c r="H296" s="321">
        <v>1160.4833333333336</v>
      </c>
      <c r="I296" s="321">
        <v>1183.0166666666669</v>
      </c>
      <c r="J296" s="321">
        <v>1200.1333333333337</v>
      </c>
      <c r="K296" s="320">
        <v>1165.9000000000001</v>
      </c>
      <c r="L296" s="320">
        <v>1126.25</v>
      </c>
      <c r="M296" s="320">
        <v>1.33236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1747.7</v>
      </c>
      <c r="D297" s="321">
        <v>1754.2666666666664</v>
      </c>
      <c r="E297" s="321">
        <v>1727.0333333333328</v>
      </c>
      <c r="F297" s="321">
        <v>1706.3666666666663</v>
      </c>
      <c r="G297" s="321">
        <v>1679.1333333333328</v>
      </c>
      <c r="H297" s="321">
        <v>1774.9333333333329</v>
      </c>
      <c r="I297" s="321">
        <v>1802.1666666666665</v>
      </c>
      <c r="J297" s="321">
        <v>1822.833333333333</v>
      </c>
      <c r="K297" s="320">
        <v>1781.5</v>
      </c>
      <c r="L297" s="320">
        <v>1733.6</v>
      </c>
      <c r="M297" s="320">
        <v>42.151409999999998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5910.55</v>
      </c>
      <c r="D298" s="321">
        <v>5910.4666666666672</v>
      </c>
      <c r="E298" s="321">
        <v>5801.0833333333339</v>
      </c>
      <c r="F298" s="321">
        <v>5691.6166666666668</v>
      </c>
      <c r="G298" s="321">
        <v>5582.2333333333336</v>
      </c>
      <c r="H298" s="321">
        <v>6019.9333333333343</v>
      </c>
      <c r="I298" s="321">
        <v>6129.3166666666675</v>
      </c>
      <c r="J298" s="321">
        <v>6238.7833333333347</v>
      </c>
      <c r="K298" s="320">
        <v>6019.85</v>
      </c>
      <c r="L298" s="320">
        <v>5801</v>
      </c>
      <c r="M298" s="320">
        <v>4.5042999999999997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4592.6000000000004</v>
      </c>
      <c r="D299" s="321">
        <v>4639.2666666666664</v>
      </c>
      <c r="E299" s="321">
        <v>4503.5333333333328</v>
      </c>
      <c r="F299" s="321">
        <v>4414.4666666666662</v>
      </c>
      <c r="G299" s="321">
        <v>4278.7333333333327</v>
      </c>
      <c r="H299" s="321">
        <v>4728.333333333333</v>
      </c>
      <c r="I299" s="321">
        <v>4864.0666666666666</v>
      </c>
      <c r="J299" s="321">
        <v>4953.1333333333332</v>
      </c>
      <c r="K299" s="320">
        <v>4775</v>
      </c>
      <c r="L299" s="320">
        <v>4550.2</v>
      </c>
      <c r="M299" s="320">
        <v>5.3080699999999998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773.6</v>
      </c>
      <c r="D300" s="321">
        <v>776.19999999999993</v>
      </c>
      <c r="E300" s="321">
        <v>762.99999999999989</v>
      </c>
      <c r="F300" s="321">
        <v>752.4</v>
      </c>
      <c r="G300" s="321">
        <v>739.19999999999993</v>
      </c>
      <c r="H300" s="321">
        <v>786.79999999999984</v>
      </c>
      <c r="I300" s="321">
        <v>799.99999999999989</v>
      </c>
      <c r="J300" s="321">
        <v>810.5999999999998</v>
      </c>
      <c r="K300" s="320">
        <v>789.4</v>
      </c>
      <c r="L300" s="320">
        <v>765.6</v>
      </c>
      <c r="M300" s="320">
        <v>7.0111400000000001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2411.35</v>
      </c>
      <c r="D301" s="321">
        <v>2414.1833333333329</v>
      </c>
      <c r="E301" s="321">
        <v>2387.1666666666661</v>
      </c>
      <c r="F301" s="321">
        <v>2362.9833333333331</v>
      </c>
      <c r="G301" s="321">
        <v>2335.9666666666662</v>
      </c>
      <c r="H301" s="321">
        <v>2438.3666666666659</v>
      </c>
      <c r="I301" s="321">
        <v>2465.3833333333332</v>
      </c>
      <c r="J301" s="321">
        <v>2489.5666666666657</v>
      </c>
      <c r="K301" s="320">
        <v>2441.1999999999998</v>
      </c>
      <c r="L301" s="320">
        <v>2390</v>
      </c>
      <c r="M301" s="320">
        <v>0.59189000000000003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447.2</v>
      </c>
      <c r="D302" s="321">
        <v>449.84999999999997</v>
      </c>
      <c r="E302" s="321">
        <v>441.79999999999995</v>
      </c>
      <c r="F302" s="321">
        <v>436.4</v>
      </c>
      <c r="G302" s="321">
        <v>428.34999999999997</v>
      </c>
      <c r="H302" s="321">
        <v>455.24999999999994</v>
      </c>
      <c r="I302" s="321">
        <v>463.3</v>
      </c>
      <c r="J302" s="321">
        <v>468.69999999999993</v>
      </c>
      <c r="K302" s="320">
        <v>457.9</v>
      </c>
      <c r="L302" s="320">
        <v>444.45</v>
      </c>
      <c r="M302" s="320">
        <v>8.5412999999999997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860.8</v>
      </c>
      <c r="D303" s="321">
        <v>857.16666666666663</v>
      </c>
      <c r="E303" s="321">
        <v>846.93333333333328</v>
      </c>
      <c r="F303" s="321">
        <v>833.06666666666661</v>
      </c>
      <c r="G303" s="321">
        <v>822.83333333333326</v>
      </c>
      <c r="H303" s="321">
        <v>871.0333333333333</v>
      </c>
      <c r="I303" s="321">
        <v>881.26666666666665</v>
      </c>
      <c r="J303" s="321">
        <v>895.13333333333333</v>
      </c>
      <c r="K303" s="320">
        <v>867.4</v>
      </c>
      <c r="L303" s="320">
        <v>843.3</v>
      </c>
      <c r="M303" s="320">
        <v>29.610759999999999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180.05</v>
      </c>
      <c r="D304" s="321">
        <v>177.69999999999996</v>
      </c>
      <c r="E304" s="321">
        <v>173.04999999999993</v>
      </c>
      <c r="F304" s="321">
        <v>166.04999999999995</v>
      </c>
      <c r="G304" s="321">
        <v>161.39999999999992</v>
      </c>
      <c r="H304" s="321">
        <v>184.69999999999993</v>
      </c>
      <c r="I304" s="321">
        <v>189.34999999999997</v>
      </c>
      <c r="J304" s="321">
        <v>196.34999999999994</v>
      </c>
      <c r="K304" s="320">
        <v>182.35</v>
      </c>
      <c r="L304" s="320">
        <v>170.7</v>
      </c>
      <c r="M304" s="320">
        <v>55.259239999999998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18.45</v>
      </c>
      <c r="D305" s="321">
        <v>18.516666666666666</v>
      </c>
      <c r="E305" s="321">
        <v>18.233333333333331</v>
      </c>
      <c r="F305" s="321">
        <v>18.016666666666666</v>
      </c>
      <c r="G305" s="321">
        <v>17.733333333333331</v>
      </c>
      <c r="H305" s="321">
        <v>18.733333333333331</v>
      </c>
      <c r="I305" s="321">
        <v>19.016666666666662</v>
      </c>
      <c r="J305" s="321">
        <v>19.233333333333331</v>
      </c>
      <c r="K305" s="320">
        <v>18.8</v>
      </c>
      <c r="L305" s="320">
        <v>18.3</v>
      </c>
      <c r="M305" s="320">
        <v>24.139589999999998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199.15</v>
      </c>
      <c r="D306" s="321">
        <v>199.61666666666667</v>
      </c>
      <c r="E306" s="321">
        <v>195.68333333333334</v>
      </c>
      <c r="F306" s="321">
        <v>192.21666666666667</v>
      </c>
      <c r="G306" s="321">
        <v>188.28333333333333</v>
      </c>
      <c r="H306" s="321">
        <v>203.08333333333334</v>
      </c>
      <c r="I306" s="321">
        <v>207.01666666666668</v>
      </c>
      <c r="J306" s="321">
        <v>210.48333333333335</v>
      </c>
      <c r="K306" s="320">
        <v>203.55</v>
      </c>
      <c r="L306" s="320">
        <v>196.15</v>
      </c>
      <c r="M306" s="320">
        <v>1.91696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510.85</v>
      </c>
      <c r="D307" s="321">
        <v>512.41666666666663</v>
      </c>
      <c r="E307" s="321">
        <v>506.43333333333328</v>
      </c>
      <c r="F307" s="321">
        <v>502.01666666666665</v>
      </c>
      <c r="G307" s="321">
        <v>496.0333333333333</v>
      </c>
      <c r="H307" s="321">
        <v>516.83333333333326</v>
      </c>
      <c r="I307" s="321">
        <v>522.81666666666661</v>
      </c>
      <c r="J307" s="321">
        <v>527.23333333333323</v>
      </c>
      <c r="K307" s="320">
        <v>518.4</v>
      </c>
      <c r="L307" s="320">
        <v>508</v>
      </c>
      <c r="M307" s="320">
        <v>0.48222999999999999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123.15</v>
      </c>
      <c r="D308" s="321">
        <v>122.35000000000001</v>
      </c>
      <c r="E308" s="321">
        <v>120.70000000000002</v>
      </c>
      <c r="F308" s="321">
        <v>118.25000000000001</v>
      </c>
      <c r="G308" s="321">
        <v>116.60000000000002</v>
      </c>
      <c r="H308" s="321">
        <v>124.80000000000001</v>
      </c>
      <c r="I308" s="321">
        <v>126.45000000000002</v>
      </c>
      <c r="J308" s="321">
        <v>128.9</v>
      </c>
      <c r="K308" s="320">
        <v>124</v>
      </c>
      <c r="L308" s="320">
        <v>119.9</v>
      </c>
      <c r="M308" s="320">
        <v>59.083570000000002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517.9</v>
      </c>
      <c r="D309" s="321">
        <v>518.58333333333337</v>
      </c>
      <c r="E309" s="321">
        <v>512.16666666666674</v>
      </c>
      <c r="F309" s="321">
        <v>506.43333333333339</v>
      </c>
      <c r="G309" s="321">
        <v>500.01666666666677</v>
      </c>
      <c r="H309" s="321">
        <v>524.31666666666672</v>
      </c>
      <c r="I309" s="321">
        <v>530.73333333333346</v>
      </c>
      <c r="J309" s="321">
        <v>536.4666666666667</v>
      </c>
      <c r="K309" s="320">
        <v>525</v>
      </c>
      <c r="L309" s="320">
        <v>512.85</v>
      </c>
      <c r="M309" s="320">
        <v>11.107860000000001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7618.35</v>
      </c>
      <c r="D310" s="321">
        <v>7609.95</v>
      </c>
      <c r="E310" s="321">
        <v>7508.4</v>
      </c>
      <c r="F310" s="321">
        <v>7398.45</v>
      </c>
      <c r="G310" s="321">
        <v>7296.9</v>
      </c>
      <c r="H310" s="321">
        <v>7719.9</v>
      </c>
      <c r="I310" s="321">
        <v>7821.4500000000007</v>
      </c>
      <c r="J310" s="321">
        <v>7931.4</v>
      </c>
      <c r="K310" s="320">
        <v>7711.5</v>
      </c>
      <c r="L310" s="320">
        <v>7500</v>
      </c>
      <c r="M310" s="320">
        <v>5.9804700000000004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3053.25</v>
      </c>
      <c r="D311" s="321">
        <v>3093.7333333333336</v>
      </c>
      <c r="E311" s="321">
        <v>2999.5166666666673</v>
      </c>
      <c r="F311" s="321">
        <v>2945.7833333333338</v>
      </c>
      <c r="G311" s="321">
        <v>2851.5666666666675</v>
      </c>
      <c r="H311" s="321">
        <v>3147.4666666666672</v>
      </c>
      <c r="I311" s="321">
        <v>3241.6833333333334</v>
      </c>
      <c r="J311" s="321">
        <v>3295.416666666667</v>
      </c>
      <c r="K311" s="320">
        <v>3187.95</v>
      </c>
      <c r="L311" s="320">
        <v>3040</v>
      </c>
      <c r="M311" s="320">
        <v>0.70655000000000001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369.5</v>
      </c>
      <c r="D312" s="321">
        <v>369</v>
      </c>
      <c r="E312" s="321">
        <v>361.6</v>
      </c>
      <c r="F312" s="321">
        <v>353.70000000000005</v>
      </c>
      <c r="G312" s="321">
        <v>346.30000000000007</v>
      </c>
      <c r="H312" s="321">
        <v>376.9</v>
      </c>
      <c r="I312" s="321">
        <v>384.29999999999995</v>
      </c>
      <c r="J312" s="321">
        <v>392.19999999999993</v>
      </c>
      <c r="K312" s="320">
        <v>376.4</v>
      </c>
      <c r="L312" s="320">
        <v>361.1</v>
      </c>
      <c r="M312" s="320">
        <v>11.740159999999999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328.8</v>
      </c>
      <c r="D313" s="321">
        <v>316.83333333333331</v>
      </c>
      <c r="E313" s="321">
        <v>300.51666666666665</v>
      </c>
      <c r="F313" s="321">
        <v>272.23333333333335</v>
      </c>
      <c r="G313" s="321">
        <v>255.91666666666669</v>
      </c>
      <c r="H313" s="321">
        <v>345.11666666666662</v>
      </c>
      <c r="I313" s="321">
        <v>361.43333333333334</v>
      </c>
      <c r="J313" s="321">
        <v>389.71666666666658</v>
      </c>
      <c r="K313" s="320">
        <v>333.15</v>
      </c>
      <c r="L313" s="320">
        <v>288.55</v>
      </c>
      <c r="M313" s="320">
        <v>108.60232000000001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900.45</v>
      </c>
      <c r="D314" s="321">
        <v>902.91666666666663</v>
      </c>
      <c r="E314" s="321">
        <v>889.73333333333323</v>
      </c>
      <c r="F314" s="321">
        <v>879.01666666666665</v>
      </c>
      <c r="G314" s="321">
        <v>865.83333333333326</v>
      </c>
      <c r="H314" s="321">
        <v>913.63333333333321</v>
      </c>
      <c r="I314" s="321">
        <v>926.81666666666661</v>
      </c>
      <c r="J314" s="321">
        <v>937.53333333333319</v>
      </c>
      <c r="K314" s="320">
        <v>916.1</v>
      </c>
      <c r="L314" s="320">
        <v>892.2</v>
      </c>
      <c r="M314" s="320">
        <v>9.9596400000000003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1412.25</v>
      </c>
      <c r="D315" s="321">
        <v>1421.5</v>
      </c>
      <c r="E315" s="321">
        <v>1395</v>
      </c>
      <c r="F315" s="321">
        <v>1377.75</v>
      </c>
      <c r="G315" s="321">
        <v>1351.25</v>
      </c>
      <c r="H315" s="321">
        <v>1438.75</v>
      </c>
      <c r="I315" s="321">
        <v>1465.25</v>
      </c>
      <c r="J315" s="321">
        <v>1482.5</v>
      </c>
      <c r="K315" s="320">
        <v>1448</v>
      </c>
      <c r="L315" s="320">
        <v>1404.25</v>
      </c>
      <c r="M315" s="320">
        <v>2.1519900000000001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2419</v>
      </c>
      <c r="D316" s="321">
        <v>2462.4333333333334</v>
      </c>
      <c r="E316" s="321">
        <v>2358.5666666666666</v>
      </c>
      <c r="F316" s="321">
        <v>2298.1333333333332</v>
      </c>
      <c r="G316" s="321">
        <v>2194.2666666666664</v>
      </c>
      <c r="H316" s="321">
        <v>2522.8666666666668</v>
      </c>
      <c r="I316" s="321">
        <v>2626.7333333333336</v>
      </c>
      <c r="J316" s="321">
        <v>2687.166666666667</v>
      </c>
      <c r="K316" s="320">
        <v>2566.3000000000002</v>
      </c>
      <c r="L316" s="320">
        <v>2402</v>
      </c>
      <c r="M316" s="320">
        <v>4.55321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774</v>
      </c>
      <c r="D317" s="321">
        <v>776.65</v>
      </c>
      <c r="E317" s="321">
        <v>758.3</v>
      </c>
      <c r="F317" s="321">
        <v>742.6</v>
      </c>
      <c r="G317" s="321">
        <v>724.25</v>
      </c>
      <c r="H317" s="321">
        <v>792.34999999999991</v>
      </c>
      <c r="I317" s="321">
        <v>810.7</v>
      </c>
      <c r="J317" s="321">
        <v>826.39999999999986</v>
      </c>
      <c r="K317" s="320">
        <v>795</v>
      </c>
      <c r="L317" s="320">
        <v>760.95</v>
      </c>
      <c r="M317" s="320">
        <v>10.618449999999999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816.3</v>
      </c>
      <c r="D318" s="321">
        <v>821.43333333333339</v>
      </c>
      <c r="E318" s="321">
        <v>805.86666666666679</v>
      </c>
      <c r="F318" s="321">
        <v>795.43333333333339</v>
      </c>
      <c r="G318" s="321">
        <v>779.86666666666679</v>
      </c>
      <c r="H318" s="321">
        <v>831.86666666666679</v>
      </c>
      <c r="I318" s="321">
        <v>847.43333333333339</v>
      </c>
      <c r="J318" s="321">
        <v>857.86666666666679</v>
      </c>
      <c r="K318" s="320">
        <v>837</v>
      </c>
      <c r="L318" s="320">
        <v>811</v>
      </c>
      <c r="M318" s="320">
        <v>2.4435699999999998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241.2</v>
      </c>
      <c r="D319" s="321">
        <v>241.11666666666667</v>
      </c>
      <c r="E319" s="321">
        <v>236.08333333333334</v>
      </c>
      <c r="F319" s="321">
        <v>230.96666666666667</v>
      </c>
      <c r="G319" s="321">
        <v>225.93333333333334</v>
      </c>
      <c r="H319" s="321">
        <v>246.23333333333335</v>
      </c>
      <c r="I319" s="321">
        <v>251.26666666666665</v>
      </c>
      <c r="J319" s="321">
        <v>256.38333333333333</v>
      </c>
      <c r="K319" s="320">
        <v>246.15</v>
      </c>
      <c r="L319" s="320">
        <v>236</v>
      </c>
      <c r="M319" s="320">
        <v>4.5727799999999998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205.75</v>
      </c>
      <c r="D320" s="321">
        <v>204.70000000000002</v>
      </c>
      <c r="E320" s="321">
        <v>197.40000000000003</v>
      </c>
      <c r="F320" s="321">
        <v>189.05</v>
      </c>
      <c r="G320" s="321">
        <v>181.75000000000003</v>
      </c>
      <c r="H320" s="321">
        <v>213.05000000000004</v>
      </c>
      <c r="I320" s="321">
        <v>220.35000000000005</v>
      </c>
      <c r="J320" s="321">
        <v>228.70000000000005</v>
      </c>
      <c r="K320" s="320">
        <v>212</v>
      </c>
      <c r="L320" s="320">
        <v>196.35</v>
      </c>
      <c r="M320" s="320">
        <v>26.979759999999999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229</v>
      </c>
      <c r="D321" s="321">
        <v>229.68333333333331</v>
      </c>
      <c r="E321" s="321">
        <v>224.86666666666662</v>
      </c>
      <c r="F321" s="321">
        <v>220.73333333333332</v>
      </c>
      <c r="G321" s="321">
        <v>215.91666666666663</v>
      </c>
      <c r="H321" s="321">
        <v>233.81666666666661</v>
      </c>
      <c r="I321" s="321">
        <v>238.63333333333327</v>
      </c>
      <c r="J321" s="321">
        <v>242.76666666666659</v>
      </c>
      <c r="K321" s="320">
        <v>234.5</v>
      </c>
      <c r="L321" s="320">
        <v>225.55</v>
      </c>
      <c r="M321" s="320">
        <v>18.331230000000001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941.1</v>
      </c>
      <c r="D322" s="321">
        <v>944.88333333333333</v>
      </c>
      <c r="E322" s="321">
        <v>933.36666666666667</v>
      </c>
      <c r="F322" s="321">
        <v>925.63333333333333</v>
      </c>
      <c r="G322" s="321">
        <v>914.11666666666667</v>
      </c>
      <c r="H322" s="321">
        <v>952.61666666666667</v>
      </c>
      <c r="I322" s="321">
        <v>964.13333333333333</v>
      </c>
      <c r="J322" s="321">
        <v>971.86666666666667</v>
      </c>
      <c r="K322" s="320">
        <v>956.4</v>
      </c>
      <c r="L322" s="320">
        <v>937.15</v>
      </c>
      <c r="M322" s="320">
        <v>1.10425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4060.45</v>
      </c>
      <c r="D323" s="321">
        <v>4096.5166666666673</v>
      </c>
      <c r="E323" s="321">
        <v>3993.0333333333347</v>
      </c>
      <c r="F323" s="321">
        <v>3925.6166666666672</v>
      </c>
      <c r="G323" s="321">
        <v>3822.1333333333346</v>
      </c>
      <c r="H323" s="321">
        <v>4163.9333333333343</v>
      </c>
      <c r="I323" s="321">
        <v>4267.4166666666661</v>
      </c>
      <c r="J323" s="321">
        <v>4334.8333333333348</v>
      </c>
      <c r="K323" s="320">
        <v>4200</v>
      </c>
      <c r="L323" s="320">
        <v>4029.1</v>
      </c>
      <c r="M323" s="320">
        <v>7.8737500000000002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52.4</v>
      </c>
      <c r="D324" s="321">
        <v>51.833333333333336</v>
      </c>
      <c r="E324" s="321">
        <v>49.966666666666669</v>
      </c>
      <c r="F324" s="321">
        <v>47.533333333333331</v>
      </c>
      <c r="G324" s="321">
        <v>45.666666666666664</v>
      </c>
      <c r="H324" s="321">
        <v>54.266666666666673</v>
      </c>
      <c r="I324" s="321">
        <v>56.133333333333333</v>
      </c>
      <c r="J324" s="321">
        <v>58.566666666666677</v>
      </c>
      <c r="K324" s="320">
        <v>53.7</v>
      </c>
      <c r="L324" s="320">
        <v>49.4</v>
      </c>
      <c r="M324" s="320">
        <v>100.85997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182.1</v>
      </c>
      <c r="D325" s="321">
        <v>183.9</v>
      </c>
      <c r="E325" s="321">
        <v>178.9</v>
      </c>
      <c r="F325" s="321">
        <v>175.7</v>
      </c>
      <c r="G325" s="321">
        <v>170.7</v>
      </c>
      <c r="H325" s="321">
        <v>187.10000000000002</v>
      </c>
      <c r="I325" s="321">
        <v>192.10000000000002</v>
      </c>
      <c r="J325" s="321">
        <v>195.30000000000004</v>
      </c>
      <c r="K325" s="320">
        <v>188.9</v>
      </c>
      <c r="L325" s="320">
        <v>180.7</v>
      </c>
      <c r="M325" s="320">
        <v>4.2500200000000001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888.95</v>
      </c>
      <c r="D326" s="321">
        <v>895.06666666666661</v>
      </c>
      <c r="E326" s="321">
        <v>878.88333333333321</v>
      </c>
      <c r="F326" s="321">
        <v>868.81666666666661</v>
      </c>
      <c r="G326" s="321">
        <v>852.63333333333321</v>
      </c>
      <c r="H326" s="321">
        <v>905.13333333333321</v>
      </c>
      <c r="I326" s="321">
        <v>921.31666666666661</v>
      </c>
      <c r="J326" s="321">
        <v>931.38333333333321</v>
      </c>
      <c r="K326" s="320">
        <v>911.25</v>
      </c>
      <c r="L326" s="320">
        <v>885</v>
      </c>
      <c r="M326" s="320">
        <v>0.88678999999999997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3057.3</v>
      </c>
      <c r="D327" s="321">
        <v>3073.1333333333332</v>
      </c>
      <c r="E327" s="321">
        <v>3025.1666666666665</v>
      </c>
      <c r="F327" s="321">
        <v>2993.0333333333333</v>
      </c>
      <c r="G327" s="321">
        <v>2945.0666666666666</v>
      </c>
      <c r="H327" s="321">
        <v>3105.2666666666664</v>
      </c>
      <c r="I327" s="321">
        <v>3153.2333333333336</v>
      </c>
      <c r="J327" s="321">
        <v>3185.3666666666663</v>
      </c>
      <c r="K327" s="320">
        <v>3121.1</v>
      </c>
      <c r="L327" s="320">
        <v>3041</v>
      </c>
      <c r="M327" s="320">
        <v>4.2386699999999999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67585.7</v>
      </c>
      <c r="D328" s="321">
        <v>67379.400000000009</v>
      </c>
      <c r="E328" s="321">
        <v>66771.60000000002</v>
      </c>
      <c r="F328" s="321">
        <v>65957.500000000015</v>
      </c>
      <c r="G328" s="321">
        <v>65349.700000000026</v>
      </c>
      <c r="H328" s="321">
        <v>68193.500000000015</v>
      </c>
      <c r="I328" s="321">
        <v>68801.3</v>
      </c>
      <c r="J328" s="321">
        <v>69615.400000000009</v>
      </c>
      <c r="K328" s="320">
        <v>67987.199999999997</v>
      </c>
      <c r="L328" s="320">
        <v>66565.3</v>
      </c>
      <c r="M328" s="320">
        <v>0.13531000000000001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53.8</v>
      </c>
      <c r="D329" s="321">
        <v>54.116666666666667</v>
      </c>
      <c r="E329" s="321">
        <v>52.983333333333334</v>
      </c>
      <c r="F329" s="321">
        <v>52.166666666666664</v>
      </c>
      <c r="G329" s="321">
        <v>51.033333333333331</v>
      </c>
      <c r="H329" s="321">
        <v>54.933333333333337</v>
      </c>
      <c r="I329" s="321">
        <v>56.066666666666677</v>
      </c>
      <c r="J329" s="321">
        <v>56.88333333333334</v>
      </c>
      <c r="K329" s="320">
        <v>55.25</v>
      </c>
      <c r="L329" s="320">
        <v>53.3</v>
      </c>
      <c r="M329" s="320">
        <v>78.037670000000006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1347.6</v>
      </c>
      <c r="D330" s="321">
        <v>1352.7333333333333</v>
      </c>
      <c r="E330" s="321">
        <v>1327.8666666666668</v>
      </c>
      <c r="F330" s="321">
        <v>1308.1333333333334</v>
      </c>
      <c r="G330" s="321">
        <v>1283.2666666666669</v>
      </c>
      <c r="H330" s="321">
        <v>1372.4666666666667</v>
      </c>
      <c r="I330" s="321">
        <v>1397.333333333333</v>
      </c>
      <c r="J330" s="321">
        <v>1417.0666666666666</v>
      </c>
      <c r="K330" s="320">
        <v>1377.6</v>
      </c>
      <c r="L330" s="320">
        <v>1333</v>
      </c>
      <c r="M330" s="320">
        <v>6.21814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330.45</v>
      </c>
      <c r="D331" s="321">
        <v>328.45</v>
      </c>
      <c r="E331" s="321">
        <v>325</v>
      </c>
      <c r="F331" s="321">
        <v>319.55</v>
      </c>
      <c r="G331" s="321">
        <v>316.10000000000002</v>
      </c>
      <c r="H331" s="321">
        <v>333.9</v>
      </c>
      <c r="I331" s="321">
        <v>337.34999999999991</v>
      </c>
      <c r="J331" s="321">
        <v>342.79999999999995</v>
      </c>
      <c r="K331" s="320">
        <v>331.9</v>
      </c>
      <c r="L331" s="320">
        <v>323</v>
      </c>
      <c r="M331" s="320">
        <v>4.5482399999999998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818.8</v>
      </c>
      <c r="D332" s="321">
        <v>823.91666666666663</v>
      </c>
      <c r="E332" s="321">
        <v>808.83333333333326</v>
      </c>
      <c r="F332" s="321">
        <v>798.86666666666667</v>
      </c>
      <c r="G332" s="321">
        <v>783.7833333333333</v>
      </c>
      <c r="H332" s="321">
        <v>833.88333333333321</v>
      </c>
      <c r="I332" s="321">
        <v>848.96666666666647</v>
      </c>
      <c r="J332" s="321">
        <v>858.93333333333317</v>
      </c>
      <c r="K332" s="320">
        <v>839</v>
      </c>
      <c r="L332" s="320">
        <v>813.95</v>
      </c>
      <c r="M332" s="320">
        <v>1.24048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119.9</v>
      </c>
      <c r="D333" s="321">
        <v>120.60000000000001</v>
      </c>
      <c r="E333" s="321">
        <v>117.05000000000001</v>
      </c>
      <c r="F333" s="321">
        <v>114.2</v>
      </c>
      <c r="G333" s="321">
        <v>110.65</v>
      </c>
      <c r="H333" s="321">
        <v>123.45000000000002</v>
      </c>
      <c r="I333" s="321">
        <v>127</v>
      </c>
      <c r="J333" s="321">
        <v>129.85000000000002</v>
      </c>
      <c r="K333" s="320">
        <v>124.15</v>
      </c>
      <c r="L333" s="320">
        <v>117.75</v>
      </c>
      <c r="M333" s="320">
        <v>284.69425000000001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4786.8999999999996</v>
      </c>
      <c r="D334" s="321">
        <v>4798.9666666666662</v>
      </c>
      <c r="E334" s="321">
        <v>4717.9333333333325</v>
      </c>
      <c r="F334" s="321">
        <v>4648.9666666666662</v>
      </c>
      <c r="G334" s="321">
        <v>4567.9333333333325</v>
      </c>
      <c r="H334" s="321">
        <v>4867.9333333333325</v>
      </c>
      <c r="I334" s="321">
        <v>4948.9666666666672</v>
      </c>
      <c r="J334" s="321">
        <v>5017.9333333333325</v>
      </c>
      <c r="K334" s="320">
        <v>4880</v>
      </c>
      <c r="L334" s="320">
        <v>4730</v>
      </c>
      <c r="M334" s="320">
        <v>2.7233000000000001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3987.9</v>
      </c>
      <c r="D335" s="321">
        <v>3999.4500000000003</v>
      </c>
      <c r="E335" s="321">
        <v>3920.5500000000006</v>
      </c>
      <c r="F335" s="321">
        <v>3853.2000000000003</v>
      </c>
      <c r="G335" s="321">
        <v>3774.3000000000006</v>
      </c>
      <c r="H335" s="321">
        <v>4066.8000000000006</v>
      </c>
      <c r="I335" s="321">
        <v>4145.7000000000007</v>
      </c>
      <c r="J335" s="321">
        <v>4213.0500000000011</v>
      </c>
      <c r="K335" s="320">
        <v>4078.35</v>
      </c>
      <c r="L335" s="320">
        <v>3932.1</v>
      </c>
      <c r="M335" s="320">
        <v>1.29257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1637.35</v>
      </c>
      <c r="D336" s="321">
        <v>1642.45</v>
      </c>
      <c r="E336" s="321">
        <v>1614.9</v>
      </c>
      <c r="F336" s="321">
        <v>1592.45</v>
      </c>
      <c r="G336" s="321">
        <v>1564.9</v>
      </c>
      <c r="H336" s="321">
        <v>1664.9</v>
      </c>
      <c r="I336" s="321">
        <v>1692.4499999999998</v>
      </c>
      <c r="J336" s="321">
        <v>1714.9</v>
      </c>
      <c r="K336" s="320">
        <v>1670</v>
      </c>
      <c r="L336" s="320">
        <v>1620</v>
      </c>
      <c r="M336" s="320">
        <v>1.08413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40.450000000000003</v>
      </c>
      <c r="D337" s="321">
        <v>40.65</v>
      </c>
      <c r="E337" s="321">
        <v>39.799999999999997</v>
      </c>
      <c r="F337" s="321">
        <v>39.15</v>
      </c>
      <c r="G337" s="321">
        <v>38.299999999999997</v>
      </c>
      <c r="H337" s="321">
        <v>41.3</v>
      </c>
      <c r="I337" s="321">
        <v>42.150000000000006</v>
      </c>
      <c r="J337" s="321">
        <v>42.8</v>
      </c>
      <c r="K337" s="320">
        <v>41.5</v>
      </c>
      <c r="L337" s="320">
        <v>40</v>
      </c>
      <c r="M337" s="320">
        <v>62.620089999999998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70.150000000000006</v>
      </c>
      <c r="D338" s="321">
        <v>69.900000000000006</v>
      </c>
      <c r="E338" s="321">
        <v>68.900000000000006</v>
      </c>
      <c r="F338" s="321">
        <v>67.650000000000006</v>
      </c>
      <c r="G338" s="321">
        <v>66.650000000000006</v>
      </c>
      <c r="H338" s="321">
        <v>71.150000000000006</v>
      </c>
      <c r="I338" s="321">
        <v>72.150000000000006</v>
      </c>
      <c r="J338" s="321">
        <v>73.400000000000006</v>
      </c>
      <c r="K338" s="320">
        <v>70.900000000000006</v>
      </c>
      <c r="L338" s="320">
        <v>68.650000000000006</v>
      </c>
      <c r="M338" s="320">
        <v>34.876199999999997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606</v>
      </c>
      <c r="D339" s="321">
        <v>608.38333333333333</v>
      </c>
      <c r="E339" s="321">
        <v>599.76666666666665</v>
      </c>
      <c r="F339" s="321">
        <v>593.5333333333333</v>
      </c>
      <c r="G339" s="321">
        <v>584.91666666666663</v>
      </c>
      <c r="H339" s="321">
        <v>614.61666666666667</v>
      </c>
      <c r="I339" s="321">
        <v>623.23333333333323</v>
      </c>
      <c r="J339" s="321">
        <v>629.4666666666667</v>
      </c>
      <c r="K339" s="320">
        <v>617</v>
      </c>
      <c r="L339" s="320">
        <v>602.15</v>
      </c>
      <c r="M339" s="320">
        <v>0.54315999999999998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18417.8</v>
      </c>
      <c r="D340" s="321">
        <v>18379.766666666666</v>
      </c>
      <c r="E340" s="321">
        <v>18260.533333333333</v>
      </c>
      <c r="F340" s="321">
        <v>18103.266666666666</v>
      </c>
      <c r="G340" s="321">
        <v>17984.033333333333</v>
      </c>
      <c r="H340" s="321">
        <v>18537.033333333333</v>
      </c>
      <c r="I340" s="321">
        <v>18656.266666666663</v>
      </c>
      <c r="J340" s="321">
        <v>18813.533333333333</v>
      </c>
      <c r="K340" s="320">
        <v>18499</v>
      </c>
      <c r="L340" s="320">
        <v>18222.5</v>
      </c>
      <c r="M340" s="320">
        <v>0.54900000000000004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94.85</v>
      </c>
      <c r="D341" s="321">
        <v>95.833333333333329</v>
      </c>
      <c r="E341" s="321">
        <v>93.266666666666652</v>
      </c>
      <c r="F341" s="321">
        <v>91.683333333333323</v>
      </c>
      <c r="G341" s="321">
        <v>89.116666666666646</v>
      </c>
      <c r="H341" s="321">
        <v>97.416666666666657</v>
      </c>
      <c r="I341" s="321">
        <v>99.983333333333348</v>
      </c>
      <c r="J341" s="321">
        <v>101.56666666666666</v>
      </c>
      <c r="K341" s="320">
        <v>98.4</v>
      </c>
      <c r="L341" s="320">
        <v>94.25</v>
      </c>
      <c r="M341" s="320">
        <v>14.01971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58.95</v>
      </c>
      <c r="D342" s="321">
        <v>59.216666666666669</v>
      </c>
      <c r="E342" s="321">
        <v>57.733333333333334</v>
      </c>
      <c r="F342" s="321">
        <v>56.516666666666666</v>
      </c>
      <c r="G342" s="321">
        <v>55.033333333333331</v>
      </c>
      <c r="H342" s="321">
        <v>60.433333333333337</v>
      </c>
      <c r="I342" s="321">
        <v>61.916666666666671</v>
      </c>
      <c r="J342" s="321">
        <v>63.13333333333334</v>
      </c>
      <c r="K342" s="320">
        <v>60.7</v>
      </c>
      <c r="L342" s="320">
        <v>58</v>
      </c>
      <c r="M342" s="320">
        <v>21.794519999999999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739.3</v>
      </c>
      <c r="D343" s="321">
        <v>742.76666666666677</v>
      </c>
      <c r="E343" s="321">
        <v>727.53333333333353</v>
      </c>
      <c r="F343" s="321">
        <v>715.76666666666677</v>
      </c>
      <c r="G343" s="321">
        <v>700.53333333333353</v>
      </c>
      <c r="H343" s="321">
        <v>754.53333333333353</v>
      </c>
      <c r="I343" s="321">
        <v>769.76666666666688</v>
      </c>
      <c r="J343" s="321">
        <v>781.53333333333353</v>
      </c>
      <c r="K343" s="320">
        <v>758</v>
      </c>
      <c r="L343" s="320">
        <v>731</v>
      </c>
      <c r="M343" s="320">
        <v>1.13344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31.05</v>
      </c>
      <c r="D344" s="321">
        <v>31.350000000000005</v>
      </c>
      <c r="E344" s="321">
        <v>30.550000000000011</v>
      </c>
      <c r="F344" s="321">
        <v>30.050000000000008</v>
      </c>
      <c r="G344" s="321">
        <v>29.250000000000014</v>
      </c>
      <c r="H344" s="321">
        <v>31.850000000000009</v>
      </c>
      <c r="I344" s="321">
        <v>32.65</v>
      </c>
      <c r="J344" s="321">
        <v>33.150000000000006</v>
      </c>
      <c r="K344" s="320">
        <v>32.15</v>
      </c>
      <c r="L344" s="320">
        <v>30.85</v>
      </c>
      <c r="M344" s="320">
        <v>87.183909999999997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118.2</v>
      </c>
      <c r="D345" s="321">
        <v>119.03333333333335</v>
      </c>
      <c r="E345" s="321">
        <v>116.11666666666669</v>
      </c>
      <c r="F345" s="321">
        <v>114.03333333333335</v>
      </c>
      <c r="G345" s="321">
        <v>111.11666666666669</v>
      </c>
      <c r="H345" s="321">
        <v>121.11666666666669</v>
      </c>
      <c r="I345" s="321">
        <v>124.03333333333335</v>
      </c>
      <c r="J345" s="321">
        <v>126.11666666666669</v>
      </c>
      <c r="K345" s="320">
        <v>121.95</v>
      </c>
      <c r="L345" s="320">
        <v>116.95</v>
      </c>
      <c r="M345" s="320">
        <v>3.3670200000000001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2215.4499999999998</v>
      </c>
      <c r="D346" s="321">
        <v>2213.1499999999996</v>
      </c>
      <c r="E346" s="321">
        <v>2163.9499999999994</v>
      </c>
      <c r="F346" s="321">
        <v>2112.4499999999998</v>
      </c>
      <c r="G346" s="321">
        <v>2063.2499999999995</v>
      </c>
      <c r="H346" s="321">
        <v>2264.6499999999992</v>
      </c>
      <c r="I346" s="321">
        <v>2313.85</v>
      </c>
      <c r="J346" s="321">
        <v>2365.349999999999</v>
      </c>
      <c r="K346" s="320">
        <v>2262.35</v>
      </c>
      <c r="L346" s="320">
        <v>2161.65</v>
      </c>
      <c r="M346" s="320">
        <v>7.2150000000000006E-2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68.25</v>
      </c>
      <c r="D347" s="321">
        <v>69.233333333333334</v>
      </c>
      <c r="E347" s="321">
        <v>66.466666666666669</v>
      </c>
      <c r="F347" s="321">
        <v>64.683333333333337</v>
      </c>
      <c r="G347" s="321">
        <v>61.916666666666671</v>
      </c>
      <c r="H347" s="321">
        <v>71.016666666666666</v>
      </c>
      <c r="I347" s="321">
        <v>73.783333333333346</v>
      </c>
      <c r="J347" s="321">
        <v>75.566666666666663</v>
      </c>
      <c r="K347" s="320">
        <v>72</v>
      </c>
      <c r="L347" s="320">
        <v>67.45</v>
      </c>
      <c r="M347" s="320">
        <v>53.360700000000001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169.65</v>
      </c>
      <c r="D348" s="321">
        <v>170.23333333333335</v>
      </c>
      <c r="E348" s="321">
        <v>166.91666666666669</v>
      </c>
      <c r="F348" s="321">
        <v>164.18333333333334</v>
      </c>
      <c r="G348" s="321">
        <v>160.86666666666667</v>
      </c>
      <c r="H348" s="321">
        <v>172.9666666666667</v>
      </c>
      <c r="I348" s="321">
        <v>176.28333333333336</v>
      </c>
      <c r="J348" s="321">
        <v>179.01666666666671</v>
      </c>
      <c r="K348" s="320">
        <v>173.55</v>
      </c>
      <c r="L348" s="320">
        <v>167.5</v>
      </c>
      <c r="M348" s="320">
        <v>73.272729999999996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236.45</v>
      </c>
      <c r="D349" s="321">
        <v>237.56666666666663</v>
      </c>
      <c r="E349" s="321">
        <v>232.53333333333327</v>
      </c>
      <c r="F349" s="321">
        <v>228.61666666666665</v>
      </c>
      <c r="G349" s="321">
        <v>223.58333333333329</v>
      </c>
      <c r="H349" s="321">
        <v>241.48333333333326</v>
      </c>
      <c r="I349" s="321">
        <v>246.51666666666662</v>
      </c>
      <c r="J349" s="321">
        <v>250.43333333333325</v>
      </c>
      <c r="K349" s="320">
        <v>242.6</v>
      </c>
      <c r="L349" s="320">
        <v>233.65</v>
      </c>
      <c r="M349" s="320">
        <v>4.6644899999999998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152.6</v>
      </c>
      <c r="D350" s="321">
        <v>152.35</v>
      </c>
      <c r="E350" s="321">
        <v>151.1</v>
      </c>
      <c r="F350" s="321">
        <v>149.6</v>
      </c>
      <c r="G350" s="321">
        <v>148.35</v>
      </c>
      <c r="H350" s="321">
        <v>153.85</v>
      </c>
      <c r="I350" s="321">
        <v>155.1</v>
      </c>
      <c r="J350" s="321">
        <v>156.6</v>
      </c>
      <c r="K350" s="320">
        <v>153.6</v>
      </c>
      <c r="L350" s="320">
        <v>150.85</v>
      </c>
      <c r="M350" s="320">
        <v>113.06524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996.5</v>
      </c>
      <c r="D351" s="321">
        <v>987.85</v>
      </c>
      <c r="E351" s="321">
        <v>969.45</v>
      </c>
      <c r="F351" s="321">
        <v>942.4</v>
      </c>
      <c r="G351" s="321">
        <v>924</v>
      </c>
      <c r="H351" s="321">
        <v>1014.9000000000001</v>
      </c>
      <c r="I351" s="321">
        <v>1033.3</v>
      </c>
      <c r="J351" s="321">
        <v>1060.3500000000001</v>
      </c>
      <c r="K351" s="320">
        <v>1006.25</v>
      </c>
      <c r="L351" s="320">
        <v>960.8</v>
      </c>
      <c r="M351" s="320">
        <v>12.381769999999999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3603.5</v>
      </c>
      <c r="D352" s="321">
        <v>3633.5</v>
      </c>
      <c r="E352" s="321">
        <v>3565</v>
      </c>
      <c r="F352" s="321">
        <v>3526.5</v>
      </c>
      <c r="G352" s="321">
        <v>3458</v>
      </c>
      <c r="H352" s="321">
        <v>3672</v>
      </c>
      <c r="I352" s="321">
        <v>3740.5</v>
      </c>
      <c r="J352" s="321">
        <v>3779</v>
      </c>
      <c r="K352" s="320">
        <v>3702</v>
      </c>
      <c r="L352" s="320">
        <v>3595</v>
      </c>
      <c r="M352" s="320">
        <v>0.80559999999999998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230.35</v>
      </c>
      <c r="D353" s="321">
        <v>232.45000000000002</v>
      </c>
      <c r="E353" s="321">
        <v>226.90000000000003</v>
      </c>
      <c r="F353" s="321">
        <v>223.45000000000002</v>
      </c>
      <c r="G353" s="321">
        <v>217.90000000000003</v>
      </c>
      <c r="H353" s="321">
        <v>235.90000000000003</v>
      </c>
      <c r="I353" s="321">
        <v>241.45000000000005</v>
      </c>
      <c r="J353" s="321">
        <v>244.90000000000003</v>
      </c>
      <c r="K353" s="320">
        <v>238</v>
      </c>
      <c r="L353" s="320">
        <v>229</v>
      </c>
      <c r="M353" s="320">
        <v>13.902369999999999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168.9</v>
      </c>
      <c r="D354" s="321">
        <v>169.76666666666668</v>
      </c>
      <c r="E354" s="321">
        <v>167.33333333333337</v>
      </c>
      <c r="F354" s="321">
        <v>165.76666666666668</v>
      </c>
      <c r="G354" s="321">
        <v>163.33333333333337</v>
      </c>
      <c r="H354" s="321">
        <v>171.33333333333337</v>
      </c>
      <c r="I354" s="321">
        <v>173.76666666666671</v>
      </c>
      <c r="J354" s="321">
        <v>175.33333333333337</v>
      </c>
      <c r="K354" s="320">
        <v>172.2</v>
      </c>
      <c r="L354" s="320">
        <v>168.2</v>
      </c>
      <c r="M354" s="320">
        <v>131.84429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335.85</v>
      </c>
      <c r="D355" s="321">
        <v>338.45</v>
      </c>
      <c r="E355" s="321">
        <v>328.95</v>
      </c>
      <c r="F355" s="321">
        <v>322.05</v>
      </c>
      <c r="G355" s="321">
        <v>312.55</v>
      </c>
      <c r="H355" s="321">
        <v>345.34999999999997</v>
      </c>
      <c r="I355" s="321">
        <v>354.84999999999997</v>
      </c>
      <c r="J355" s="321">
        <v>361.74999999999994</v>
      </c>
      <c r="K355" s="320">
        <v>347.95</v>
      </c>
      <c r="L355" s="320">
        <v>331.55</v>
      </c>
      <c r="M355" s="320">
        <v>2.6901199999999998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44635.65</v>
      </c>
      <c r="D356" s="321">
        <v>45058.233333333337</v>
      </c>
      <c r="E356" s="321">
        <v>44116.966666666674</v>
      </c>
      <c r="F356" s="321">
        <v>43598.28333333334</v>
      </c>
      <c r="G356" s="321">
        <v>42657.016666666677</v>
      </c>
      <c r="H356" s="321">
        <v>45576.916666666672</v>
      </c>
      <c r="I356" s="321">
        <v>46518.183333333334</v>
      </c>
      <c r="J356" s="321">
        <v>47036.866666666669</v>
      </c>
      <c r="K356" s="320">
        <v>45999.5</v>
      </c>
      <c r="L356" s="320">
        <v>44539.55</v>
      </c>
      <c r="M356" s="320">
        <v>0.22716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131.35</v>
      </c>
      <c r="D357" s="321">
        <v>131.80000000000001</v>
      </c>
      <c r="E357" s="321">
        <v>129.10000000000002</v>
      </c>
      <c r="F357" s="321">
        <v>126.85000000000002</v>
      </c>
      <c r="G357" s="321">
        <v>124.15000000000003</v>
      </c>
      <c r="H357" s="321">
        <v>134.05000000000001</v>
      </c>
      <c r="I357" s="321">
        <v>136.75</v>
      </c>
      <c r="J357" s="321">
        <v>139</v>
      </c>
      <c r="K357" s="320">
        <v>134.5</v>
      </c>
      <c r="L357" s="320">
        <v>129.55000000000001</v>
      </c>
      <c r="M357" s="320">
        <v>22.27561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2275</v>
      </c>
      <c r="D358" s="321">
        <v>2282.3333333333335</v>
      </c>
      <c r="E358" s="321">
        <v>2243.666666666667</v>
      </c>
      <c r="F358" s="321">
        <v>2212.3333333333335</v>
      </c>
      <c r="G358" s="321">
        <v>2173.666666666667</v>
      </c>
      <c r="H358" s="321">
        <v>2313.666666666667</v>
      </c>
      <c r="I358" s="321">
        <v>2352.3333333333339</v>
      </c>
      <c r="J358" s="321">
        <v>2383.666666666667</v>
      </c>
      <c r="K358" s="320">
        <v>2321</v>
      </c>
      <c r="L358" s="320">
        <v>2251</v>
      </c>
      <c r="M358" s="320">
        <v>4.7651399999999997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4382.75</v>
      </c>
      <c r="D359" s="321">
        <v>4419.6166666666659</v>
      </c>
      <c r="E359" s="321">
        <v>4294.3333333333321</v>
      </c>
      <c r="F359" s="321">
        <v>4205.9166666666661</v>
      </c>
      <c r="G359" s="321">
        <v>4080.6333333333323</v>
      </c>
      <c r="H359" s="321">
        <v>4508.0333333333319</v>
      </c>
      <c r="I359" s="321">
        <v>4633.3166666666666</v>
      </c>
      <c r="J359" s="321">
        <v>4721.7333333333318</v>
      </c>
      <c r="K359" s="320">
        <v>4544.8999999999996</v>
      </c>
      <c r="L359" s="320">
        <v>4331.2</v>
      </c>
      <c r="M359" s="320">
        <v>2.8998499999999998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202.8</v>
      </c>
      <c r="D360" s="321">
        <v>202.16666666666666</v>
      </c>
      <c r="E360" s="321">
        <v>200.33333333333331</v>
      </c>
      <c r="F360" s="321">
        <v>197.86666666666665</v>
      </c>
      <c r="G360" s="321">
        <v>196.0333333333333</v>
      </c>
      <c r="H360" s="321">
        <v>204.63333333333333</v>
      </c>
      <c r="I360" s="321">
        <v>206.46666666666664</v>
      </c>
      <c r="J360" s="321">
        <v>208.93333333333334</v>
      </c>
      <c r="K360" s="320">
        <v>204</v>
      </c>
      <c r="L360" s="320">
        <v>199.7</v>
      </c>
      <c r="M360" s="320">
        <v>15.765549999999999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118.15</v>
      </c>
      <c r="D361" s="321">
        <v>118.81666666666666</v>
      </c>
      <c r="E361" s="321">
        <v>116.83333333333333</v>
      </c>
      <c r="F361" s="321">
        <v>115.51666666666667</v>
      </c>
      <c r="G361" s="321">
        <v>113.53333333333333</v>
      </c>
      <c r="H361" s="321">
        <v>120.13333333333333</v>
      </c>
      <c r="I361" s="321">
        <v>122.11666666666667</v>
      </c>
      <c r="J361" s="321">
        <v>123.43333333333332</v>
      </c>
      <c r="K361" s="320">
        <v>120.8</v>
      </c>
      <c r="L361" s="320">
        <v>117.5</v>
      </c>
      <c r="M361" s="320">
        <v>39.312510000000003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4390.8</v>
      </c>
      <c r="D362" s="321">
        <v>4418.5999999999995</v>
      </c>
      <c r="E362" s="321">
        <v>4342.1999999999989</v>
      </c>
      <c r="F362" s="321">
        <v>4293.5999999999995</v>
      </c>
      <c r="G362" s="321">
        <v>4217.1999999999989</v>
      </c>
      <c r="H362" s="321">
        <v>4467.1999999999989</v>
      </c>
      <c r="I362" s="321">
        <v>4543.5999999999985</v>
      </c>
      <c r="J362" s="321">
        <v>4592.1999999999989</v>
      </c>
      <c r="K362" s="320">
        <v>4495</v>
      </c>
      <c r="L362" s="320">
        <v>4370</v>
      </c>
      <c r="M362" s="320">
        <v>0.32624999999999998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14464.05</v>
      </c>
      <c r="D363" s="321">
        <v>14494.683333333334</v>
      </c>
      <c r="E363" s="321">
        <v>14409.366666666669</v>
      </c>
      <c r="F363" s="321">
        <v>14354.683333333334</v>
      </c>
      <c r="G363" s="321">
        <v>14269.366666666669</v>
      </c>
      <c r="H363" s="321">
        <v>14549.366666666669</v>
      </c>
      <c r="I363" s="321">
        <v>14634.683333333334</v>
      </c>
      <c r="J363" s="321">
        <v>14689.366666666669</v>
      </c>
      <c r="K363" s="320">
        <v>14580</v>
      </c>
      <c r="L363" s="320">
        <v>14440</v>
      </c>
      <c r="M363" s="320">
        <v>5.0939999999999999E-2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4318.1499999999996</v>
      </c>
      <c r="D364" s="321">
        <v>4323.7666666666664</v>
      </c>
      <c r="E364" s="321">
        <v>4275.1833333333325</v>
      </c>
      <c r="F364" s="321">
        <v>4232.2166666666662</v>
      </c>
      <c r="G364" s="321">
        <v>4183.6333333333323</v>
      </c>
      <c r="H364" s="321">
        <v>4366.7333333333327</v>
      </c>
      <c r="I364" s="321">
        <v>4415.3166666666666</v>
      </c>
      <c r="J364" s="321">
        <v>4458.2833333333328</v>
      </c>
      <c r="K364" s="320">
        <v>4372.3500000000004</v>
      </c>
      <c r="L364" s="320">
        <v>4280.8</v>
      </c>
      <c r="M364" s="320">
        <v>9.6320000000000003E-2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1070.3</v>
      </c>
      <c r="D365" s="321">
        <v>1076.4333333333334</v>
      </c>
      <c r="E365" s="321">
        <v>1051.8166666666668</v>
      </c>
      <c r="F365" s="321">
        <v>1033.3333333333335</v>
      </c>
      <c r="G365" s="321">
        <v>1008.7166666666669</v>
      </c>
      <c r="H365" s="321">
        <v>1094.9166666666667</v>
      </c>
      <c r="I365" s="321">
        <v>1119.5333333333335</v>
      </c>
      <c r="J365" s="321">
        <v>1138.0166666666667</v>
      </c>
      <c r="K365" s="320">
        <v>1101.05</v>
      </c>
      <c r="L365" s="320">
        <v>1057.95</v>
      </c>
      <c r="M365" s="320">
        <v>1.7422500000000001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2375.6999999999998</v>
      </c>
      <c r="D366" s="321">
        <v>2398.7166666666667</v>
      </c>
      <c r="E366" s="321">
        <v>2342.7333333333336</v>
      </c>
      <c r="F366" s="321">
        <v>2309.7666666666669</v>
      </c>
      <c r="G366" s="321">
        <v>2253.7833333333338</v>
      </c>
      <c r="H366" s="321">
        <v>2431.6833333333334</v>
      </c>
      <c r="I366" s="321">
        <v>2487.6666666666661</v>
      </c>
      <c r="J366" s="321">
        <v>2520.6333333333332</v>
      </c>
      <c r="K366" s="320">
        <v>2454.6999999999998</v>
      </c>
      <c r="L366" s="320">
        <v>2365.75</v>
      </c>
      <c r="M366" s="320">
        <v>8.2317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2999.8</v>
      </c>
      <c r="D367" s="321">
        <v>2966.25</v>
      </c>
      <c r="E367" s="321">
        <v>2913.55</v>
      </c>
      <c r="F367" s="321">
        <v>2827.3</v>
      </c>
      <c r="G367" s="321">
        <v>2774.6000000000004</v>
      </c>
      <c r="H367" s="321">
        <v>3052.5</v>
      </c>
      <c r="I367" s="321">
        <v>3105.2</v>
      </c>
      <c r="J367" s="321">
        <v>3191.45</v>
      </c>
      <c r="K367" s="320">
        <v>3018.95</v>
      </c>
      <c r="L367" s="320">
        <v>2880</v>
      </c>
      <c r="M367" s="320">
        <v>5.1501900000000003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36.75</v>
      </c>
      <c r="D368" s="321">
        <v>36.800000000000004</v>
      </c>
      <c r="E368" s="321">
        <v>36.20000000000001</v>
      </c>
      <c r="F368" s="321">
        <v>35.650000000000006</v>
      </c>
      <c r="G368" s="321">
        <v>35.050000000000011</v>
      </c>
      <c r="H368" s="321">
        <v>37.350000000000009</v>
      </c>
      <c r="I368" s="321">
        <v>37.950000000000003</v>
      </c>
      <c r="J368" s="321">
        <v>38.500000000000007</v>
      </c>
      <c r="K368" s="320">
        <v>37.4</v>
      </c>
      <c r="L368" s="320">
        <v>36.25</v>
      </c>
      <c r="M368" s="320">
        <v>390.61333000000002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385.6</v>
      </c>
      <c r="D369" s="321">
        <v>390.01666666666665</v>
      </c>
      <c r="E369" s="321">
        <v>374.38333333333333</v>
      </c>
      <c r="F369" s="321">
        <v>363.16666666666669</v>
      </c>
      <c r="G369" s="321">
        <v>347.53333333333336</v>
      </c>
      <c r="H369" s="321">
        <v>401.23333333333329</v>
      </c>
      <c r="I369" s="321">
        <v>416.86666666666662</v>
      </c>
      <c r="J369" s="321">
        <v>428.08333333333326</v>
      </c>
      <c r="K369" s="320">
        <v>405.65</v>
      </c>
      <c r="L369" s="320">
        <v>378.8</v>
      </c>
      <c r="M369" s="320">
        <v>4.1906999999999996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255.15</v>
      </c>
      <c r="D370" s="321">
        <v>256.15000000000003</v>
      </c>
      <c r="E370" s="321">
        <v>251.50000000000006</v>
      </c>
      <c r="F370" s="321">
        <v>247.85000000000002</v>
      </c>
      <c r="G370" s="321">
        <v>243.20000000000005</v>
      </c>
      <c r="H370" s="321">
        <v>259.80000000000007</v>
      </c>
      <c r="I370" s="321">
        <v>264.45000000000005</v>
      </c>
      <c r="J370" s="321">
        <v>268.10000000000008</v>
      </c>
      <c r="K370" s="320">
        <v>260.8</v>
      </c>
      <c r="L370" s="320">
        <v>252.5</v>
      </c>
      <c r="M370" s="320">
        <v>3.47905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2646.35</v>
      </c>
      <c r="D371" s="321">
        <v>2628.8166666666671</v>
      </c>
      <c r="E371" s="321">
        <v>2583.6333333333341</v>
      </c>
      <c r="F371" s="321">
        <v>2520.916666666667</v>
      </c>
      <c r="G371" s="321">
        <v>2475.733333333334</v>
      </c>
      <c r="H371" s="321">
        <v>2691.5333333333342</v>
      </c>
      <c r="I371" s="321">
        <v>2736.7166666666676</v>
      </c>
      <c r="J371" s="321">
        <v>2799.4333333333343</v>
      </c>
      <c r="K371" s="320">
        <v>2674</v>
      </c>
      <c r="L371" s="320">
        <v>2566.1</v>
      </c>
      <c r="M371" s="320">
        <v>2.7854399999999999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894.55</v>
      </c>
      <c r="D372" s="321">
        <v>895.55000000000007</v>
      </c>
      <c r="E372" s="321">
        <v>884.10000000000014</v>
      </c>
      <c r="F372" s="321">
        <v>873.65000000000009</v>
      </c>
      <c r="G372" s="321">
        <v>862.20000000000016</v>
      </c>
      <c r="H372" s="321">
        <v>906.00000000000011</v>
      </c>
      <c r="I372" s="321">
        <v>917.45000000000016</v>
      </c>
      <c r="J372" s="321">
        <v>927.90000000000009</v>
      </c>
      <c r="K372" s="320">
        <v>907</v>
      </c>
      <c r="L372" s="320">
        <v>885.1</v>
      </c>
      <c r="M372" s="320">
        <v>0.15576000000000001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2742.9</v>
      </c>
      <c r="D373" s="321">
        <v>2740.9666666666667</v>
      </c>
      <c r="E373" s="321">
        <v>2676.8333333333335</v>
      </c>
      <c r="F373" s="321">
        <v>2610.7666666666669</v>
      </c>
      <c r="G373" s="321">
        <v>2546.6333333333337</v>
      </c>
      <c r="H373" s="321">
        <v>2807.0333333333333</v>
      </c>
      <c r="I373" s="321">
        <v>2871.1666666666665</v>
      </c>
      <c r="J373" s="321">
        <v>2937.2333333333331</v>
      </c>
      <c r="K373" s="320">
        <v>2805.1</v>
      </c>
      <c r="L373" s="320">
        <v>2674.9</v>
      </c>
      <c r="M373" s="320">
        <v>2.98489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316.10000000000002</v>
      </c>
      <c r="D374" s="321">
        <v>312.09999999999997</v>
      </c>
      <c r="E374" s="321">
        <v>302.29999999999995</v>
      </c>
      <c r="F374" s="321">
        <v>288.5</v>
      </c>
      <c r="G374" s="321">
        <v>278.7</v>
      </c>
      <c r="H374" s="321">
        <v>325.89999999999992</v>
      </c>
      <c r="I374" s="321">
        <v>335.7</v>
      </c>
      <c r="J374" s="321">
        <v>349.49999999999989</v>
      </c>
      <c r="K374" s="320">
        <v>321.89999999999998</v>
      </c>
      <c r="L374" s="320">
        <v>298.3</v>
      </c>
      <c r="M374" s="320">
        <v>101.40611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233.1</v>
      </c>
      <c r="D375" s="321">
        <v>231.78333333333333</v>
      </c>
      <c r="E375" s="321">
        <v>229.91666666666666</v>
      </c>
      <c r="F375" s="321">
        <v>226.73333333333332</v>
      </c>
      <c r="G375" s="321">
        <v>224.86666666666665</v>
      </c>
      <c r="H375" s="321">
        <v>234.96666666666667</v>
      </c>
      <c r="I375" s="321">
        <v>236.83333333333334</v>
      </c>
      <c r="J375" s="321">
        <v>240.01666666666668</v>
      </c>
      <c r="K375" s="320">
        <v>233.65</v>
      </c>
      <c r="L375" s="320">
        <v>228.6</v>
      </c>
      <c r="M375" s="320">
        <v>110.77431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3484.45</v>
      </c>
      <c r="D376" s="321">
        <v>3465.3333333333335</v>
      </c>
      <c r="E376" s="321">
        <v>3405.1166666666668</v>
      </c>
      <c r="F376" s="321">
        <v>3325.7833333333333</v>
      </c>
      <c r="G376" s="321">
        <v>3265.5666666666666</v>
      </c>
      <c r="H376" s="321">
        <v>3544.666666666667</v>
      </c>
      <c r="I376" s="321">
        <v>3604.8833333333332</v>
      </c>
      <c r="J376" s="321">
        <v>3684.2166666666672</v>
      </c>
      <c r="K376" s="320">
        <v>3525.55</v>
      </c>
      <c r="L376" s="320">
        <v>3386</v>
      </c>
      <c r="M376" s="320">
        <v>0.49171999999999999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402.8</v>
      </c>
      <c r="D377" s="321">
        <v>404.5333333333333</v>
      </c>
      <c r="E377" s="321">
        <v>396.06666666666661</v>
      </c>
      <c r="F377" s="321">
        <v>389.33333333333331</v>
      </c>
      <c r="G377" s="321">
        <v>380.86666666666662</v>
      </c>
      <c r="H377" s="321">
        <v>411.26666666666659</v>
      </c>
      <c r="I377" s="321">
        <v>419.73333333333329</v>
      </c>
      <c r="J377" s="321">
        <v>426.46666666666658</v>
      </c>
      <c r="K377" s="320">
        <v>413</v>
      </c>
      <c r="L377" s="320">
        <v>397.8</v>
      </c>
      <c r="M377" s="320">
        <v>7.5015400000000003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490</v>
      </c>
      <c r="D378" s="321">
        <v>492.08333333333331</v>
      </c>
      <c r="E378" s="321">
        <v>475.96666666666664</v>
      </c>
      <c r="F378" s="321">
        <v>461.93333333333334</v>
      </c>
      <c r="G378" s="321">
        <v>445.81666666666666</v>
      </c>
      <c r="H378" s="321">
        <v>506.11666666666662</v>
      </c>
      <c r="I378" s="321">
        <v>522.23333333333335</v>
      </c>
      <c r="J378" s="321">
        <v>536.26666666666665</v>
      </c>
      <c r="K378" s="320">
        <v>508.2</v>
      </c>
      <c r="L378" s="320">
        <v>478.05</v>
      </c>
      <c r="M378" s="320">
        <v>11.1645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705.7</v>
      </c>
      <c r="D379" s="321">
        <v>706.81666666666661</v>
      </c>
      <c r="E379" s="321">
        <v>695.48333333333323</v>
      </c>
      <c r="F379" s="321">
        <v>685.26666666666665</v>
      </c>
      <c r="G379" s="321">
        <v>673.93333333333328</v>
      </c>
      <c r="H379" s="321">
        <v>717.03333333333319</v>
      </c>
      <c r="I379" s="321">
        <v>728.36666666666667</v>
      </c>
      <c r="J379" s="321">
        <v>738.58333333333314</v>
      </c>
      <c r="K379" s="320">
        <v>718.15</v>
      </c>
      <c r="L379" s="320">
        <v>696.6</v>
      </c>
      <c r="M379" s="320">
        <v>1.80237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127.95</v>
      </c>
      <c r="D380" s="321">
        <v>129.5</v>
      </c>
      <c r="E380" s="321">
        <v>124.75</v>
      </c>
      <c r="F380" s="321">
        <v>121.55</v>
      </c>
      <c r="G380" s="321">
        <v>116.8</v>
      </c>
      <c r="H380" s="321">
        <v>132.69999999999999</v>
      </c>
      <c r="I380" s="321">
        <v>137.44999999999999</v>
      </c>
      <c r="J380" s="321">
        <v>140.65</v>
      </c>
      <c r="K380" s="320">
        <v>134.25</v>
      </c>
      <c r="L380" s="320">
        <v>126.3</v>
      </c>
      <c r="M380" s="320">
        <v>9.7722899999999999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1921.85</v>
      </c>
      <c r="D381" s="321">
        <v>1913.95</v>
      </c>
      <c r="E381" s="321">
        <v>1882.9</v>
      </c>
      <c r="F381" s="321">
        <v>1843.95</v>
      </c>
      <c r="G381" s="321">
        <v>1812.9</v>
      </c>
      <c r="H381" s="321">
        <v>1952.9</v>
      </c>
      <c r="I381" s="321">
        <v>1983.9499999999998</v>
      </c>
      <c r="J381" s="321">
        <v>2022.9</v>
      </c>
      <c r="K381" s="320">
        <v>1945</v>
      </c>
      <c r="L381" s="320">
        <v>1875</v>
      </c>
      <c r="M381" s="320">
        <v>15.13133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687.8</v>
      </c>
      <c r="D382" s="321">
        <v>694.30000000000007</v>
      </c>
      <c r="E382" s="321">
        <v>674.65000000000009</v>
      </c>
      <c r="F382" s="321">
        <v>661.5</v>
      </c>
      <c r="G382" s="321">
        <v>641.85</v>
      </c>
      <c r="H382" s="321">
        <v>707.45000000000016</v>
      </c>
      <c r="I382" s="321">
        <v>727.1</v>
      </c>
      <c r="J382" s="321">
        <v>740.25000000000023</v>
      </c>
      <c r="K382" s="320">
        <v>713.95</v>
      </c>
      <c r="L382" s="320">
        <v>681.15</v>
      </c>
      <c r="M382" s="320">
        <v>1.22299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920.35</v>
      </c>
      <c r="D383" s="321">
        <v>919.13333333333321</v>
      </c>
      <c r="E383" s="321">
        <v>902.26666666666642</v>
      </c>
      <c r="F383" s="321">
        <v>884.18333333333317</v>
      </c>
      <c r="G383" s="321">
        <v>867.31666666666638</v>
      </c>
      <c r="H383" s="321">
        <v>937.21666666666647</v>
      </c>
      <c r="I383" s="321">
        <v>954.08333333333326</v>
      </c>
      <c r="J383" s="321">
        <v>972.16666666666652</v>
      </c>
      <c r="K383" s="320">
        <v>936</v>
      </c>
      <c r="L383" s="320">
        <v>901.05</v>
      </c>
      <c r="M383" s="320">
        <v>5.3320400000000001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105.25</v>
      </c>
      <c r="D384" s="321">
        <v>105.5</v>
      </c>
      <c r="E384" s="321">
        <v>103.35</v>
      </c>
      <c r="F384" s="321">
        <v>101.44999999999999</v>
      </c>
      <c r="G384" s="321">
        <v>99.299999999999983</v>
      </c>
      <c r="H384" s="321">
        <v>107.4</v>
      </c>
      <c r="I384" s="321">
        <v>109.55000000000001</v>
      </c>
      <c r="J384" s="321">
        <v>111.45000000000002</v>
      </c>
      <c r="K384" s="320">
        <v>107.65</v>
      </c>
      <c r="L384" s="320">
        <v>103.6</v>
      </c>
      <c r="M384" s="320">
        <v>16.194949999999999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186.7</v>
      </c>
      <c r="D385" s="321">
        <v>188.16666666666666</v>
      </c>
      <c r="E385" s="321">
        <v>183.73333333333332</v>
      </c>
      <c r="F385" s="321">
        <v>180.76666666666665</v>
      </c>
      <c r="G385" s="321">
        <v>176.33333333333331</v>
      </c>
      <c r="H385" s="321">
        <v>191.13333333333333</v>
      </c>
      <c r="I385" s="321">
        <v>195.56666666666666</v>
      </c>
      <c r="J385" s="321">
        <v>198.53333333333333</v>
      </c>
      <c r="K385" s="320">
        <v>192.6</v>
      </c>
      <c r="L385" s="320">
        <v>185.2</v>
      </c>
      <c r="M385" s="320">
        <v>17.609839999999998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642.35</v>
      </c>
      <c r="D386" s="321">
        <v>648.11666666666667</v>
      </c>
      <c r="E386" s="321">
        <v>630.23333333333335</v>
      </c>
      <c r="F386" s="321">
        <v>618.11666666666667</v>
      </c>
      <c r="G386" s="321">
        <v>600.23333333333335</v>
      </c>
      <c r="H386" s="321">
        <v>660.23333333333335</v>
      </c>
      <c r="I386" s="321">
        <v>678.11666666666679</v>
      </c>
      <c r="J386" s="321">
        <v>690.23333333333335</v>
      </c>
      <c r="K386" s="320">
        <v>666</v>
      </c>
      <c r="L386" s="320">
        <v>636</v>
      </c>
      <c r="M386" s="320">
        <v>4.7123799999999996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278.05</v>
      </c>
      <c r="D387" s="321">
        <v>276.25</v>
      </c>
      <c r="E387" s="321">
        <v>272.05</v>
      </c>
      <c r="F387" s="321">
        <v>266.05</v>
      </c>
      <c r="G387" s="321">
        <v>261.85000000000002</v>
      </c>
      <c r="H387" s="321">
        <v>282.25</v>
      </c>
      <c r="I387" s="321">
        <v>286.45000000000005</v>
      </c>
      <c r="J387" s="321">
        <v>292.45</v>
      </c>
      <c r="K387" s="320">
        <v>280.45</v>
      </c>
      <c r="L387" s="320">
        <v>270.25</v>
      </c>
      <c r="M387" s="320">
        <v>20.243549999999999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799.75</v>
      </c>
      <c r="D388" s="321">
        <v>801.58333333333337</v>
      </c>
      <c r="E388" s="321">
        <v>789.16666666666674</v>
      </c>
      <c r="F388" s="321">
        <v>778.58333333333337</v>
      </c>
      <c r="G388" s="321">
        <v>766.16666666666674</v>
      </c>
      <c r="H388" s="321">
        <v>812.16666666666674</v>
      </c>
      <c r="I388" s="321">
        <v>824.58333333333348</v>
      </c>
      <c r="J388" s="321">
        <v>835.16666666666674</v>
      </c>
      <c r="K388" s="320">
        <v>814</v>
      </c>
      <c r="L388" s="320">
        <v>791</v>
      </c>
      <c r="M388" s="320">
        <v>4.6665200000000002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2429.6</v>
      </c>
      <c r="D389" s="321">
        <v>2454.4833333333336</v>
      </c>
      <c r="E389" s="321">
        <v>2394.9666666666672</v>
      </c>
      <c r="F389" s="321">
        <v>2360.3333333333335</v>
      </c>
      <c r="G389" s="321">
        <v>2300.8166666666671</v>
      </c>
      <c r="H389" s="321">
        <v>2489.1166666666672</v>
      </c>
      <c r="I389" s="321">
        <v>2548.6333333333337</v>
      </c>
      <c r="J389" s="321">
        <v>2583.2666666666673</v>
      </c>
      <c r="K389" s="320">
        <v>2514</v>
      </c>
      <c r="L389" s="320">
        <v>2419.85</v>
      </c>
      <c r="M389" s="320">
        <v>7.5480000000000005E-2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111.2</v>
      </c>
      <c r="D390" s="321">
        <v>110.95</v>
      </c>
      <c r="E390" s="321">
        <v>109.25</v>
      </c>
      <c r="F390" s="321">
        <v>107.3</v>
      </c>
      <c r="G390" s="321">
        <v>105.6</v>
      </c>
      <c r="H390" s="321">
        <v>112.9</v>
      </c>
      <c r="I390" s="321">
        <v>114.60000000000002</v>
      </c>
      <c r="J390" s="321">
        <v>116.55000000000001</v>
      </c>
      <c r="K390" s="320">
        <v>112.65</v>
      </c>
      <c r="L390" s="320">
        <v>109</v>
      </c>
      <c r="M390" s="320">
        <v>8.0135299999999994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131.75</v>
      </c>
      <c r="D391" s="321">
        <v>131.11666666666667</v>
      </c>
      <c r="E391" s="321">
        <v>129.73333333333335</v>
      </c>
      <c r="F391" s="321">
        <v>127.71666666666667</v>
      </c>
      <c r="G391" s="321">
        <v>126.33333333333334</v>
      </c>
      <c r="H391" s="321">
        <v>133.13333333333335</v>
      </c>
      <c r="I391" s="321">
        <v>134.51666666666668</v>
      </c>
      <c r="J391" s="321">
        <v>136.53333333333336</v>
      </c>
      <c r="K391" s="320">
        <v>132.5</v>
      </c>
      <c r="L391" s="320">
        <v>129.1</v>
      </c>
      <c r="M391" s="320">
        <v>102.8702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99.5</v>
      </c>
      <c r="D392" s="321">
        <v>101.10000000000001</v>
      </c>
      <c r="E392" s="321">
        <v>96.450000000000017</v>
      </c>
      <c r="F392" s="321">
        <v>93.4</v>
      </c>
      <c r="G392" s="321">
        <v>88.750000000000014</v>
      </c>
      <c r="H392" s="321">
        <v>104.15000000000002</v>
      </c>
      <c r="I392" s="321">
        <v>108.80000000000003</v>
      </c>
      <c r="J392" s="321">
        <v>111.85000000000002</v>
      </c>
      <c r="K392" s="320">
        <v>105.75</v>
      </c>
      <c r="L392" s="320">
        <v>98.05</v>
      </c>
      <c r="M392" s="320">
        <v>131.22345000000001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130.80000000000001</v>
      </c>
      <c r="D393" s="321">
        <v>131.48333333333335</v>
      </c>
      <c r="E393" s="321">
        <v>129.2166666666667</v>
      </c>
      <c r="F393" s="321">
        <v>127.63333333333335</v>
      </c>
      <c r="G393" s="321">
        <v>125.3666666666667</v>
      </c>
      <c r="H393" s="321">
        <v>133.06666666666669</v>
      </c>
      <c r="I393" s="321">
        <v>135.33333333333334</v>
      </c>
      <c r="J393" s="321">
        <v>136.91666666666669</v>
      </c>
      <c r="K393" s="320">
        <v>133.75</v>
      </c>
      <c r="L393" s="320">
        <v>129.9</v>
      </c>
      <c r="M393" s="320">
        <v>33.423169999999999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158.15</v>
      </c>
      <c r="D394" s="321">
        <v>157.58333333333334</v>
      </c>
      <c r="E394" s="321">
        <v>154.26666666666668</v>
      </c>
      <c r="F394" s="321">
        <v>150.38333333333333</v>
      </c>
      <c r="G394" s="321">
        <v>147.06666666666666</v>
      </c>
      <c r="H394" s="321">
        <v>161.4666666666667</v>
      </c>
      <c r="I394" s="321">
        <v>164.78333333333336</v>
      </c>
      <c r="J394" s="321">
        <v>168.66666666666671</v>
      </c>
      <c r="K394" s="320">
        <v>160.9</v>
      </c>
      <c r="L394" s="320">
        <v>153.69999999999999</v>
      </c>
      <c r="M394" s="320">
        <v>162.08161000000001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1127.25</v>
      </c>
      <c r="D395" s="321">
        <v>1137.0333333333335</v>
      </c>
      <c r="E395" s="321">
        <v>1107.166666666667</v>
      </c>
      <c r="F395" s="321">
        <v>1087.0833333333335</v>
      </c>
      <c r="G395" s="321">
        <v>1057.2166666666669</v>
      </c>
      <c r="H395" s="321">
        <v>1157.116666666667</v>
      </c>
      <c r="I395" s="321">
        <v>1186.9833333333333</v>
      </c>
      <c r="J395" s="321">
        <v>1207.0666666666671</v>
      </c>
      <c r="K395" s="320">
        <v>1166.9000000000001</v>
      </c>
      <c r="L395" s="320">
        <v>1116.95</v>
      </c>
      <c r="M395" s="320">
        <v>2.2178499999999999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2561.0500000000002</v>
      </c>
      <c r="D396" s="321">
        <v>2573.0166666666664</v>
      </c>
      <c r="E396" s="321">
        <v>2543.4333333333329</v>
      </c>
      <c r="F396" s="321">
        <v>2525.8166666666666</v>
      </c>
      <c r="G396" s="321">
        <v>2496.2333333333331</v>
      </c>
      <c r="H396" s="321">
        <v>2590.6333333333328</v>
      </c>
      <c r="I396" s="321">
        <v>2620.2166666666667</v>
      </c>
      <c r="J396" s="321">
        <v>2637.8333333333326</v>
      </c>
      <c r="K396" s="320">
        <v>2602.6</v>
      </c>
      <c r="L396" s="320">
        <v>2555.4</v>
      </c>
      <c r="M396" s="320">
        <v>60.999859999999998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622</v>
      </c>
      <c r="D397" s="321">
        <v>623.66666666666663</v>
      </c>
      <c r="E397" s="321">
        <v>610.33333333333326</v>
      </c>
      <c r="F397" s="321">
        <v>598.66666666666663</v>
      </c>
      <c r="G397" s="321">
        <v>585.33333333333326</v>
      </c>
      <c r="H397" s="321">
        <v>635.33333333333326</v>
      </c>
      <c r="I397" s="321">
        <v>648.66666666666652</v>
      </c>
      <c r="J397" s="321">
        <v>660.33333333333326</v>
      </c>
      <c r="K397" s="320">
        <v>637</v>
      </c>
      <c r="L397" s="320">
        <v>612</v>
      </c>
      <c r="M397" s="320">
        <v>2.75529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277.64999999999998</v>
      </c>
      <c r="D398" s="321">
        <v>277.5</v>
      </c>
      <c r="E398" s="321">
        <v>268.14999999999998</v>
      </c>
      <c r="F398" s="321">
        <v>258.64999999999998</v>
      </c>
      <c r="G398" s="321">
        <v>249.29999999999995</v>
      </c>
      <c r="H398" s="321">
        <v>287</v>
      </c>
      <c r="I398" s="321">
        <v>296.35000000000002</v>
      </c>
      <c r="J398" s="321">
        <v>305.85000000000002</v>
      </c>
      <c r="K398" s="320">
        <v>286.85000000000002</v>
      </c>
      <c r="L398" s="320">
        <v>268</v>
      </c>
      <c r="M398" s="320">
        <v>30.022839999999999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995.2</v>
      </c>
      <c r="D399" s="321">
        <v>997.81666666666661</v>
      </c>
      <c r="E399" s="321">
        <v>979.63333333333321</v>
      </c>
      <c r="F399" s="321">
        <v>964.06666666666661</v>
      </c>
      <c r="G399" s="321">
        <v>945.88333333333321</v>
      </c>
      <c r="H399" s="321">
        <v>1013.3833333333332</v>
      </c>
      <c r="I399" s="321">
        <v>1031.5666666666666</v>
      </c>
      <c r="J399" s="321">
        <v>1047.1333333333332</v>
      </c>
      <c r="K399" s="320">
        <v>1016</v>
      </c>
      <c r="L399" s="320">
        <v>982.25</v>
      </c>
      <c r="M399" s="320">
        <v>0.81049000000000004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1552.2</v>
      </c>
      <c r="D400" s="321">
        <v>1560.75</v>
      </c>
      <c r="E400" s="321">
        <v>1538.45</v>
      </c>
      <c r="F400" s="321">
        <v>1524.7</v>
      </c>
      <c r="G400" s="321">
        <v>1502.4</v>
      </c>
      <c r="H400" s="321">
        <v>1574.5</v>
      </c>
      <c r="I400" s="321">
        <v>1596.8000000000002</v>
      </c>
      <c r="J400" s="321">
        <v>1610.55</v>
      </c>
      <c r="K400" s="320">
        <v>1583.05</v>
      </c>
      <c r="L400" s="320">
        <v>1547</v>
      </c>
      <c r="M400" s="320">
        <v>1.2651300000000001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34.700000000000003</v>
      </c>
      <c r="D401" s="321">
        <v>34.533333333333331</v>
      </c>
      <c r="E401" s="321">
        <v>34.266666666666666</v>
      </c>
      <c r="F401" s="321">
        <v>33.833333333333336</v>
      </c>
      <c r="G401" s="321">
        <v>33.56666666666667</v>
      </c>
      <c r="H401" s="321">
        <v>34.966666666666661</v>
      </c>
      <c r="I401" s="321">
        <v>35.233333333333327</v>
      </c>
      <c r="J401" s="321">
        <v>35.666666666666657</v>
      </c>
      <c r="K401" s="320">
        <v>34.799999999999997</v>
      </c>
      <c r="L401" s="320">
        <v>34.1</v>
      </c>
      <c r="M401" s="320">
        <v>27.408329999999999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108.05</v>
      </c>
      <c r="D402" s="321">
        <v>107.78333333333335</v>
      </c>
      <c r="E402" s="321">
        <v>106.06666666666669</v>
      </c>
      <c r="F402" s="321">
        <v>104.08333333333334</v>
      </c>
      <c r="G402" s="321">
        <v>102.36666666666669</v>
      </c>
      <c r="H402" s="321">
        <v>109.76666666666669</v>
      </c>
      <c r="I402" s="321">
        <v>111.48333333333336</v>
      </c>
      <c r="J402" s="321">
        <v>113.4666666666667</v>
      </c>
      <c r="K402" s="320">
        <v>109.5</v>
      </c>
      <c r="L402" s="320">
        <v>105.8</v>
      </c>
      <c r="M402" s="320">
        <v>336.24428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7314.55</v>
      </c>
      <c r="D403" s="321">
        <v>7368.1833333333334</v>
      </c>
      <c r="E403" s="321">
        <v>7246.3666666666668</v>
      </c>
      <c r="F403" s="321">
        <v>7178.1833333333334</v>
      </c>
      <c r="G403" s="321">
        <v>7056.3666666666668</v>
      </c>
      <c r="H403" s="321">
        <v>7436.3666666666668</v>
      </c>
      <c r="I403" s="321">
        <v>7558.1833333333343</v>
      </c>
      <c r="J403" s="321">
        <v>7626.3666666666668</v>
      </c>
      <c r="K403" s="320">
        <v>7490</v>
      </c>
      <c r="L403" s="320">
        <v>7300</v>
      </c>
      <c r="M403" s="320">
        <v>0.56805000000000005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844.95</v>
      </c>
      <c r="D404" s="321">
        <v>844.05000000000007</v>
      </c>
      <c r="E404" s="321">
        <v>837.30000000000018</v>
      </c>
      <c r="F404" s="321">
        <v>829.65000000000009</v>
      </c>
      <c r="G404" s="321">
        <v>822.9000000000002</v>
      </c>
      <c r="H404" s="321">
        <v>851.70000000000016</v>
      </c>
      <c r="I404" s="321">
        <v>858.44999999999993</v>
      </c>
      <c r="J404" s="321">
        <v>866.10000000000014</v>
      </c>
      <c r="K404" s="320">
        <v>850.8</v>
      </c>
      <c r="L404" s="320">
        <v>836.4</v>
      </c>
      <c r="M404" s="320">
        <v>17.74192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1149.0999999999999</v>
      </c>
      <c r="D405" s="321">
        <v>1140.3833333333332</v>
      </c>
      <c r="E405" s="321">
        <v>1127.7666666666664</v>
      </c>
      <c r="F405" s="321">
        <v>1106.4333333333332</v>
      </c>
      <c r="G405" s="321">
        <v>1093.8166666666664</v>
      </c>
      <c r="H405" s="321">
        <v>1161.7166666666665</v>
      </c>
      <c r="I405" s="321">
        <v>1174.3333333333333</v>
      </c>
      <c r="J405" s="321">
        <v>1195.6666666666665</v>
      </c>
      <c r="K405" s="320">
        <v>1153</v>
      </c>
      <c r="L405" s="320">
        <v>1119.05</v>
      </c>
      <c r="M405" s="320">
        <v>15.06254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512.85</v>
      </c>
      <c r="D406" s="321">
        <v>511.3</v>
      </c>
      <c r="E406" s="321">
        <v>505.9</v>
      </c>
      <c r="F406" s="321">
        <v>498.95</v>
      </c>
      <c r="G406" s="321">
        <v>493.54999999999995</v>
      </c>
      <c r="H406" s="321">
        <v>518.25</v>
      </c>
      <c r="I406" s="321">
        <v>523.65</v>
      </c>
      <c r="J406" s="321">
        <v>530.6</v>
      </c>
      <c r="K406" s="320">
        <v>516.70000000000005</v>
      </c>
      <c r="L406" s="320">
        <v>504.35</v>
      </c>
      <c r="M406" s="320">
        <v>144.60679999999999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2014.45</v>
      </c>
      <c r="D407" s="321">
        <v>2011.2333333333333</v>
      </c>
      <c r="E407" s="321">
        <v>1980.4666666666667</v>
      </c>
      <c r="F407" s="321">
        <v>1946.4833333333333</v>
      </c>
      <c r="G407" s="321">
        <v>1915.7166666666667</v>
      </c>
      <c r="H407" s="321">
        <v>2045.2166666666667</v>
      </c>
      <c r="I407" s="321">
        <v>2075.9833333333336</v>
      </c>
      <c r="J407" s="321">
        <v>2109.9666666666667</v>
      </c>
      <c r="K407" s="320">
        <v>2042</v>
      </c>
      <c r="L407" s="320">
        <v>1977.25</v>
      </c>
      <c r="M407" s="320">
        <v>0.82664000000000004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126.7</v>
      </c>
      <c r="D408" s="321">
        <v>128.36666666666667</v>
      </c>
      <c r="E408" s="321">
        <v>124.13333333333335</v>
      </c>
      <c r="F408" s="321">
        <v>121.56666666666668</v>
      </c>
      <c r="G408" s="321">
        <v>117.33333333333336</v>
      </c>
      <c r="H408" s="321">
        <v>130.93333333333334</v>
      </c>
      <c r="I408" s="321">
        <v>135.16666666666669</v>
      </c>
      <c r="J408" s="321">
        <v>137.73333333333335</v>
      </c>
      <c r="K408" s="320">
        <v>132.6</v>
      </c>
      <c r="L408" s="320">
        <v>125.8</v>
      </c>
      <c r="M408" s="320">
        <v>12.198169999999999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126.05</v>
      </c>
      <c r="D409" s="321">
        <v>126.3</v>
      </c>
      <c r="E409" s="321">
        <v>123.25</v>
      </c>
      <c r="F409" s="321">
        <v>120.45</v>
      </c>
      <c r="G409" s="321">
        <v>117.4</v>
      </c>
      <c r="H409" s="321">
        <v>129.1</v>
      </c>
      <c r="I409" s="321">
        <v>132.14999999999998</v>
      </c>
      <c r="J409" s="321">
        <v>134.94999999999999</v>
      </c>
      <c r="K409" s="320">
        <v>129.35</v>
      </c>
      <c r="L409" s="320">
        <v>123.5</v>
      </c>
      <c r="M409" s="320">
        <v>22.724360000000001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143.94999999999999</v>
      </c>
      <c r="D410" s="321">
        <v>145.26666666666665</v>
      </c>
      <c r="E410" s="321">
        <v>141.33333333333331</v>
      </c>
      <c r="F410" s="321">
        <v>138.71666666666667</v>
      </c>
      <c r="G410" s="321">
        <v>134.78333333333333</v>
      </c>
      <c r="H410" s="321">
        <v>147.8833333333333</v>
      </c>
      <c r="I410" s="321">
        <v>151.81666666666663</v>
      </c>
      <c r="J410" s="321">
        <v>154.43333333333328</v>
      </c>
      <c r="K410" s="320">
        <v>149.19999999999999</v>
      </c>
      <c r="L410" s="320">
        <v>142.65</v>
      </c>
      <c r="M410" s="320">
        <v>12.96706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3944.4</v>
      </c>
      <c r="D411" s="321">
        <v>3943.85</v>
      </c>
      <c r="E411" s="321">
        <v>3890.75</v>
      </c>
      <c r="F411" s="321">
        <v>3837.1</v>
      </c>
      <c r="G411" s="321">
        <v>3784</v>
      </c>
      <c r="H411" s="321">
        <v>3997.5</v>
      </c>
      <c r="I411" s="321">
        <v>4050.5999999999995</v>
      </c>
      <c r="J411" s="321">
        <v>4104.25</v>
      </c>
      <c r="K411" s="320">
        <v>3996.95</v>
      </c>
      <c r="L411" s="320">
        <v>3890.2</v>
      </c>
      <c r="M411" s="320">
        <v>0.21747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693.3</v>
      </c>
      <c r="D412" s="321">
        <v>699.16666666666663</v>
      </c>
      <c r="E412" s="321">
        <v>674.73333333333323</v>
      </c>
      <c r="F412" s="321">
        <v>656.16666666666663</v>
      </c>
      <c r="G412" s="321">
        <v>631.73333333333323</v>
      </c>
      <c r="H412" s="321">
        <v>717.73333333333323</v>
      </c>
      <c r="I412" s="321">
        <v>742.16666666666663</v>
      </c>
      <c r="J412" s="321">
        <v>760.73333333333323</v>
      </c>
      <c r="K412" s="320">
        <v>723.6</v>
      </c>
      <c r="L412" s="320">
        <v>680.6</v>
      </c>
      <c r="M412" s="320">
        <v>1.9084399999999999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469.4</v>
      </c>
      <c r="D413" s="321">
        <v>469.06666666666666</v>
      </c>
      <c r="E413" s="321">
        <v>459.08333333333331</v>
      </c>
      <c r="F413" s="321">
        <v>448.76666666666665</v>
      </c>
      <c r="G413" s="321">
        <v>438.7833333333333</v>
      </c>
      <c r="H413" s="321">
        <v>479.38333333333333</v>
      </c>
      <c r="I413" s="321">
        <v>489.36666666666667</v>
      </c>
      <c r="J413" s="321">
        <v>499.68333333333334</v>
      </c>
      <c r="K413" s="320">
        <v>479.05</v>
      </c>
      <c r="L413" s="320">
        <v>458.75</v>
      </c>
      <c r="M413" s="320">
        <v>1.8293699999999999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25122.65</v>
      </c>
      <c r="D414" s="321">
        <v>25124.2</v>
      </c>
      <c r="E414" s="321">
        <v>24848.45</v>
      </c>
      <c r="F414" s="321">
        <v>24574.25</v>
      </c>
      <c r="G414" s="321">
        <v>24298.5</v>
      </c>
      <c r="H414" s="321">
        <v>25398.400000000001</v>
      </c>
      <c r="I414" s="321">
        <v>25674.15</v>
      </c>
      <c r="J414" s="321">
        <v>25948.350000000002</v>
      </c>
      <c r="K414" s="320">
        <v>25399.95</v>
      </c>
      <c r="L414" s="320">
        <v>24850</v>
      </c>
      <c r="M414" s="320">
        <v>0.46653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1701.35</v>
      </c>
      <c r="D415" s="321">
        <v>1717.9166666666667</v>
      </c>
      <c r="E415" s="321">
        <v>1666.8333333333335</v>
      </c>
      <c r="F415" s="321">
        <v>1632.3166666666668</v>
      </c>
      <c r="G415" s="321">
        <v>1581.2333333333336</v>
      </c>
      <c r="H415" s="321">
        <v>1752.4333333333334</v>
      </c>
      <c r="I415" s="321">
        <v>1803.5166666666669</v>
      </c>
      <c r="J415" s="321">
        <v>1838.0333333333333</v>
      </c>
      <c r="K415" s="320">
        <v>1769</v>
      </c>
      <c r="L415" s="320">
        <v>1683.4</v>
      </c>
      <c r="M415" s="320">
        <v>0.17068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2450.6</v>
      </c>
      <c r="D416" s="321">
        <v>2462.85</v>
      </c>
      <c r="E416" s="321">
        <v>2414.7999999999997</v>
      </c>
      <c r="F416" s="321">
        <v>2379</v>
      </c>
      <c r="G416" s="321">
        <v>2330.9499999999998</v>
      </c>
      <c r="H416" s="321">
        <v>2498.6499999999996</v>
      </c>
      <c r="I416" s="321">
        <v>2546.6999999999998</v>
      </c>
      <c r="J416" s="321">
        <v>2582.4999999999995</v>
      </c>
      <c r="K416" s="320">
        <v>2510.9</v>
      </c>
      <c r="L416" s="320">
        <v>2427.0500000000002</v>
      </c>
      <c r="M416" s="320">
        <v>1.76267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514.54999999999995</v>
      </c>
      <c r="D417" s="321">
        <v>509.65000000000003</v>
      </c>
      <c r="E417" s="321">
        <v>501.70000000000005</v>
      </c>
      <c r="F417" s="321">
        <v>488.85</v>
      </c>
      <c r="G417" s="321">
        <v>480.90000000000003</v>
      </c>
      <c r="H417" s="321">
        <v>522.5</v>
      </c>
      <c r="I417" s="321">
        <v>530.45000000000005</v>
      </c>
      <c r="J417" s="321">
        <v>543.30000000000007</v>
      </c>
      <c r="K417" s="320">
        <v>517.6</v>
      </c>
      <c r="L417" s="320">
        <v>496.8</v>
      </c>
      <c r="M417" s="320">
        <v>1.7400899999999999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28.5</v>
      </c>
      <c r="D418" s="321">
        <v>28.683333333333337</v>
      </c>
      <c r="E418" s="321">
        <v>28.166666666666675</v>
      </c>
      <c r="F418" s="321">
        <v>27.833333333333339</v>
      </c>
      <c r="G418" s="321">
        <v>27.316666666666677</v>
      </c>
      <c r="H418" s="321">
        <v>29.016666666666673</v>
      </c>
      <c r="I418" s="321">
        <v>29.533333333333339</v>
      </c>
      <c r="J418" s="321">
        <v>29.866666666666671</v>
      </c>
      <c r="K418" s="320">
        <v>29.2</v>
      </c>
      <c r="L418" s="320">
        <v>28.35</v>
      </c>
      <c r="M418" s="320">
        <v>60.937249999999999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3489.55</v>
      </c>
      <c r="D419" s="321">
        <v>3485.9666666666667</v>
      </c>
      <c r="E419" s="321">
        <v>3460.8333333333335</v>
      </c>
      <c r="F419" s="321">
        <v>3432.1166666666668</v>
      </c>
      <c r="G419" s="321">
        <v>3406.9833333333336</v>
      </c>
      <c r="H419" s="321">
        <v>3514.6833333333334</v>
      </c>
      <c r="I419" s="321">
        <v>3539.8166666666666</v>
      </c>
      <c r="J419" s="321">
        <v>3568.5333333333333</v>
      </c>
      <c r="K419" s="320">
        <v>3511.1</v>
      </c>
      <c r="L419" s="320">
        <v>3457.25</v>
      </c>
      <c r="M419" s="320">
        <v>6.1969999999999997E-2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687.95</v>
      </c>
      <c r="D420" s="321">
        <v>695.18333333333339</v>
      </c>
      <c r="E420" s="321">
        <v>674.46666666666681</v>
      </c>
      <c r="F420" s="321">
        <v>660.98333333333346</v>
      </c>
      <c r="G420" s="321">
        <v>640.26666666666688</v>
      </c>
      <c r="H420" s="321">
        <v>708.66666666666674</v>
      </c>
      <c r="I420" s="321">
        <v>729.38333333333344</v>
      </c>
      <c r="J420" s="321">
        <v>742.86666666666667</v>
      </c>
      <c r="K420" s="320">
        <v>715.9</v>
      </c>
      <c r="L420" s="320">
        <v>681.7</v>
      </c>
      <c r="M420" s="320">
        <v>5.1496399999999998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796.55</v>
      </c>
      <c r="D421" s="321">
        <v>798.34999999999991</v>
      </c>
      <c r="E421" s="321">
        <v>757.79999999999984</v>
      </c>
      <c r="F421" s="321">
        <v>719.05</v>
      </c>
      <c r="G421" s="321">
        <v>678.49999999999989</v>
      </c>
      <c r="H421" s="321">
        <v>837.0999999999998</v>
      </c>
      <c r="I421" s="321">
        <v>877.65</v>
      </c>
      <c r="J421" s="321">
        <v>916.39999999999975</v>
      </c>
      <c r="K421" s="320">
        <v>838.9</v>
      </c>
      <c r="L421" s="320">
        <v>759.6</v>
      </c>
      <c r="M421" s="320">
        <v>6.3495400000000002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2984.2</v>
      </c>
      <c r="D422" s="321">
        <v>3002.4500000000003</v>
      </c>
      <c r="E422" s="321">
        <v>2957.7500000000005</v>
      </c>
      <c r="F422" s="321">
        <v>2931.3</v>
      </c>
      <c r="G422" s="321">
        <v>2886.6000000000004</v>
      </c>
      <c r="H422" s="321">
        <v>3028.9000000000005</v>
      </c>
      <c r="I422" s="321">
        <v>3073.6000000000004</v>
      </c>
      <c r="J422" s="321">
        <v>3100.0500000000006</v>
      </c>
      <c r="K422" s="320">
        <v>3047.15</v>
      </c>
      <c r="L422" s="320">
        <v>2976</v>
      </c>
      <c r="M422" s="320">
        <v>0.25879000000000002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630.6</v>
      </c>
      <c r="D423" s="321">
        <v>636.05000000000007</v>
      </c>
      <c r="E423" s="321">
        <v>623.30000000000018</v>
      </c>
      <c r="F423" s="321">
        <v>616.00000000000011</v>
      </c>
      <c r="G423" s="321">
        <v>603.25000000000023</v>
      </c>
      <c r="H423" s="321">
        <v>643.35000000000014</v>
      </c>
      <c r="I423" s="321">
        <v>656.09999999999991</v>
      </c>
      <c r="J423" s="321">
        <v>663.40000000000009</v>
      </c>
      <c r="K423" s="320">
        <v>648.79999999999995</v>
      </c>
      <c r="L423" s="320">
        <v>628.75</v>
      </c>
      <c r="M423" s="320">
        <v>5.6058300000000001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796.8</v>
      </c>
      <c r="D424" s="321">
        <v>798.93333333333339</v>
      </c>
      <c r="E424" s="321">
        <v>787.86666666666679</v>
      </c>
      <c r="F424" s="321">
        <v>778.93333333333339</v>
      </c>
      <c r="G424" s="321">
        <v>767.86666666666679</v>
      </c>
      <c r="H424" s="321">
        <v>807.86666666666679</v>
      </c>
      <c r="I424" s="321">
        <v>818.93333333333339</v>
      </c>
      <c r="J424" s="321">
        <v>827.86666666666679</v>
      </c>
      <c r="K424" s="320">
        <v>810</v>
      </c>
      <c r="L424" s="320">
        <v>790</v>
      </c>
      <c r="M424" s="320">
        <v>3.34789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428.5</v>
      </c>
      <c r="D425" s="321">
        <v>421.2</v>
      </c>
      <c r="E425" s="321">
        <v>401.4</v>
      </c>
      <c r="F425" s="321">
        <v>374.3</v>
      </c>
      <c r="G425" s="321">
        <v>354.5</v>
      </c>
      <c r="H425" s="321">
        <v>448.29999999999995</v>
      </c>
      <c r="I425" s="321">
        <v>468.1</v>
      </c>
      <c r="J425" s="321">
        <v>495.19999999999993</v>
      </c>
      <c r="K425" s="320">
        <v>441</v>
      </c>
      <c r="L425" s="320">
        <v>394.1</v>
      </c>
      <c r="M425" s="320">
        <v>2.0619000000000001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284.89999999999998</v>
      </c>
      <c r="D426" s="321">
        <v>287.34999999999997</v>
      </c>
      <c r="E426" s="321">
        <v>280.69999999999993</v>
      </c>
      <c r="F426" s="321">
        <v>276.49999999999994</v>
      </c>
      <c r="G426" s="321">
        <v>269.84999999999991</v>
      </c>
      <c r="H426" s="321">
        <v>291.54999999999995</v>
      </c>
      <c r="I426" s="321">
        <v>298.19999999999993</v>
      </c>
      <c r="J426" s="321">
        <v>302.39999999999998</v>
      </c>
      <c r="K426" s="320">
        <v>294</v>
      </c>
      <c r="L426" s="320">
        <v>283.14999999999998</v>
      </c>
      <c r="M426" s="320">
        <v>3.0714199999999998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58.3</v>
      </c>
      <c r="D427" s="321">
        <v>58.199999999999996</v>
      </c>
      <c r="E427" s="321">
        <v>57.699999999999989</v>
      </c>
      <c r="F427" s="321">
        <v>57.099999999999994</v>
      </c>
      <c r="G427" s="321">
        <v>56.599999999999987</v>
      </c>
      <c r="H427" s="321">
        <v>58.79999999999999</v>
      </c>
      <c r="I427" s="321">
        <v>59.300000000000004</v>
      </c>
      <c r="J427" s="321">
        <v>59.899999999999991</v>
      </c>
      <c r="K427" s="320">
        <v>58.7</v>
      </c>
      <c r="L427" s="320">
        <v>57.6</v>
      </c>
      <c r="M427" s="320">
        <v>13.589219999999999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2635.75</v>
      </c>
      <c r="D428" s="321">
        <v>2646.9333333333334</v>
      </c>
      <c r="E428" s="321">
        <v>2583.8666666666668</v>
      </c>
      <c r="F428" s="321">
        <v>2531.9833333333336</v>
      </c>
      <c r="G428" s="321">
        <v>2468.916666666667</v>
      </c>
      <c r="H428" s="321">
        <v>2698.8166666666666</v>
      </c>
      <c r="I428" s="321">
        <v>2761.8833333333332</v>
      </c>
      <c r="J428" s="321">
        <v>2813.7666666666664</v>
      </c>
      <c r="K428" s="320">
        <v>2710</v>
      </c>
      <c r="L428" s="320">
        <v>2595.0500000000002</v>
      </c>
      <c r="M428" s="320">
        <v>8.9323300000000003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1180.9000000000001</v>
      </c>
      <c r="D429" s="321">
        <v>1191.9833333333333</v>
      </c>
      <c r="E429" s="321">
        <v>1159.0166666666667</v>
      </c>
      <c r="F429" s="321">
        <v>1137.1333333333332</v>
      </c>
      <c r="G429" s="321">
        <v>1104.1666666666665</v>
      </c>
      <c r="H429" s="321">
        <v>1213.8666666666668</v>
      </c>
      <c r="I429" s="321">
        <v>1246.8333333333335</v>
      </c>
      <c r="J429" s="321">
        <v>1268.7166666666669</v>
      </c>
      <c r="K429" s="320">
        <v>1224.95</v>
      </c>
      <c r="L429" s="320">
        <v>1170.0999999999999</v>
      </c>
      <c r="M429" s="320">
        <v>10.60299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367.7</v>
      </c>
      <c r="D430" s="321">
        <v>371.0333333333333</v>
      </c>
      <c r="E430" s="321">
        <v>361.66666666666663</v>
      </c>
      <c r="F430" s="321">
        <v>355.63333333333333</v>
      </c>
      <c r="G430" s="321">
        <v>346.26666666666665</v>
      </c>
      <c r="H430" s="321">
        <v>377.06666666666661</v>
      </c>
      <c r="I430" s="321">
        <v>386.43333333333328</v>
      </c>
      <c r="J430" s="321">
        <v>392.46666666666658</v>
      </c>
      <c r="K430" s="320">
        <v>380.4</v>
      </c>
      <c r="L430" s="320">
        <v>365</v>
      </c>
      <c r="M430" s="320">
        <v>6.2423799999999998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93.05</v>
      </c>
      <c r="D431" s="321">
        <v>93.216666666666654</v>
      </c>
      <c r="E431" s="321">
        <v>90.483333333333306</v>
      </c>
      <c r="F431" s="321">
        <v>87.916666666666657</v>
      </c>
      <c r="G431" s="321">
        <v>85.183333333333309</v>
      </c>
      <c r="H431" s="321">
        <v>95.783333333333303</v>
      </c>
      <c r="I431" s="321">
        <v>98.516666666666652</v>
      </c>
      <c r="J431" s="321">
        <v>101.0833333333333</v>
      </c>
      <c r="K431" s="320">
        <v>95.95</v>
      </c>
      <c r="L431" s="320">
        <v>90.65</v>
      </c>
      <c r="M431" s="320">
        <v>2.4379900000000001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204.65</v>
      </c>
      <c r="D432" s="321">
        <v>208.18333333333331</v>
      </c>
      <c r="E432" s="321">
        <v>200.16666666666663</v>
      </c>
      <c r="F432" s="321">
        <v>195.68333333333331</v>
      </c>
      <c r="G432" s="321">
        <v>187.66666666666663</v>
      </c>
      <c r="H432" s="321">
        <v>212.66666666666663</v>
      </c>
      <c r="I432" s="321">
        <v>220.68333333333334</v>
      </c>
      <c r="J432" s="321">
        <v>225.16666666666663</v>
      </c>
      <c r="K432" s="320">
        <v>216.2</v>
      </c>
      <c r="L432" s="320">
        <v>203.7</v>
      </c>
      <c r="M432" s="320">
        <v>13.7149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523.5</v>
      </c>
      <c r="D433" s="321">
        <v>527.93333333333339</v>
      </c>
      <c r="E433" s="321">
        <v>515.96666666666681</v>
      </c>
      <c r="F433" s="321">
        <v>508.43333333333339</v>
      </c>
      <c r="G433" s="321">
        <v>496.46666666666681</v>
      </c>
      <c r="H433" s="321">
        <v>535.46666666666681</v>
      </c>
      <c r="I433" s="321">
        <v>547.43333333333351</v>
      </c>
      <c r="J433" s="321">
        <v>554.96666666666681</v>
      </c>
      <c r="K433" s="320">
        <v>539.9</v>
      </c>
      <c r="L433" s="320">
        <v>520.4</v>
      </c>
      <c r="M433" s="320">
        <v>1.50722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425.5</v>
      </c>
      <c r="D434" s="321">
        <v>423.83333333333331</v>
      </c>
      <c r="E434" s="321">
        <v>417.71666666666664</v>
      </c>
      <c r="F434" s="321">
        <v>409.93333333333334</v>
      </c>
      <c r="G434" s="321">
        <v>403.81666666666666</v>
      </c>
      <c r="H434" s="321">
        <v>431.61666666666662</v>
      </c>
      <c r="I434" s="321">
        <v>437.73333333333329</v>
      </c>
      <c r="J434" s="321">
        <v>445.51666666666659</v>
      </c>
      <c r="K434" s="320">
        <v>429.95</v>
      </c>
      <c r="L434" s="320">
        <v>416.05</v>
      </c>
      <c r="M434" s="320">
        <v>2.2795200000000002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2092.3000000000002</v>
      </c>
      <c r="D435" s="321">
        <v>2087.9</v>
      </c>
      <c r="E435" s="321">
        <v>2055.9500000000003</v>
      </c>
      <c r="F435" s="321">
        <v>2019.6000000000004</v>
      </c>
      <c r="G435" s="321">
        <v>1987.6500000000005</v>
      </c>
      <c r="H435" s="321">
        <v>2124.25</v>
      </c>
      <c r="I435" s="321">
        <v>2156.1999999999998</v>
      </c>
      <c r="J435" s="321">
        <v>2192.5499999999997</v>
      </c>
      <c r="K435" s="320">
        <v>2119.85</v>
      </c>
      <c r="L435" s="320">
        <v>2051.5500000000002</v>
      </c>
      <c r="M435" s="320">
        <v>0.12534999999999999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858.55</v>
      </c>
      <c r="D436" s="321">
        <v>856.04999999999984</v>
      </c>
      <c r="E436" s="321">
        <v>844.1999999999997</v>
      </c>
      <c r="F436" s="321">
        <v>829.84999999999991</v>
      </c>
      <c r="G436" s="321">
        <v>817.99999999999977</v>
      </c>
      <c r="H436" s="321">
        <v>870.39999999999964</v>
      </c>
      <c r="I436" s="321">
        <v>882.24999999999977</v>
      </c>
      <c r="J436" s="321">
        <v>896.59999999999957</v>
      </c>
      <c r="K436" s="320">
        <v>867.9</v>
      </c>
      <c r="L436" s="320">
        <v>841.7</v>
      </c>
      <c r="M436" s="320">
        <v>0.24729000000000001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921.3</v>
      </c>
      <c r="D437" s="321">
        <v>920.2833333333333</v>
      </c>
      <c r="E437" s="321">
        <v>912.41666666666663</v>
      </c>
      <c r="F437" s="321">
        <v>903.5333333333333</v>
      </c>
      <c r="G437" s="321">
        <v>895.66666666666663</v>
      </c>
      <c r="H437" s="321">
        <v>929.16666666666663</v>
      </c>
      <c r="I437" s="321">
        <v>937.03333333333342</v>
      </c>
      <c r="J437" s="321">
        <v>945.91666666666663</v>
      </c>
      <c r="K437" s="320">
        <v>928.15</v>
      </c>
      <c r="L437" s="320">
        <v>911.4</v>
      </c>
      <c r="M437" s="320">
        <v>14.203799999999999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474.7</v>
      </c>
      <c r="D438" s="321">
        <v>479.36666666666662</v>
      </c>
      <c r="E438" s="321">
        <v>465.33333333333326</v>
      </c>
      <c r="F438" s="321">
        <v>455.96666666666664</v>
      </c>
      <c r="G438" s="321">
        <v>441.93333333333328</v>
      </c>
      <c r="H438" s="321">
        <v>488.73333333333323</v>
      </c>
      <c r="I438" s="321">
        <v>502.76666666666665</v>
      </c>
      <c r="J438" s="321">
        <v>512.13333333333321</v>
      </c>
      <c r="K438" s="320">
        <v>493.4</v>
      </c>
      <c r="L438" s="320">
        <v>470</v>
      </c>
      <c r="M438" s="320">
        <v>9.9782600000000006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518.4</v>
      </c>
      <c r="D439" s="321">
        <v>523.4</v>
      </c>
      <c r="E439" s="321">
        <v>511.4</v>
      </c>
      <c r="F439" s="321">
        <v>504.4</v>
      </c>
      <c r="G439" s="321">
        <v>492.4</v>
      </c>
      <c r="H439" s="321">
        <v>530.4</v>
      </c>
      <c r="I439" s="321">
        <v>542.4</v>
      </c>
      <c r="J439" s="321">
        <v>549.4</v>
      </c>
      <c r="K439" s="320">
        <v>535.4</v>
      </c>
      <c r="L439" s="320">
        <v>516.4</v>
      </c>
      <c r="M439" s="320">
        <v>35.642870000000002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 t="e">
        <v>#N/A</v>
      </c>
      <c r="D440" s="321" t="e">
        <v>#N/A</v>
      </c>
      <c r="E440" s="321" t="e">
        <v>#N/A</v>
      </c>
      <c r="F440" s="321" t="e">
        <v>#N/A</v>
      </c>
      <c r="G440" s="321" t="e">
        <v>#N/A</v>
      </c>
      <c r="H440" s="321" t="e">
        <v>#N/A</v>
      </c>
      <c r="I440" s="321" t="e">
        <v>#N/A</v>
      </c>
      <c r="J440" s="321" t="e">
        <v>#N/A</v>
      </c>
      <c r="K440" s="320" t="e">
        <v>#N/A</v>
      </c>
      <c r="L440" s="320" t="e">
        <v>#N/A</v>
      </c>
      <c r="M440" s="320" t="e">
        <v>#N/A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385</v>
      </c>
      <c r="D441" s="321">
        <v>383.55</v>
      </c>
      <c r="E441" s="321">
        <v>376.45000000000005</v>
      </c>
      <c r="F441" s="321">
        <v>367.90000000000003</v>
      </c>
      <c r="G441" s="321">
        <v>360.80000000000007</v>
      </c>
      <c r="H441" s="321">
        <v>392.1</v>
      </c>
      <c r="I441" s="321">
        <v>399.20000000000005</v>
      </c>
      <c r="J441" s="321">
        <v>407.75</v>
      </c>
      <c r="K441" s="320">
        <v>390.65</v>
      </c>
      <c r="L441" s="320">
        <v>375</v>
      </c>
      <c r="M441" s="320">
        <v>1.49227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2083.5</v>
      </c>
      <c r="D442" s="321">
        <v>2070.4666666666667</v>
      </c>
      <c r="E442" s="321">
        <v>2041.0333333333333</v>
      </c>
      <c r="F442" s="321">
        <v>1998.5666666666666</v>
      </c>
      <c r="G442" s="321">
        <v>1969.1333333333332</v>
      </c>
      <c r="H442" s="321">
        <v>2112.9333333333334</v>
      </c>
      <c r="I442" s="321">
        <v>2142.3666666666668</v>
      </c>
      <c r="J442" s="321">
        <v>2184.8333333333335</v>
      </c>
      <c r="K442" s="320">
        <v>2099.9</v>
      </c>
      <c r="L442" s="320">
        <v>2028</v>
      </c>
      <c r="M442" s="320">
        <v>1.0732600000000001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595.5</v>
      </c>
      <c r="D443" s="321">
        <v>598.5</v>
      </c>
      <c r="E443" s="321">
        <v>587.5</v>
      </c>
      <c r="F443" s="321">
        <v>579.5</v>
      </c>
      <c r="G443" s="321">
        <v>568.5</v>
      </c>
      <c r="H443" s="321">
        <v>606.5</v>
      </c>
      <c r="I443" s="321">
        <v>617.5</v>
      </c>
      <c r="J443" s="321">
        <v>625.5</v>
      </c>
      <c r="K443" s="320">
        <v>609.5</v>
      </c>
      <c r="L443" s="320">
        <v>590.5</v>
      </c>
      <c r="M443" s="320">
        <v>2.2786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11.35</v>
      </c>
      <c r="D444" s="321">
        <v>11.200000000000001</v>
      </c>
      <c r="E444" s="321">
        <v>10.800000000000002</v>
      </c>
      <c r="F444" s="321">
        <v>10.250000000000002</v>
      </c>
      <c r="G444" s="321">
        <v>9.8500000000000032</v>
      </c>
      <c r="H444" s="321">
        <v>11.750000000000002</v>
      </c>
      <c r="I444" s="321">
        <v>12.15</v>
      </c>
      <c r="J444" s="321">
        <v>12.700000000000001</v>
      </c>
      <c r="K444" s="320">
        <v>11.6</v>
      </c>
      <c r="L444" s="320">
        <v>10.65</v>
      </c>
      <c r="M444" s="320">
        <v>891.45322999999996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349.2</v>
      </c>
      <c r="D445" s="321">
        <v>350.73333333333335</v>
      </c>
      <c r="E445" s="321">
        <v>343.4666666666667</v>
      </c>
      <c r="F445" s="321">
        <v>337.73333333333335</v>
      </c>
      <c r="G445" s="321">
        <v>330.4666666666667</v>
      </c>
      <c r="H445" s="321">
        <v>356.4666666666667</v>
      </c>
      <c r="I445" s="321">
        <v>363.73333333333335</v>
      </c>
      <c r="J445" s="321">
        <v>369.4666666666667</v>
      </c>
      <c r="K445" s="320">
        <v>358</v>
      </c>
      <c r="L445" s="320">
        <v>345</v>
      </c>
      <c r="M445" s="320">
        <v>6.4271200000000004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1143.3</v>
      </c>
      <c r="D446" s="321">
        <v>1157.0333333333333</v>
      </c>
      <c r="E446" s="321">
        <v>1119.2666666666667</v>
      </c>
      <c r="F446" s="321">
        <v>1095.2333333333333</v>
      </c>
      <c r="G446" s="321">
        <v>1057.4666666666667</v>
      </c>
      <c r="H446" s="321">
        <v>1181.0666666666666</v>
      </c>
      <c r="I446" s="321">
        <v>1218.833333333333</v>
      </c>
      <c r="J446" s="321">
        <v>1242.8666666666666</v>
      </c>
      <c r="K446" s="320">
        <v>1194.8</v>
      </c>
      <c r="L446" s="320">
        <v>1133</v>
      </c>
      <c r="M446" s="320">
        <v>1.10222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646.29999999999995</v>
      </c>
      <c r="D447" s="321">
        <v>649.81666666666672</v>
      </c>
      <c r="E447" s="321">
        <v>636.68333333333339</v>
      </c>
      <c r="F447" s="321">
        <v>627.06666666666672</v>
      </c>
      <c r="G447" s="321">
        <v>613.93333333333339</v>
      </c>
      <c r="H447" s="321">
        <v>659.43333333333339</v>
      </c>
      <c r="I447" s="321">
        <v>672.56666666666683</v>
      </c>
      <c r="J447" s="321">
        <v>682.18333333333339</v>
      </c>
      <c r="K447" s="320">
        <v>662.95</v>
      </c>
      <c r="L447" s="320">
        <v>640.20000000000005</v>
      </c>
      <c r="M447" s="320">
        <v>4.8513599999999997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1552.45</v>
      </c>
      <c r="D448" s="321">
        <v>1565.8166666666666</v>
      </c>
      <c r="E448" s="321">
        <v>1529.6333333333332</v>
      </c>
      <c r="F448" s="321">
        <v>1506.8166666666666</v>
      </c>
      <c r="G448" s="321">
        <v>1470.6333333333332</v>
      </c>
      <c r="H448" s="321">
        <v>1588.6333333333332</v>
      </c>
      <c r="I448" s="321">
        <v>1624.8166666666666</v>
      </c>
      <c r="J448" s="321">
        <v>1647.6333333333332</v>
      </c>
      <c r="K448" s="320">
        <v>1602</v>
      </c>
      <c r="L448" s="320">
        <v>1543</v>
      </c>
      <c r="M448" s="320">
        <v>2.6482999999999999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11791.45</v>
      </c>
      <c r="D449" s="321">
        <v>11828.75</v>
      </c>
      <c r="E449" s="321">
        <v>11662.8</v>
      </c>
      <c r="F449" s="321">
        <v>11534.15</v>
      </c>
      <c r="G449" s="321">
        <v>11368.199999999999</v>
      </c>
      <c r="H449" s="321">
        <v>11957.4</v>
      </c>
      <c r="I449" s="321">
        <v>12123.35</v>
      </c>
      <c r="J449" s="321">
        <v>12252</v>
      </c>
      <c r="K449" s="320">
        <v>11994.7</v>
      </c>
      <c r="L449" s="320">
        <v>11700.1</v>
      </c>
      <c r="M449" s="320">
        <v>6.9499999999999996E-3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974.65</v>
      </c>
      <c r="D450" s="321">
        <v>980.88333333333333</v>
      </c>
      <c r="E450" s="321">
        <v>955.76666666666665</v>
      </c>
      <c r="F450" s="321">
        <v>936.88333333333333</v>
      </c>
      <c r="G450" s="321">
        <v>911.76666666666665</v>
      </c>
      <c r="H450" s="321">
        <v>999.76666666666665</v>
      </c>
      <c r="I450" s="321">
        <v>1024.8833333333332</v>
      </c>
      <c r="J450" s="321">
        <v>1043.7666666666667</v>
      </c>
      <c r="K450" s="320">
        <v>1006</v>
      </c>
      <c r="L450" s="320">
        <v>962</v>
      </c>
      <c r="M450" s="320">
        <v>11.78158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220.05</v>
      </c>
      <c r="D451" s="321">
        <v>220.28333333333333</v>
      </c>
      <c r="E451" s="321">
        <v>217.56666666666666</v>
      </c>
      <c r="F451" s="321">
        <v>215.08333333333334</v>
      </c>
      <c r="G451" s="321">
        <v>212.36666666666667</v>
      </c>
      <c r="H451" s="321">
        <v>222.76666666666665</v>
      </c>
      <c r="I451" s="321">
        <v>225.48333333333329</v>
      </c>
      <c r="J451" s="321">
        <v>227.96666666666664</v>
      </c>
      <c r="K451" s="320">
        <v>223</v>
      </c>
      <c r="L451" s="320">
        <v>217.8</v>
      </c>
      <c r="M451" s="320">
        <v>8.3813600000000008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1316.75</v>
      </c>
      <c r="D452" s="321">
        <v>1313.3166666666666</v>
      </c>
      <c r="E452" s="321">
        <v>1283.5333333333333</v>
      </c>
      <c r="F452" s="321">
        <v>1250.3166666666666</v>
      </c>
      <c r="G452" s="321">
        <v>1220.5333333333333</v>
      </c>
      <c r="H452" s="321">
        <v>1346.5333333333333</v>
      </c>
      <c r="I452" s="321">
        <v>1376.3166666666666</v>
      </c>
      <c r="J452" s="321">
        <v>1409.5333333333333</v>
      </c>
      <c r="K452" s="320">
        <v>1343.1</v>
      </c>
      <c r="L452" s="320">
        <v>1280.0999999999999</v>
      </c>
      <c r="M452" s="320">
        <v>11.02759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812.1</v>
      </c>
      <c r="D453" s="321">
        <v>812.5</v>
      </c>
      <c r="E453" s="321">
        <v>802.15</v>
      </c>
      <c r="F453" s="321">
        <v>792.19999999999993</v>
      </c>
      <c r="G453" s="321">
        <v>781.84999999999991</v>
      </c>
      <c r="H453" s="321">
        <v>822.45</v>
      </c>
      <c r="I453" s="321">
        <v>832.8</v>
      </c>
      <c r="J453" s="321">
        <v>842.75000000000011</v>
      </c>
      <c r="K453" s="320">
        <v>822.85</v>
      </c>
      <c r="L453" s="320">
        <v>802.55</v>
      </c>
      <c r="M453" s="320">
        <v>11.934900000000001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8409.25</v>
      </c>
      <c r="D454" s="321">
        <v>8492.2166666666672</v>
      </c>
      <c r="E454" s="321">
        <v>8243.4333333333343</v>
      </c>
      <c r="F454" s="321">
        <v>8077.6166666666668</v>
      </c>
      <c r="G454" s="321">
        <v>7828.8333333333339</v>
      </c>
      <c r="H454" s="321">
        <v>8658.0333333333347</v>
      </c>
      <c r="I454" s="321">
        <v>8906.8166666666675</v>
      </c>
      <c r="J454" s="321">
        <v>9072.633333333335</v>
      </c>
      <c r="K454" s="320">
        <v>8741</v>
      </c>
      <c r="L454" s="320">
        <v>8326.4</v>
      </c>
      <c r="M454" s="320">
        <v>5.9901400000000002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438.3</v>
      </c>
      <c r="D455" s="321">
        <v>441.36666666666662</v>
      </c>
      <c r="E455" s="321">
        <v>431.93333333333322</v>
      </c>
      <c r="F455" s="321">
        <v>425.56666666666661</v>
      </c>
      <c r="G455" s="321">
        <v>416.13333333333321</v>
      </c>
      <c r="H455" s="321">
        <v>447.73333333333323</v>
      </c>
      <c r="I455" s="321">
        <v>457.16666666666663</v>
      </c>
      <c r="J455" s="321">
        <v>463.53333333333325</v>
      </c>
      <c r="K455" s="320">
        <v>450.8</v>
      </c>
      <c r="L455" s="320">
        <v>435</v>
      </c>
      <c r="M455" s="320">
        <v>226.98696000000001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224.3</v>
      </c>
      <c r="D456" s="321">
        <v>225.21666666666667</v>
      </c>
      <c r="E456" s="321">
        <v>221.18333333333334</v>
      </c>
      <c r="F456" s="321">
        <v>218.06666666666666</v>
      </c>
      <c r="G456" s="321">
        <v>214.03333333333333</v>
      </c>
      <c r="H456" s="321">
        <v>228.33333333333334</v>
      </c>
      <c r="I456" s="321">
        <v>232.3666666666667</v>
      </c>
      <c r="J456" s="321">
        <v>235.48333333333335</v>
      </c>
      <c r="K456" s="320">
        <v>229.25</v>
      </c>
      <c r="L456" s="320">
        <v>222.1</v>
      </c>
      <c r="M456" s="320">
        <v>23.509620000000002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275.14999999999998</v>
      </c>
      <c r="D457" s="321">
        <v>276.7</v>
      </c>
      <c r="E457" s="321">
        <v>270.04999999999995</v>
      </c>
      <c r="F457" s="321">
        <v>264.95</v>
      </c>
      <c r="G457" s="321">
        <v>258.29999999999995</v>
      </c>
      <c r="H457" s="321">
        <v>281.79999999999995</v>
      </c>
      <c r="I457" s="321">
        <v>288.44999999999993</v>
      </c>
      <c r="J457" s="321">
        <v>293.54999999999995</v>
      </c>
      <c r="K457" s="320">
        <v>283.35000000000002</v>
      </c>
      <c r="L457" s="320">
        <v>271.60000000000002</v>
      </c>
      <c r="M457" s="320">
        <v>447.71140000000003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1320.25</v>
      </c>
      <c r="D458" s="321">
        <v>1325.4333333333332</v>
      </c>
      <c r="E458" s="321">
        <v>1290.9166666666663</v>
      </c>
      <c r="F458" s="321">
        <v>1261.583333333333</v>
      </c>
      <c r="G458" s="321">
        <v>1227.0666666666662</v>
      </c>
      <c r="H458" s="321">
        <v>1354.7666666666664</v>
      </c>
      <c r="I458" s="321">
        <v>1389.2833333333333</v>
      </c>
      <c r="J458" s="321">
        <v>1418.6166666666666</v>
      </c>
      <c r="K458" s="320">
        <v>1359.95</v>
      </c>
      <c r="L458" s="320">
        <v>1296.0999999999999</v>
      </c>
      <c r="M458" s="320">
        <v>69.191680000000005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796.35</v>
      </c>
      <c r="D459" s="321">
        <v>803.01666666666677</v>
      </c>
      <c r="E459" s="321">
        <v>780.13333333333355</v>
      </c>
      <c r="F459" s="321">
        <v>763.91666666666674</v>
      </c>
      <c r="G459" s="321">
        <v>741.03333333333353</v>
      </c>
      <c r="H459" s="321">
        <v>819.23333333333358</v>
      </c>
      <c r="I459" s="321">
        <v>842.11666666666679</v>
      </c>
      <c r="J459" s="321">
        <v>858.3333333333336</v>
      </c>
      <c r="K459" s="320">
        <v>825.9</v>
      </c>
      <c r="L459" s="320">
        <v>786.8</v>
      </c>
      <c r="M459" s="320">
        <v>0.92396999999999996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1798.4</v>
      </c>
      <c r="D460" s="321">
        <v>1813.2333333333333</v>
      </c>
      <c r="E460" s="321">
        <v>1775.4666666666667</v>
      </c>
      <c r="F460" s="321">
        <v>1752.5333333333333</v>
      </c>
      <c r="G460" s="321">
        <v>1714.7666666666667</v>
      </c>
      <c r="H460" s="321">
        <v>1836.1666666666667</v>
      </c>
      <c r="I460" s="321">
        <v>1873.9333333333336</v>
      </c>
      <c r="J460" s="321">
        <v>1896.8666666666668</v>
      </c>
      <c r="K460" s="320">
        <v>1851</v>
      </c>
      <c r="L460" s="320">
        <v>1790.3</v>
      </c>
      <c r="M460" s="320">
        <v>0.2853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849.9</v>
      </c>
      <c r="D461" s="321">
        <v>855.03333333333342</v>
      </c>
      <c r="E461" s="321">
        <v>835.06666666666683</v>
      </c>
      <c r="F461" s="321">
        <v>820.23333333333346</v>
      </c>
      <c r="G461" s="321">
        <v>800.26666666666688</v>
      </c>
      <c r="H461" s="321">
        <v>869.86666666666679</v>
      </c>
      <c r="I461" s="321">
        <v>889.83333333333326</v>
      </c>
      <c r="J461" s="321">
        <v>904.66666666666674</v>
      </c>
      <c r="K461" s="320">
        <v>875</v>
      </c>
      <c r="L461" s="320">
        <v>840.2</v>
      </c>
      <c r="M461" s="320">
        <v>5.5761799999999999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3691.1</v>
      </c>
      <c r="D462" s="321">
        <v>3692.8166666666671</v>
      </c>
      <c r="E462" s="321">
        <v>3646.6333333333341</v>
      </c>
      <c r="F462" s="321">
        <v>3602.166666666667</v>
      </c>
      <c r="G462" s="321">
        <v>3555.983333333334</v>
      </c>
      <c r="H462" s="321">
        <v>3737.2833333333342</v>
      </c>
      <c r="I462" s="321">
        <v>3783.4666666666676</v>
      </c>
      <c r="J462" s="321">
        <v>3827.9333333333343</v>
      </c>
      <c r="K462" s="320">
        <v>3739</v>
      </c>
      <c r="L462" s="320">
        <v>3648.35</v>
      </c>
      <c r="M462" s="320">
        <v>44.834760000000003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3891.55</v>
      </c>
      <c r="D463" s="321">
        <v>3902.5</v>
      </c>
      <c r="E463" s="321">
        <v>3839.05</v>
      </c>
      <c r="F463" s="321">
        <v>3786.55</v>
      </c>
      <c r="G463" s="321">
        <v>3723.1000000000004</v>
      </c>
      <c r="H463" s="321">
        <v>3955</v>
      </c>
      <c r="I463" s="321">
        <v>4018.45</v>
      </c>
      <c r="J463" s="321">
        <v>4070.95</v>
      </c>
      <c r="K463" s="320">
        <v>3965.95</v>
      </c>
      <c r="L463" s="320">
        <v>3850</v>
      </c>
      <c r="M463" s="320">
        <v>0.48148000000000002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1415</v>
      </c>
      <c r="D464" s="321">
        <v>1421.0166666666667</v>
      </c>
      <c r="E464" s="321">
        <v>1400.4333333333334</v>
      </c>
      <c r="F464" s="321">
        <v>1385.8666666666668</v>
      </c>
      <c r="G464" s="321">
        <v>1365.2833333333335</v>
      </c>
      <c r="H464" s="321">
        <v>1435.5833333333333</v>
      </c>
      <c r="I464" s="321">
        <v>1456.1666666666667</v>
      </c>
      <c r="J464" s="321">
        <v>1470.7333333333331</v>
      </c>
      <c r="K464" s="320">
        <v>1441.6</v>
      </c>
      <c r="L464" s="320">
        <v>1406.45</v>
      </c>
      <c r="M464" s="320">
        <v>20.21088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1996.45</v>
      </c>
      <c r="D465" s="321">
        <v>1985.55</v>
      </c>
      <c r="E465" s="321">
        <v>1971.1</v>
      </c>
      <c r="F465" s="321">
        <v>1945.75</v>
      </c>
      <c r="G465" s="321">
        <v>1931.3</v>
      </c>
      <c r="H465" s="321">
        <v>2010.8999999999999</v>
      </c>
      <c r="I465" s="321">
        <v>2025.3500000000001</v>
      </c>
      <c r="J465" s="321">
        <v>2050.6999999999998</v>
      </c>
      <c r="K465" s="320">
        <v>2000</v>
      </c>
      <c r="L465" s="320">
        <v>1960.2</v>
      </c>
      <c r="M465" s="320">
        <v>0.21445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888.55</v>
      </c>
      <c r="D466" s="321">
        <v>889.61666666666667</v>
      </c>
      <c r="E466" s="321">
        <v>874.93333333333339</v>
      </c>
      <c r="F466" s="321">
        <v>861.31666666666672</v>
      </c>
      <c r="G466" s="321">
        <v>846.63333333333344</v>
      </c>
      <c r="H466" s="321">
        <v>903.23333333333335</v>
      </c>
      <c r="I466" s="321">
        <v>917.91666666666652</v>
      </c>
      <c r="J466" s="321">
        <v>931.5333333333333</v>
      </c>
      <c r="K466" s="320">
        <v>904.3</v>
      </c>
      <c r="L466" s="320">
        <v>876</v>
      </c>
      <c r="M466" s="320">
        <v>0.80991000000000002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1769.3</v>
      </c>
      <c r="D467" s="321">
        <v>1750.6333333333332</v>
      </c>
      <c r="E467" s="321">
        <v>1719.2666666666664</v>
      </c>
      <c r="F467" s="321">
        <v>1669.2333333333331</v>
      </c>
      <c r="G467" s="321">
        <v>1637.8666666666663</v>
      </c>
      <c r="H467" s="321">
        <v>1800.6666666666665</v>
      </c>
      <c r="I467" s="321">
        <v>1832.0333333333333</v>
      </c>
      <c r="J467" s="321">
        <v>1882.0666666666666</v>
      </c>
      <c r="K467" s="320">
        <v>1782</v>
      </c>
      <c r="L467" s="320">
        <v>1700.6</v>
      </c>
      <c r="M467" s="320">
        <v>0.75941000000000003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2133.0500000000002</v>
      </c>
      <c r="D468" s="321">
        <v>2150.0166666666669</v>
      </c>
      <c r="E468" s="321">
        <v>2094.0333333333338</v>
      </c>
      <c r="F468" s="321">
        <v>2055.0166666666669</v>
      </c>
      <c r="G468" s="321">
        <v>1999.0333333333338</v>
      </c>
      <c r="H468" s="321">
        <v>2189.0333333333338</v>
      </c>
      <c r="I468" s="321">
        <v>2245.0166666666664</v>
      </c>
      <c r="J468" s="321">
        <v>2284.0333333333338</v>
      </c>
      <c r="K468" s="320">
        <v>2206</v>
      </c>
      <c r="L468" s="320">
        <v>2111</v>
      </c>
      <c r="M468" s="320">
        <v>0.18475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2488.1999999999998</v>
      </c>
      <c r="D469" s="321">
        <v>2478.9833333333331</v>
      </c>
      <c r="E469" s="321">
        <v>2449.4666666666662</v>
      </c>
      <c r="F469" s="321">
        <v>2410.7333333333331</v>
      </c>
      <c r="G469" s="321">
        <v>2381.2166666666662</v>
      </c>
      <c r="H469" s="321">
        <v>2517.7166666666662</v>
      </c>
      <c r="I469" s="321">
        <v>2547.2333333333336</v>
      </c>
      <c r="J469" s="321">
        <v>2585.9666666666662</v>
      </c>
      <c r="K469" s="320">
        <v>2508.5</v>
      </c>
      <c r="L469" s="320">
        <v>2440.25</v>
      </c>
      <c r="M469" s="320">
        <v>11.82427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2806.75</v>
      </c>
      <c r="D470" s="321">
        <v>2813.9</v>
      </c>
      <c r="E470" s="321">
        <v>2767.8</v>
      </c>
      <c r="F470" s="321">
        <v>2728.85</v>
      </c>
      <c r="G470" s="321">
        <v>2682.75</v>
      </c>
      <c r="H470" s="321">
        <v>2852.8500000000004</v>
      </c>
      <c r="I470" s="321">
        <v>2898.95</v>
      </c>
      <c r="J470" s="321">
        <v>2937.9000000000005</v>
      </c>
      <c r="K470" s="320">
        <v>2860</v>
      </c>
      <c r="L470" s="320">
        <v>2774.95</v>
      </c>
      <c r="M470" s="320">
        <v>2.5556700000000001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548.04999999999995</v>
      </c>
      <c r="D471" s="321">
        <v>554.56666666666672</v>
      </c>
      <c r="E471" s="321">
        <v>538.28333333333342</v>
      </c>
      <c r="F471" s="321">
        <v>528.51666666666665</v>
      </c>
      <c r="G471" s="321">
        <v>512.23333333333335</v>
      </c>
      <c r="H471" s="321">
        <v>564.33333333333348</v>
      </c>
      <c r="I471" s="321">
        <v>580.61666666666679</v>
      </c>
      <c r="J471" s="321">
        <v>590.38333333333355</v>
      </c>
      <c r="K471" s="320">
        <v>570.85</v>
      </c>
      <c r="L471" s="320">
        <v>544.79999999999995</v>
      </c>
      <c r="M471" s="320">
        <v>16.143219999999999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1250.5</v>
      </c>
      <c r="D472" s="321">
        <v>1258.1000000000001</v>
      </c>
      <c r="E472" s="321">
        <v>1228.3500000000004</v>
      </c>
      <c r="F472" s="321">
        <v>1206.2000000000003</v>
      </c>
      <c r="G472" s="321">
        <v>1176.4500000000005</v>
      </c>
      <c r="H472" s="321">
        <v>1280.2500000000002</v>
      </c>
      <c r="I472" s="321">
        <v>1309.9999999999998</v>
      </c>
      <c r="J472" s="321">
        <v>1332.15</v>
      </c>
      <c r="K472" s="320">
        <v>1287.8499999999999</v>
      </c>
      <c r="L472" s="320">
        <v>1235.95</v>
      </c>
      <c r="M472" s="320">
        <v>8.4563600000000001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55</v>
      </c>
      <c r="D473" s="321">
        <v>55.066666666666663</v>
      </c>
      <c r="E473" s="321">
        <v>54.183333333333323</v>
      </c>
      <c r="F473" s="321">
        <v>53.36666666666666</v>
      </c>
      <c r="G473" s="321">
        <v>52.48333333333332</v>
      </c>
      <c r="H473" s="321">
        <v>55.883333333333326</v>
      </c>
      <c r="I473" s="321">
        <v>56.766666666666666</v>
      </c>
      <c r="J473" s="321">
        <v>57.583333333333329</v>
      </c>
      <c r="K473" s="320">
        <v>55.95</v>
      </c>
      <c r="L473" s="320">
        <v>54.25</v>
      </c>
      <c r="M473" s="320">
        <v>31.846530000000001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203.85</v>
      </c>
      <c r="D474" s="321">
        <v>203.9666666666667</v>
      </c>
      <c r="E474" s="321">
        <v>201.18333333333339</v>
      </c>
      <c r="F474" s="321">
        <v>198.51666666666671</v>
      </c>
      <c r="G474" s="321">
        <v>195.73333333333341</v>
      </c>
      <c r="H474" s="321">
        <v>206.63333333333338</v>
      </c>
      <c r="I474" s="321">
        <v>209.41666666666669</v>
      </c>
      <c r="J474" s="321">
        <v>212.08333333333337</v>
      </c>
      <c r="K474" s="320">
        <v>206.75</v>
      </c>
      <c r="L474" s="320">
        <v>201.3</v>
      </c>
      <c r="M474" s="320">
        <v>1.8530899999999999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835.6</v>
      </c>
      <c r="D475" s="321">
        <v>838.5</v>
      </c>
      <c r="E475" s="321">
        <v>827.1</v>
      </c>
      <c r="F475" s="321">
        <v>818.6</v>
      </c>
      <c r="G475" s="321">
        <v>807.2</v>
      </c>
      <c r="H475" s="321">
        <v>847</v>
      </c>
      <c r="I475" s="321">
        <v>858.40000000000009</v>
      </c>
      <c r="J475" s="321">
        <v>866.9</v>
      </c>
      <c r="K475" s="320">
        <v>849.9</v>
      </c>
      <c r="L475" s="320">
        <v>830</v>
      </c>
      <c r="M475" s="320">
        <v>0.70881000000000005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194.85</v>
      </c>
      <c r="D476" s="321">
        <v>198.31666666666669</v>
      </c>
      <c r="E476" s="321">
        <v>187.63333333333338</v>
      </c>
      <c r="F476" s="321">
        <v>180.41666666666669</v>
      </c>
      <c r="G476" s="321">
        <v>169.73333333333338</v>
      </c>
      <c r="H476" s="321">
        <v>205.53333333333339</v>
      </c>
      <c r="I476" s="321">
        <v>216.21666666666673</v>
      </c>
      <c r="J476" s="321">
        <v>223.43333333333339</v>
      </c>
      <c r="K476" s="320">
        <v>209</v>
      </c>
      <c r="L476" s="320">
        <v>191.1</v>
      </c>
      <c r="M476" s="320">
        <v>104.52784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75.95</v>
      </c>
      <c r="D477" s="321">
        <v>76.666666666666671</v>
      </c>
      <c r="E477" s="321">
        <v>74.88333333333334</v>
      </c>
      <c r="F477" s="321">
        <v>73.816666666666663</v>
      </c>
      <c r="G477" s="321">
        <v>72.033333333333331</v>
      </c>
      <c r="H477" s="321">
        <v>77.733333333333348</v>
      </c>
      <c r="I477" s="321">
        <v>79.51666666666668</v>
      </c>
      <c r="J477" s="321">
        <v>80.583333333333357</v>
      </c>
      <c r="K477" s="320">
        <v>78.45</v>
      </c>
      <c r="L477" s="320">
        <v>75.599999999999994</v>
      </c>
      <c r="M477" s="320">
        <v>103.61848999999999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650.25</v>
      </c>
      <c r="D478" s="321">
        <v>647.4</v>
      </c>
      <c r="E478" s="321">
        <v>642.34999999999991</v>
      </c>
      <c r="F478" s="321">
        <v>634.44999999999993</v>
      </c>
      <c r="G478" s="321">
        <v>629.39999999999986</v>
      </c>
      <c r="H478" s="321">
        <v>655.29999999999995</v>
      </c>
      <c r="I478" s="321">
        <v>660.34999999999991</v>
      </c>
      <c r="J478" s="321">
        <v>668.25</v>
      </c>
      <c r="K478" s="320">
        <v>652.45000000000005</v>
      </c>
      <c r="L478" s="320">
        <v>639.5</v>
      </c>
      <c r="M478" s="320">
        <v>10.6119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1542.2</v>
      </c>
      <c r="D479" s="321">
        <v>1549.3</v>
      </c>
      <c r="E479" s="321">
        <v>1516.6</v>
      </c>
      <c r="F479" s="321">
        <v>1491</v>
      </c>
      <c r="G479" s="321">
        <v>1458.3</v>
      </c>
      <c r="H479" s="321">
        <v>1574.8999999999999</v>
      </c>
      <c r="I479" s="321">
        <v>1607.6000000000001</v>
      </c>
      <c r="J479" s="321">
        <v>1633.1999999999998</v>
      </c>
      <c r="K479" s="320">
        <v>1582</v>
      </c>
      <c r="L479" s="320">
        <v>1523.7</v>
      </c>
      <c r="M479" s="320">
        <v>2.95966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12.25</v>
      </c>
      <c r="D480" s="321">
        <v>12.316666666666668</v>
      </c>
      <c r="E480" s="321">
        <v>12.033333333333337</v>
      </c>
      <c r="F480" s="321">
        <v>11.816666666666668</v>
      </c>
      <c r="G480" s="321">
        <v>11.533333333333337</v>
      </c>
      <c r="H480" s="321">
        <v>12.533333333333337</v>
      </c>
      <c r="I480" s="321">
        <v>12.816666666666668</v>
      </c>
      <c r="J480" s="321">
        <v>13.033333333333337</v>
      </c>
      <c r="K480" s="320">
        <v>12.6</v>
      </c>
      <c r="L480" s="320">
        <v>12.1</v>
      </c>
      <c r="M480" s="320">
        <v>38.986170000000001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688.7</v>
      </c>
      <c r="D481" s="321">
        <v>689.18333333333339</v>
      </c>
      <c r="E481" s="321">
        <v>675.61666666666679</v>
      </c>
      <c r="F481" s="321">
        <v>662.53333333333342</v>
      </c>
      <c r="G481" s="321">
        <v>648.96666666666681</v>
      </c>
      <c r="H481" s="321">
        <v>702.26666666666677</v>
      </c>
      <c r="I481" s="321">
        <v>715.83333333333337</v>
      </c>
      <c r="J481" s="321">
        <v>728.91666666666674</v>
      </c>
      <c r="K481" s="320">
        <v>702.75</v>
      </c>
      <c r="L481" s="320">
        <v>676.1</v>
      </c>
      <c r="M481" s="320">
        <v>3.0181900000000002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140.25</v>
      </c>
      <c r="D482" s="321">
        <v>139.04999999999998</v>
      </c>
      <c r="E482" s="321">
        <v>136.09999999999997</v>
      </c>
      <c r="F482" s="321">
        <v>131.94999999999999</v>
      </c>
      <c r="G482" s="321">
        <v>128.99999999999997</v>
      </c>
      <c r="H482" s="321">
        <v>143.19999999999996</v>
      </c>
      <c r="I482" s="321">
        <v>146.14999999999995</v>
      </c>
      <c r="J482" s="321">
        <v>150.29999999999995</v>
      </c>
      <c r="K482" s="320">
        <v>142</v>
      </c>
      <c r="L482" s="320">
        <v>134.9</v>
      </c>
      <c r="M482" s="320">
        <v>10.83623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17.5</v>
      </c>
      <c r="D483" s="321">
        <v>17.45</v>
      </c>
      <c r="E483" s="321">
        <v>17.149999999999999</v>
      </c>
      <c r="F483" s="321">
        <v>16.8</v>
      </c>
      <c r="G483" s="321">
        <v>16.5</v>
      </c>
      <c r="H483" s="321">
        <v>17.799999999999997</v>
      </c>
      <c r="I483" s="321">
        <v>18.100000000000001</v>
      </c>
      <c r="J483" s="321">
        <v>18.449999999999996</v>
      </c>
      <c r="K483" s="320">
        <v>17.75</v>
      </c>
      <c r="L483" s="320">
        <v>17.100000000000001</v>
      </c>
      <c r="M483" s="320">
        <v>14.93853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6775.55</v>
      </c>
      <c r="D484" s="321">
        <v>6785.3666666666659</v>
      </c>
      <c r="E484" s="321">
        <v>6711.9833333333318</v>
      </c>
      <c r="F484" s="321">
        <v>6648.4166666666661</v>
      </c>
      <c r="G484" s="321">
        <v>6575.0333333333319</v>
      </c>
      <c r="H484" s="321">
        <v>6848.9333333333316</v>
      </c>
      <c r="I484" s="321">
        <v>6922.3166666666648</v>
      </c>
      <c r="J484" s="321">
        <v>6985.8833333333314</v>
      </c>
      <c r="K484" s="320">
        <v>6858.75</v>
      </c>
      <c r="L484" s="320">
        <v>6721.8</v>
      </c>
      <c r="M484" s="320">
        <v>3.8582900000000002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42.25</v>
      </c>
      <c r="D485" s="321">
        <v>42.516666666666666</v>
      </c>
      <c r="E485" s="321">
        <v>41.43333333333333</v>
      </c>
      <c r="F485" s="321">
        <v>40.616666666666667</v>
      </c>
      <c r="G485" s="321">
        <v>39.533333333333331</v>
      </c>
      <c r="H485" s="321">
        <v>43.333333333333329</v>
      </c>
      <c r="I485" s="321">
        <v>44.416666666666671</v>
      </c>
      <c r="J485" s="321">
        <v>45.233333333333327</v>
      </c>
      <c r="K485" s="320">
        <v>43.6</v>
      </c>
      <c r="L485" s="320">
        <v>41.7</v>
      </c>
      <c r="M485" s="320">
        <v>116.28507999999999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805.65</v>
      </c>
      <c r="D486" s="321">
        <v>807.93333333333339</v>
      </c>
      <c r="E486" s="321">
        <v>798.21666666666681</v>
      </c>
      <c r="F486" s="321">
        <v>790.78333333333342</v>
      </c>
      <c r="G486" s="321">
        <v>781.06666666666683</v>
      </c>
      <c r="H486" s="321">
        <v>815.36666666666679</v>
      </c>
      <c r="I486" s="321">
        <v>825.08333333333348</v>
      </c>
      <c r="J486" s="321">
        <v>832.51666666666677</v>
      </c>
      <c r="K486" s="320">
        <v>817.65</v>
      </c>
      <c r="L486" s="320">
        <v>800.5</v>
      </c>
      <c r="M486" s="320">
        <v>31.238779999999998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952.55</v>
      </c>
      <c r="D487" s="321">
        <v>956.5333333333333</v>
      </c>
      <c r="E487" s="321">
        <v>941.01666666666665</v>
      </c>
      <c r="F487" s="321">
        <v>929.48333333333335</v>
      </c>
      <c r="G487" s="321">
        <v>913.9666666666667</v>
      </c>
      <c r="H487" s="321">
        <v>968.06666666666661</v>
      </c>
      <c r="I487" s="321">
        <v>983.58333333333326</v>
      </c>
      <c r="J487" s="321">
        <v>995.11666666666656</v>
      </c>
      <c r="K487" s="320">
        <v>972.05</v>
      </c>
      <c r="L487" s="320">
        <v>945</v>
      </c>
      <c r="M487" s="320">
        <v>0.63251999999999997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487.3</v>
      </c>
      <c r="D488" s="321">
        <v>486.73333333333335</v>
      </c>
      <c r="E488" s="321">
        <v>475.16666666666669</v>
      </c>
      <c r="F488" s="321">
        <v>463.03333333333336</v>
      </c>
      <c r="G488" s="321">
        <v>451.4666666666667</v>
      </c>
      <c r="H488" s="321">
        <v>498.86666666666667</v>
      </c>
      <c r="I488" s="321">
        <v>510.43333333333328</v>
      </c>
      <c r="J488" s="321">
        <v>522.56666666666661</v>
      </c>
      <c r="K488" s="320">
        <v>498.3</v>
      </c>
      <c r="L488" s="320">
        <v>474.6</v>
      </c>
      <c r="M488" s="320">
        <v>1.50776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34</v>
      </c>
      <c r="D489" s="321">
        <v>34.18333333333333</v>
      </c>
      <c r="E489" s="321">
        <v>33.566666666666663</v>
      </c>
      <c r="F489" s="321">
        <v>33.133333333333333</v>
      </c>
      <c r="G489" s="321">
        <v>32.516666666666666</v>
      </c>
      <c r="H489" s="321">
        <v>34.61666666666666</v>
      </c>
      <c r="I489" s="321">
        <v>35.23333333333332</v>
      </c>
      <c r="J489" s="321">
        <v>35.666666666666657</v>
      </c>
      <c r="K489" s="320">
        <v>34.799999999999997</v>
      </c>
      <c r="L489" s="320">
        <v>33.75</v>
      </c>
      <c r="M489" s="320">
        <v>23.509799999999998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969.7</v>
      </c>
      <c r="D490" s="321">
        <v>983.9</v>
      </c>
      <c r="E490" s="321">
        <v>950.8</v>
      </c>
      <c r="F490" s="321">
        <v>931.9</v>
      </c>
      <c r="G490" s="321">
        <v>898.8</v>
      </c>
      <c r="H490" s="321">
        <v>1002.8</v>
      </c>
      <c r="I490" s="321">
        <v>1035.9000000000001</v>
      </c>
      <c r="J490" s="321">
        <v>1054.8</v>
      </c>
      <c r="K490" s="320">
        <v>1017</v>
      </c>
      <c r="L490" s="320">
        <v>965</v>
      </c>
      <c r="M490" s="320">
        <v>0.71265999999999996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389.85</v>
      </c>
      <c r="D491" s="321">
        <v>391.36666666666662</v>
      </c>
      <c r="E491" s="321">
        <v>381.48333333333323</v>
      </c>
      <c r="F491" s="321">
        <v>373.11666666666662</v>
      </c>
      <c r="G491" s="321">
        <v>363.23333333333323</v>
      </c>
      <c r="H491" s="321">
        <v>399.73333333333323</v>
      </c>
      <c r="I491" s="321">
        <v>409.61666666666656</v>
      </c>
      <c r="J491" s="321">
        <v>417.98333333333323</v>
      </c>
      <c r="K491" s="320">
        <v>401.25</v>
      </c>
      <c r="L491" s="320">
        <v>383</v>
      </c>
      <c r="M491" s="320">
        <v>5.5202200000000001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983.9</v>
      </c>
      <c r="D492" s="321">
        <v>974.43333333333328</v>
      </c>
      <c r="E492" s="321">
        <v>954.56666666666661</v>
      </c>
      <c r="F492" s="321">
        <v>925.23333333333335</v>
      </c>
      <c r="G492" s="321">
        <v>905.36666666666667</v>
      </c>
      <c r="H492" s="321">
        <v>1003.7666666666665</v>
      </c>
      <c r="I492" s="321">
        <v>1023.6333333333331</v>
      </c>
      <c r="J492" s="321">
        <v>1052.9666666666665</v>
      </c>
      <c r="K492" s="320">
        <v>994.3</v>
      </c>
      <c r="L492" s="320">
        <v>945.1</v>
      </c>
      <c r="M492" s="320">
        <v>10.49192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417</v>
      </c>
      <c r="D493" s="321">
        <v>421.98333333333329</v>
      </c>
      <c r="E493" s="321">
        <v>409.16666666666657</v>
      </c>
      <c r="F493" s="321">
        <v>401.33333333333326</v>
      </c>
      <c r="G493" s="321">
        <v>388.51666666666654</v>
      </c>
      <c r="H493" s="321">
        <v>429.81666666666661</v>
      </c>
      <c r="I493" s="321">
        <v>442.63333333333333</v>
      </c>
      <c r="J493" s="321">
        <v>450.46666666666664</v>
      </c>
      <c r="K493" s="320">
        <v>434.8</v>
      </c>
      <c r="L493" s="320">
        <v>414.15</v>
      </c>
      <c r="M493" s="320">
        <v>101.63306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2259.4499999999998</v>
      </c>
      <c r="D494" s="321">
        <v>2271.7666666666664</v>
      </c>
      <c r="E494" s="321">
        <v>2236.6833333333329</v>
      </c>
      <c r="F494" s="321">
        <v>2213.9166666666665</v>
      </c>
      <c r="G494" s="321">
        <v>2178.833333333333</v>
      </c>
      <c r="H494" s="321">
        <v>2294.5333333333328</v>
      </c>
      <c r="I494" s="321">
        <v>2329.6166666666668</v>
      </c>
      <c r="J494" s="321">
        <v>2352.3833333333328</v>
      </c>
      <c r="K494" s="320">
        <v>2306.85</v>
      </c>
      <c r="L494" s="320">
        <v>2249</v>
      </c>
      <c r="M494" s="320">
        <v>0.21553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219.95</v>
      </c>
      <c r="D495" s="321">
        <v>221</v>
      </c>
      <c r="E495" s="321">
        <v>218.05</v>
      </c>
      <c r="F495" s="321">
        <v>216.15</v>
      </c>
      <c r="G495" s="321">
        <v>213.20000000000002</v>
      </c>
      <c r="H495" s="321">
        <v>222.9</v>
      </c>
      <c r="I495" s="321">
        <v>225.85</v>
      </c>
      <c r="J495" s="321">
        <v>227.75</v>
      </c>
      <c r="K495" s="320">
        <v>223.95</v>
      </c>
      <c r="L495" s="320">
        <v>219.1</v>
      </c>
      <c r="M495" s="320">
        <v>5.8765000000000001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2013.35</v>
      </c>
      <c r="D496" s="321">
        <v>2014.3833333333332</v>
      </c>
      <c r="E496" s="321">
        <v>1989.7666666666664</v>
      </c>
      <c r="F496" s="321">
        <v>1966.1833333333332</v>
      </c>
      <c r="G496" s="321">
        <v>1941.5666666666664</v>
      </c>
      <c r="H496" s="321">
        <v>2037.9666666666665</v>
      </c>
      <c r="I496" s="321">
        <v>2062.583333333333</v>
      </c>
      <c r="J496" s="321">
        <v>2086.1666666666665</v>
      </c>
      <c r="K496" s="320">
        <v>2039</v>
      </c>
      <c r="L496" s="320">
        <v>1990.8</v>
      </c>
      <c r="M496" s="320">
        <v>0.59865999999999997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719.15</v>
      </c>
      <c r="D497" s="321">
        <v>715.86666666666667</v>
      </c>
      <c r="E497" s="321">
        <v>703.2833333333333</v>
      </c>
      <c r="F497" s="321">
        <v>687.41666666666663</v>
      </c>
      <c r="G497" s="321">
        <v>674.83333333333326</v>
      </c>
      <c r="H497" s="321">
        <v>731.73333333333335</v>
      </c>
      <c r="I497" s="321">
        <v>744.31666666666661</v>
      </c>
      <c r="J497" s="321">
        <v>760.18333333333339</v>
      </c>
      <c r="K497" s="320">
        <v>728.45</v>
      </c>
      <c r="L497" s="320">
        <v>700</v>
      </c>
      <c r="M497" s="320">
        <v>2.7418999999999998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3485.6</v>
      </c>
      <c r="D498" s="321">
        <v>3499.1166666666668</v>
      </c>
      <c r="E498" s="321">
        <v>3443.2333333333336</v>
      </c>
      <c r="F498" s="321">
        <v>3400.8666666666668</v>
      </c>
      <c r="G498" s="321">
        <v>3344.9833333333336</v>
      </c>
      <c r="H498" s="321">
        <v>3541.4833333333336</v>
      </c>
      <c r="I498" s="321">
        <v>3597.3666666666668</v>
      </c>
      <c r="J498" s="321">
        <v>3639.7333333333336</v>
      </c>
      <c r="K498" s="320">
        <v>3555</v>
      </c>
      <c r="L498" s="320">
        <v>3456.75</v>
      </c>
      <c r="M498" s="320">
        <v>0.24923999999999999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1302.8</v>
      </c>
      <c r="D499" s="321">
        <v>1294.25</v>
      </c>
      <c r="E499" s="321">
        <v>1276.5999999999999</v>
      </c>
      <c r="F499" s="321">
        <v>1250.3999999999999</v>
      </c>
      <c r="G499" s="321">
        <v>1232.7499999999998</v>
      </c>
      <c r="H499" s="321">
        <v>1320.45</v>
      </c>
      <c r="I499" s="321">
        <v>1338.1000000000001</v>
      </c>
      <c r="J499" s="321">
        <v>1364.3000000000002</v>
      </c>
      <c r="K499" s="320">
        <v>1311.9</v>
      </c>
      <c r="L499" s="320">
        <v>1268.05</v>
      </c>
      <c r="M499" s="320">
        <v>13.46945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439.45</v>
      </c>
      <c r="D500" s="321">
        <v>440.84999999999997</v>
      </c>
      <c r="E500" s="321">
        <v>433.79999999999995</v>
      </c>
      <c r="F500" s="321">
        <v>428.15</v>
      </c>
      <c r="G500" s="321">
        <v>421.09999999999997</v>
      </c>
      <c r="H500" s="321">
        <v>446.49999999999994</v>
      </c>
      <c r="I500" s="321">
        <v>453.55</v>
      </c>
      <c r="J500" s="321">
        <v>459.19999999999993</v>
      </c>
      <c r="K500" s="320">
        <v>447.9</v>
      </c>
      <c r="L500" s="320">
        <v>435.2</v>
      </c>
      <c r="M500" s="320">
        <v>4.6195599999999999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198.1</v>
      </c>
      <c r="D501" s="321">
        <v>195.91666666666666</v>
      </c>
      <c r="E501" s="321">
        <v>192.18333333333331</v>
      </c>
      <c r="F501" s="321">
        <v>186.26666666666665</v>
      </c>
      <c r="G501" s="321">
        <v>182.5333333333333</v>
      </c>
      <c r="H501" s="321">
        <v>201.83333333333331</v>
      </c>
      <c r="I501" s="321">
        <v>205.56666666666666</v>
      </c>
      <c r="J501" s="321">
        <v>211.48333333333332</v>
      </c>
      <c r="K501" s="320">
        <v>199.65</v>
      </c>
      <c r="L501" s="320">
        <v>190</v>
      </c>
      <c r="M501" s="320">
        <v>18.817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94.2</v>
      </c>
      <c r="D502" s="321">
        <v>95.366666666666674</v>
      </c>
      <c r="E502" s="321">
        <v>92.333333333333343</v>
      </c>
      <c r="F502" s="321">
        <v>90.466666666666669</v>
      </c>
      <c r="G502" s="321">
        <v>87.433333333333337</v>
      </c>
      <c r="H502" s="321">
        <v>97.233333333333348</v>
      </c>
      <c r="I502" s="321">
        <v>100.26666666666668</v>
      </c>
      <c r="J502" s="321">
        <v>102.13333333333335</v>
      </c>
      <c r="K502" s="320">
        <v>98.4</v>
      </c>
      <c r="L502" s="320">
        <v>93.5</v>
      </c>
      <c r="M502" s="320">
        <v>32.009450000000001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492.55</v>
      </c>
      <c r="D503" s="321">
        <v>492.7</v>
      </c>
      <c r="E503" s="321">
        <v>485.95</v>
      </c>
      <c r="F503" s="321">
        <v>479.35</v>
      </c>
      <c r="G503" s="321">
        <v>472.6</v>
      </c>
      <c r="H503" s="321">
        <v>499.29999999999995</v>
      </c>
      <c r="I503" s="321">
        <v>506.04999999999995</v>
      </c>
      <c r="J503" s="321">
        <v>512.64999999999986</v>
      </c>
      <c r="K503" s="320">
        <v>499.45</v>
      </c>
      <c r="L503" s="320">
        <v>486.1</v>
      </c>
      <c r="M503" s="320">
        <v>0.86565000000000003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1689.25</v>
      </c>
      <c r="D504" s="321">
        <v>1681.05</v>
      </c>
      <c r="E504" s="321">
        <v>1653.3</v>
      </c>
      <c r="F504" s="321">
        <v>1617.35</v>
      </c>
      <c r="G504" s="321">
        <v>1589.6</v>
      </c>
      <c r="H504" s="321">
        <v>1717</v>
      </c>
      <c r="I504" s="321">
        <v>1744.75</v>
      </c>
      <c r="J504" s="321">
        <v>1780.7</v>
      </c>
      <c r="K504" s="320">
        <v>1708.8</v>
      </c>
      <c r="L504" s="320">
        <v>1645.1</v>
      </c>
      <c r="M504" s="320">
        <v>3.7607499999999998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558.70000000000005</v>
      </c>
      <c r="D505" s="321">
        <v>560.9666666666667</v>
      </c>
      <c r="E505" s="321">
        <v>553.93333333333339</v>
      </c>
      <c r="F505" s="321">
        <v>549.16666666666674</v>
      </c>
      <c r="G505" s="321">
        <v>542.13333333333344</v>
      </c>
      <c r="H505" s="321">
        <v>565.73333333333335</v>
      </c>
      <c r="I505" s="321">
        <v>572.76666666666665</v>
      </c>
      <c r="J505" s="321">
        <v>577.5333333333333</v>
      </c>
      <c r="K505" s="320">
        <v>568</v>
      </c>
      <c r="L505" s="320">
        <v>556.20000000000005</v>
      </c>
      <c r="M505" s="320">
        <v>81.692660000000004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301.85000000000002</v>
      </c>
      <c r="D506" s="321">
        <v>303.28333333333336</v>
      </c>
      <c r="E506" s="321">
        <v>299.56666666666672</v>
      </c>
      <c r="F506" s="321">
        <v>297.28333333333336</v>
      </c>
      <c r="G506" s="321">
        <v>293.56666666666672</v>
      </c>
      <c r="H506" s="321">
        <v>305.56666666666672</v>
      </c>
      <c r="I506" s="321">
        <v>309.2833333333333</v>
      </c>
      <c r="J506" s="321">
        <v>311.56666666666672</v>
      </c>
      <c r="K506" s="320">
        <v>307</v>
      </c>
      <c r="L506" s="320">
        <v>301</v>
      </c>
      <c r="M506" s="320">
        <v>5.58528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14.65</v>
      </c>
      <c r="D507" s="321">
        <v>14.733333333333334</v>
      </c>
      <c r="E507" s="321">
        <v>14.316666666666668</v>
      </c>
      <c r="F507" s="321">
        <v>13.983333333333334</v>
      </c>
      <c r="G507" s="321">
        <v>13.566666666666668</v>
      </c>
      <c r="H507" s="321">
        <v>15.066666666666668</v>
      </c>
      <c r="I507" s="321">
        <v>15.483333333333333</v>
      </c>
      <c r="J507" s="321">
        <v>15.816666666666668</v>
      </c>
      <c r="K507" s="320">
        <v>15.15</v>
      </c>
      <c r="L507" s="320">
        <v>14.4</v>
      </c>
      <c r="M507" s="320">
        <v>1744.19841</v>
      </c>
      <c r="N507" s="1"/>
      <c r="O507" s="1"/>
    </row>
    <row r="508" spans="1:15" ht="12.75" customHeight="1">
      <c r="A508" s="30">
        <v>498</v>
      </c>
      <c r="B508" s="354" t="s">
        <v>214</v>
      </c>
      <c r="C508" s="355">
        <v>282.3</v>
      </c>
      <c r="D508" s="355">
        <v>284.15000000000003</v>
      </c>
      <c r="E508" s="355">
        <v>277.50000000000006</v>
      </c>
      <c r="F508" s="355">
        <v>272.70000000000005</v>
      </c>
      <c r="G508" s="355">
        <v>266.05000000000007</v>
      </c>
      <c r="H508" s="355">
        <v>288.95000000000005</v>
      </c>
      <c r="I508" s="355">
        <v>295.60000000000002</v>
      </c>
      <c r="J508" s="354">
        <v>300.40000000000003</v>
      </c>
      <c r="K508" s="354">
        <v>290.8</v>
      </c>
      <c r="L508" s="354">
        <v>279.35000000000002</v>
      </c>
      <c r="M508" s="270">
        <v>126.33268</v>
      </c>
      <c r="N508" s="1"/>
      <c r="O508" s="1"/>
    </row>
    <row r="509" spans="1:15" ht="12.75" customHeight="1">
      <c r="A509" s="30">
        <v>499</v>
      </c>
      <c r="B509" s="354" t="s">
        <v>560</v>
      </c>
      <c r="C509" s="355">
        <v>357.95</v>
      </c>
      <c r="D509" s="355">
        <v>362.56666666666666</v>
      </c>
      <c r="E509" s="355">
        <v>348.38333333333333</v>
      </c>
      <c r="F509" s="355">
        <v>338.81666666666666</v>
      </c>
      <c r="G509" s="355">
        <v>324.63333333333333</v>
      </c>
      <c r="H509" s="355">
        <v>372.13333333333333</v>
      </c>
      <c r="I509" s="355">
        <v>386.31666666666661</v>
      </c>
      <c r="J509" s="354">
        <v>395.88333333333333</v>
      </c>
      <c r="K509" s="354">
        <v>376.75</v>
      </c>
      <c r="L509" s="354">
        <v>353</v>
      </c>
      <c r="M509" s="270">
        <v>12.07845</v>
      </c>
      <c r="N509" s="1"/>
      <c r="O509" s="1"/>
    </row>
    <row r="510" spans="1:15" ht="12.75" customHeight="1">
      <c r="A510" s="30">
        <v>500</v>
      </c>
      <c r="B510" s="354" t="s">
        <v>561</v>
      </c>
      <c r="C510" s="355">
        <v>1654.35</v>
      </c>
      <c r="D510" s="355">
        <v>1638.4833333333333</v>
      </c>
      <c r="E510" s="355">
        <v>1616.9666666666667</v>
      </c>
      <c r="F510" s="355">
        <v>1579.5833333333333</v>
      </c>
      <c r="G510" s="355">
        <v>1558.0666666666666</v>
      </c>
      <c r="H510" s="355">
        <v>1675.8666666666668</v>
      </c>
      <c r="I510" s="355">
        <v>1697.3833333333337</v>
      </c>
      <c r="J510" s="354">
        <v>1734.7666666666669</v>
      </c>
      <c r="K510" s="354">
        <v>1660</v>
      </c>
      <c r="L510" s="354">
        <v>1601.1</v>
      </c>
      <c r="M510" s="270">
        <v>0.36613000000000001</v>
      </c>
      <c r="N510" s="1"/>
      <c r="O510" s="1"/>
    </row>
    <row r="511" spans="1:15" ht="12.75" customHeight="1">
      <c r="A511" s="30"/>
      <c r="B511" s="354"/>
      <c r="C511" s="355"/>
      <c r="D511" s="355"/>
      <c r="E511" s="355"/>
      <c r="F511" s="355"/>
      <c r="G511" s="355"/>
      <c r="H511" s="355"/>
      <c r="I511" s="355"/>
      <c r="J511" s="354"/>
      <c r="K511" s="354"/>
      <c r="L511" s="354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G10" sqref="G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48"/>
      <c r="B5" s="449"/>
      <c r="C5" s="448"/>
      <c r="D5" s="449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50" t="s">
        <v>564</v>
      </c>
      <c r="C7" s="449"/>
      <c r="D7" s="7">
        <f>Main!B10</f>
        <v>44664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44663</v>
      </c>
      <c r="B10" s="29">
        <v>538812</v>
      </c>
      <c r="C10" s="28" t="s">
        <v>1038</v>
      </c>
      <c r="D10" s="28" t="s">
        <v>1039</v>
      </c>
      <c r="E10" s="28" t="s">
        <v>573</v>
      </c>
      <c r="F10" s="87">
        <v>108000</v>
      </c>
      <c r="G10" s="29">
        <v>19.43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44663</v>
      </c>
      <c r="B11" s="29">
        <v>543499</v>
      </c>
      <c r="C11" s="28" t="s">
        <v>1040</v>
      </c>
      <c r="D11" s="28" t="s">
        <v>1041</v>
      </c>
      <c r="E11" s="28" t="s">
        <v>573</v>
      </c>
      <c r="F11" s="87">
        <v>18000</v>
      </c>
      <c r="G11" s="29">
        <v>20.05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44663</v>
      </c>
      <c r="B12" s="29">
        <v>543499</v>
      </c>
      <c r="C12" s="28" t="s">
        <v>1040</v>
      </c>
      <c r="D12" s="28" t="s">
        <v>1041</v>
      </c>
      <c r="E12" s="28" t="s">
        <v>574</v>
      </c>
      <c r="F12" s="87">
        <v>96000</v>
      </c>
      <c r="G12" s="29">
        <v>20.18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44663</v>
      </c>
      <c r="B13" s="29">
        <v>539506</v>
      </c>
      <c r="C13" s="28" t="s">
        <v>928</v>
      </c>
      <c r="D13" s="28" t="s">
        <v>867</v>
      </c>
      <c r="E13" s="28" t="s">
        <v>573</v>
      </c>
      <c r="F13" s="87">
        <v>1000000</v>
      </c>
      <c r="G13" s="29">
        <v>2.12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44663</v>
      </c>
      <c r="B14" s="29">
        <v>539506</v>
      </c>
      <c r="C14" s="28" t="s">
        <v>928</v>
      </c>
      <c r="D14" s="28" t="s">
        <v>867</v>
      </c>
      <c r="E14" s="28" t="s">
        <v>574</v>
      </c>
      <c r="F14" s="87">
        <v>250000</v>
      </c>
      <c r="G14" s="29">
        <v>2.12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44663</v>
      </c>
      <c r="B15" s="29">
        <v>539506</v>
      </c>
      <c r="C15" s="28" t="s">
        <v>928</v>
      </c>
      <c r="D15" s="28" t="s">
        <v>1042</v>
      </c>
      <c r="E15" s="28" t="s">
        <v>574</v>
      </c>
      <c r="F15" s="87">
        <v>1049950</v>
      </c>
      <c r="G15" s="29">
        <v>2.12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44663</v>
      </c>
      <c r="B16" s="29">
        <v>539506</v>
      </c>
      <c r="C16" s="28" t="s">
        <v>928</v>
      </c>
      <c r="D16" s="28" t="s">
        <v>1043</v>
      </c>
      <c r="E16" s="28" t="s">
        <v>573</v>
      </c>
      <c r="F16" s="87">
        <v>100000</v>
      </c>
      <c r="G16" s="29">
        <v>2.12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44663</v>
      </c>
      <c r="B17" s="29">
        <v>539506</v>
      </c>
      <c r="C17" s="28" t="s">
        <v>928</v>
      </c>
      <c r="D17" s="28" t="s">
        <v>1043</v>
      </c>
      <c r="E17" s="28" t="s">
        <v>574</v>
      </c>
      <c r="F17" s="87">
        <v>224442</v>
      </c>
      <c r="G17" s="29">
        <v>2.11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44663</v>
      </c>
      <c r="B18" s="29">
        <v>539506</v>
      </c>
      <c r="C18" s="28" t="s">
        <v>928</v>
      </c>
      <c r="D18" s="28" t="s">
        <v>1044</v>
      </c>
      <c r="E18" s="28" t="s">
        <v>574</v>
      </c>
      <c r="F18" s="87">
        <v>300000</v>
      </c>
      <c r="G18" s="29">
        <v>2.11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44663</v>
      </c>
      <c r="B19" s="29">
        <v>539773</v>
      </c>
      <c r="C19" s="28" t="s">
        <v>983</v>
      </c>
      <c r="D19" s="28" t="s">
        <v>1045</v>
      </c>
      <c r="E19" s="28" t="s">
        <v>574</v>
      </c>
      <c r="F19" s="87">
        <v>254135</v>
      </c>
      <c r="G19" s="29">
        <v>5.54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44663</v>
      </c>
      <c r="B20" s="29">
        <v>543516</v>
      </c>
      <c r="C20" s="28" t="s">
        <v>1046</v>
      </c>
      <c r="D20" s="28" t="s">
        <v>1041</v>
      </c>
      <c r="E20" s="28" t="s">
        <v>573</v>
      </c>
      <c r="F20" s="87">
        <v>12000</v>
      </c>
      <c r="G20" s="29">
        <v>51.93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44663</v>
      </c>
      <c r="B21" s="29">
        <v>543516</v>
      </c>
      <c r="C21" s="28" t="s">
        <v>1046</v>
      </c>
      <c r="D21" s="28" t="s">
        <v>1041</v>
      </c>
      <c r="E21" s="28" t="s">
        <v>574</v>
      </c>
      <c r="F21" s="87">
        <v>16000</v>
      </c>
      <c r="G21" s="29">
        <v>54.08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44663</v>
      </c>
      <c r="B22" s="29">
        <v>543516</v>
      </c>
      <c r="C22" s="28" t="s">
        <v>1046</v>
      </c>
      <c r="D22" s="28" t="s">
        <v>1047</v>
      </c>
      <c r="E22" s="28" t="s">
        <v>574</v>
      </c>
      <c r="F22" s="87">
        <v>8000</v>
      </c>
      <c r="G22" s="29">
        <v>54.7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44663</v>
      </c>
      <c r="B23" s="29">
        <v>543516</v>
      </c>
      <c r="C23" s="28" t="s">
        <v>1046</v>
      </c>
      <c r="D23" s="28" t="s">
        <v>1048</v>
      </c>
      <c r="E23" s="28" t="s">
        <v>573</v>
      </c>
      <c r="F23" s="87">
        <v>10000</v>
      </c>
      <c r="G23" s="29">
        <v>54.55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44663</v>
      </c>
      <c r="B24" s="29">
        <v>543516</v>
      </c>
      <c r="C24" s="28" t="s">
        <v>1046</v>
      </c>
      <c r="D24" s="28" t="s">
        <v>1049</v>
      </c>
      <c r="E24" s="28" t="s">
        <v>573</v>
      </c>
      <c r="F24" s="87">
        <v>30000</v>
      </c>
      <c r="G24" s="29">
        <v>54.78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44663</v>
      </c>
      <c r="B25" s="29">
        <v>540614</v>
      </c>
      <c r="C25" s="28" t="s">
        <v>892</v>
      </c>
      <c r="D25" s="28" t="s">
        <v>984</v>
      </c>
      <c r="E25" s="28" t="s">
        <v>574</v>
      </c>
      <c r="F25" s="87">
        <v>300650</v>
      </c>
      <c r="G25" s="29">
        <v>6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44663</v>
      </c>
      <c r="B26" s="29">
        <v>542918</v>
      </c>
      <c r="C26" s="28" t="s">
        <v>1050</v>
      </c>
      <c r="D26" s="28" t="s">
        <v>1051</v>
      </c>
      <c r="E26" s="28" t="s">
        <v>574</v>
      </c>
      <c r="F26" s="87">
        <v>26400</v>
      </c>
      <c r="G26" s="29">
        <v>36.729999999999997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44663</v>
      </c>
      <c r="B27" s="29">
        <v>531328</v>
      </c>
      <c r="C27" s="28" t="s">
        <v>987</v>
      </c>
      <c r="D27" s="28" t="s">
        <v>988</v>
      </c>
      <c r="E27" s="28" t="s">
        <v>574</v>
      </c>
      <c r="F27" s="87">
        <v>2500000</v>
      </c>
      <c r="G27" s="29">
        <v>0.95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44663</v>
      </c>
      <c r="B28" s="29">
        <v>514332</v>
      </c>
      <c r="C28" s="28" t="s">
        <v>1052</v>
      </c>
      <c r="D28" s="28" t="s">
        <v>1053</v>
      </c>
      <c r="E28" s="28" t="s">
        <v>574</v>
      </c>
      <c r="F28" s="87">
        <v>50000</v>
      </c>
      <c r="G28" s="29">
        <v>22.01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44663</v>
      </c>
      <c r="B29" s="29">
        <v>514332</v>
      </c>
      <c r="C29" s="28" t="s">
        <v>1052</v>
      </c>
      <c r="D29" s="28" t="s">
        <v>1054</v>
      </c>
      <c r="E29" s="28" t="s">
        <v>574</v>
      </c>
      <c r="F29" s="87">
        <v>115000</v>
      </c>
      <c r="G29" s="29">
        <v>21.35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44663</v>
      </c>
      <c r="B30" s="29">
        <v>540243</v>
      </c>
      <c r="C30" s="28" t="s">
        <v>1055</v>
      </c>
      <c r="D30" s="28" t="s">
        <v>1056</v>
      </c>
      <c r="E30" s="28" t="s">
        <v>574</v>
      </c>
      <c r="F30" s="87">
        <v>14400</v>
      </c>
      <c r="G30" s="29">
        <v>20.78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44663</v>
      </c>
      <c r="B31" s="29">
        <v>538537</v>
      </c>
      <c r="C31" s="28" t="s">
        <v>1057</v>
      </c>
      <c r="D31" s="28" t="s">
        <v>1058</v>
      </c>
      <c r="E31" s="28" t="s">
        <v>574</v>
      </c>
      <c r="F31" s="87">
        <v>100013</v>
      </c>
      <c r="G31" s="29">
        <v>2.5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44663</v>
      </c>
      <c r="B32" s="29">
        <v>514330</v>
      </c>
      <c r="C32" s="28" t="s">
        <v>1059</v>
      </c>
      <c r="D32" s="28" t="s">
        <v>1060</v>
      </c>
      <c r="E32" s="28" t="s">
        <v>574</v>
      </c>
      <c r="F32" s="87">
        <v>94856</v>
      </c>
      <c r="G32" s="29">
        <v>41.53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44663</v>
      </c>
      <c r="B33" s="29">
        <v>514330</v>
      </c>
      <c r="C33" s="28" t="s">
        <v>1059</v>
      </c>
      <c r="D33" s="28" t="s">
        <v>1061</v>
      </c>
      <c r="E33" s="28" t="s">
        <v>573</v>
      </c>
      <c r="F33" s="87">
        <v>50947</v>
      </c>
      <c r="G33" s="29">
        <v>41.7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44663</v>
      </c>
      <c r="B34" s="29">
        <v>540386</v>
      </c>
      <c r="C34" s="28" t="s">
        <v>971</v>
      </c>
      <c r="D34" s="28" t="s">
        <v>989</v>
      </c>
      <c r="E34" s="28" t="s">
        <v>574</v>
      </c>
      <c r="F34" s="87">
        <v>75000</v>
      </c>
      <c r="G34" s="29">
        <v>18.850000000000001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44663</v>
      </c>
      <c r="B35" s="29">
        <v>540386</v>
      </c>
      <c r="C35" s="28" t="s">
        <v>971</v>
      </c>
      <c r="D35" s="28" t="s">
        <v>1062</v>
      </c>
      <c r="E35" s="28" t="s">
        <v>574</v>
      </c>
      <c r="F35" s="87">
        <v>56790</v>
      </c>
      <c r="G35" s="29">
        <v>19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44663</v>
      </c>
      <c r="B36" s="29">
        <v>540386</v>
      </c>
      <c r="C36" s="28" t="s">
        <v>971</v>
      </c>
      <c r="D36" s="28" t="s">
        <v>1063</v>
      </c>
      <c r="E36" s="28" t="s">
        <v>573</v>
      </c>
      <c r="F36" s="87">
        <v>108975</v>
      </c>
      <c r="G36" s="29">
        <v>19.28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44663</v>
      </c>
      <c r="B37" s="29">
        <v>540386</v>
      </c>
      <c r="C37" s="28" t="s">
        <v>971</v>
      </c>
      <c r="D37" s="28" t="s">
        <v>1063</v>
      </c>
      <c r="E37" s="28" t="s">
        <v>574</v>
      </c>
      <c r="F37" s="87">
        <v>108975</v>
      </c>
      <c r="G37" s="29">
        <v>19.28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44663</v>
      </c>
      <c r="B38" s="29">
        <v>540386</v>
      </c>
      <c r="C38" s="28" t="s">
        <v>971</v>
      </c>
      <c r="D38" s="28" t="s">
        <v>929</v>
      </c>
      <c r="E38" s="28" t="s">
        <v>573</v>
      </c>
      <c r="F38" s="87">
        <v>110250</v>
      </c>
      <c r="G38" s="29">
        <v>19.239999999999998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44663</v>
      </c>
      <c r="B39" s="29">
        <v>540386</v>
      </c>
      <c r="C39" s="28" t="s">
        <v>971</v>
      </c>
      <c r="D39" s="28" t="s">
        <v>929</v>
      </c>
      <c r="E39" s="28" t="s">
        <v>574</v>
      </c>
      <c r="F39" s="87">
        <v>124198</v>
      </c>
      <c r="G39" s="29">
        <v>19.09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44663</v>
      </c>
      <c r="B40" s="29">
        <v>531512</v>
      </c>
      <c r="C40" s="28" t="s">
        <v>990</v>
      </c>
      <c r="D40" s="28" t="s">
        <v>1064</v>
      </c>
      <c r="E40" s="28" t="s">
        <v>573</v>
      </c>
      <c r="F40" s="87">
        <v>76230</v>
      </c>
      <c r="G40" s="29">
        <v>6.5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44663</v>
      </c>
      <c r="B41" s="29">
        <v>540727</v>
      </c>
      <c r="C41" s="28" t="s">
        <v>1065</v>
      </c>
      <c r="D41" s="28" t="s">
        <v>972</v>
      </c>
      <c r="E41" s="28" t="s">
        <v>573</v>
      </c>
      <c r="F41" s="87">
        <v>78071</v>
      </c>
      <c r="G41" s="29">
        <v>39.85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44663</v>
      </c>
      <c r="B42" s="29">
        <v>540727</v>
      </c>
      <c r="C42" s="28" t="s">
        <v>1065</v>
      </c>
      <c r="D42" s="28" t="s">
        <v>972</v>
      </c>
      <c r="E42" s="28" t="s">
        <v>574</v>
      </c>
      <c r="F42" s="87">
        <v>29032</v>
      </c>
      <c r="G42" s="29">
        <v>39.340000000000003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44663</v>
      </c>
      <c r="B43" s="29">
        <v>539673</v>
      </c>
      <c r="C43" s="28" t="s">
        <v>1066</v>
      </c>
      <c r="D43" s="28" t="s">
        <v>1067</v>
      </c>
      <c r="E43" s="28" t="s">
        <v>573</v>
      </c>
      <c r="F43" s="87">
        <v>19822</v>
      </c>
      <c r="G43" s="29">
        <v>21.98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44663</v>
      </c>
      <c r="B44" s="29">
        <v>539673</v>
      </c>
      <c r="C44" s="28" t="s">
        <v>1066</v>
      </c>
      <c r="D44" s="28" t="s">
        <v>1068</v>
      </c>
      <c r="E44" s="28" t="s">
        <v>574</v>
      </c>
      <c r="F44" s="87">
        <v>19600</v>
      </c>
      <c r="G44" s="29">
        <v>22.09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44663</v>
      </c>
      <c r="B45" s="29">
        <v>540175</v>
      </c>
      <c r="C45" s="28" t="s">
        <v>1069</v>
      </c>
      <c r="D45" s="28" t="s">
        <v>1070</v>
      </c>
      <c r="E45" s="28" t="s">
        <v>574</v>
      </c>
      <c r="F45" s="87">
        <v>27296</v>
      </c>
      <c r="G45" s="29">
        <v>10.050000000000001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44663</v>
      </c>
      <c r="B46" s="29">
        <v>539561</v>
      </c>
      <c r="C46" s="28" t="s">
        <v>1071</v>
      </c>
      <c r="D46" s="28" t="s">
        <v>1072</v>
      </c>
      <c r="E46" s="28" t="s">
        <v>573</v>
      </c>
      <c r="F46" s="87">
        <v>53958</v>
      </c>
      <c r="G46" s="29">
        <v>138.4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44663</v>
      </c>
      <c r="B47" s="29">
        <v>539561</v>
      </c>
      <c r="C47" s="28" t="s">
        <v>1071</v>
      </c>
      <c r="D47" s="28" t="s">
        <v>1073</v>
      </c>
      <c r="E47" s="28" t="s">
        <v>573</v>
      </c>
      <c r="F47" s="87">
        <v>73</v>
      </c>
      <c r="G47" s="29">
        <v>137.4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44663</v>
      </c>
      <c r="B48" s="29">
        <v>539561</v>
      </c>
      <c r="C48" s="28" t="s">
        <v>1071</v>
      </c>
      <c r="D48" s="28" t="s">
        <v>1073</v>
      </c>
      <c r="E48" s="28" t="s">
        <v>574</v>
      </c>
      <c r="F48" s="87">
        <v>23798</v>
      </c>
      <c r="G48" s="29">
        <v>138.4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44663</v>
      </c>
      <c r="B49" s="29">
        <v>519191</v>
      </c>
      <c r="C49" s="28" t="s">
        <v>991</v>
      </c>
      <c r="D49" s="28" t="s">
        <v>992</v>
      </c>
      <c r="E49" s="28" t="s">
        <v>574</v>
      </c>
      <c r="F49" s="87">
        <v>49352</v>
      </c>
      <c r="G49" s="29">
        <v>12.97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44663</v>
      </c>
      <c r="B50" s="29">
        <v>531893</v>
      </c>
      <c r="C50" s="28" t="s">
        <v>1074</v>
      </c>
      <c r="D50" s="28" t="s">
        <v>986</v>
      </c>
      <c r="E50" s="28" t="s">
        <v>574</v>
      </c>
      <c r="F50" s="87">
        <v>55000</v>
      </c>
      <c r="G50" s="29">
        <v>17.170000000000002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44663</v>
      </c>
      <c r="B51" s="29">
        <v>535647</v>
      </c>
      <c r="C51" s="28" t="s">
        <v>1075</v>
      </c>
      <c r="D51" s="28" t="s">
        <v>1076</v>
      </c>
      <c r="E51" s="28" t="s">
        <v>573</v>
      </c>
      <c r="F51" s="87">
        <v>80000</v>
      </c>
      <c r="G51" s="29">
        <v>8.18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44663</v>
      </c>
      <c r="B52" s="29">
        <v>535647</v>
      </c>
      <c r="C52" s="28" t="s">
        <v>1075</v>
      </c>
      <c r="D52" s="28" t="s">
        <v>1076</v>
      </c>
      <c r="E52" s="28" t="s">
        <v>574</v>
      </c>
      <c r="F52" s="87">
        <v>30000</v>
      </c>
      <c r="G52" s="29">
        <v>7.46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44663</v>
      </c>
      <c r="B53" s="29">
        <v>535647</v>
      </c>
      <c r="C53" s="28" t="s">
        <v>1075</v>
      </c>
      <c r="D53" s="28" t="s">
        <v>1077</v>
      </c>
      <c r="E53" s="28" t="s">
        <v>574</v>
      </c>
      <c r="F53" s="87">
        <v>50000</v>
      </c>
      <c r="G53" s="29">
        <v>7.32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44663</v>
      </c>
      <c r="B54" s="29">
        <v>535647</v>
      </c>
      <c r="C54" s="28" t="s">
        <v>1075</v>
      </c>
      <c r="D54" s="28" t="s">
        <v>1078</v>
      </c>
      <c r="E54" s="28" t="s">
        <v>574</v>
      </c>
      <c r="F54" s="87">
        <v>50000</v>
      </c>
      <c r="G54" s="29">
        <v>7.34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44663</v>
      </c>
      <c r="B55" s="29">
        <v>535647</v>
      </c>
      <c r="C55" s="28" t="s">
        <v>1075</v>
      </c>
      <c r="D55" s="28" t="s">
        <v>949</v>
      </c>
      <c r="E55" s="28" t="s">
        <v>573</v>
      </c>
      <c r="F55" s="87">
        <v>30000</v>
      </c>
      <c r="G55" s="29">
        <v>7.32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44663</v>
      </c>
      <c r="B56" s="29">
        <v>535647</v>
      </c>
      <c r="C56" s="28" t="s">
        <v>1075</v>
      </c>
      <c r="D56" s="28" t="s">
        <v>949</v>
      </c>
      <c r="E56" s="28" t="s">
        <v>574</v>
      </c>
      <c r="F56" s="87">
        <v>60000</v>
      </c>
      <c r="G56" s="29">
        <v>7.49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44663</v>
      </c>
      <c r="B57" s="29">
        <v>535647</v>
      </c>
      <c r="C57" s="28" t="s">
        <v>1075</v>
      </c>
      <c r="D57" s="28" t="s">
        <v>1079</v>
      </c>
      <c r="E57" s="28" t="s">
        <v>574</v>
      </c>
      <c r="F57" s="87">
        <v>70000</v>
      </c>
      <c r="G57" s="29">
        <v>8.27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44663</v>
      </c>
      <c r="B58" s="29">
        <v>535647</v>
      </c>
      <c r="C58" s="28" t="s">
        <v>1075</v>
      </c>
      <c r="D58" s="28" t="s">
        <v>1080</v>
      </c>
      <c r="E58" s="28" t="s">
        <v>573</v>
      </c>
      <c r="F58" s="87">
        <v>40000</v>
      </c>
      <c r="G58" s="29">
        <v>7.32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44663</v>
      </c>
      <c r="B59" s="29">
        <v>535647</v>
      </c>
      <c r="C59" s="28" t="s">
        <v>1075</v>
      </c>
      <c r="D59" s="28" t="s">
        <v>1080</v>
      </c>
      <c r="E59" s="28" t="s">
        <v>574</v>
      </c>
      <c r="F59" s="87">
        <v>30000</v>
      </c>
      <c r="G59" s="29">
        <v>8.18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44663</v>
      </c>
      <c r="B60" s="29">
        <v>535647</v>
      </c>
      <c r="C60" s="28" t="s">
        <v>1075</v>
      </c>
      <c r="D60" s="28" t="s">
        <v>1042</v>
      </c>
      <c r="E60" s="28" t="s">
        <v>574</v>
      </c>
      <c r="F60" s="87">
        <v>50000</v>
      </c>
      <c r="G60" s="29">
        <v>7.32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44663</v>
      </c>
      <c r="B61" s="29">
        <v>535647</v>
      </c>
      <c r="C61" s="28" t="s">
        <v>1075</v>
      </c>
      <c r="D61" s="28" t="s">
        <v>1081</v>
      </c>
      <c r="E61" s="28" t="s">
        <v>573</v>
      </c>
      <c r="F61" s="87">
        <v>50000</v>
      </c>
      <c r="G61" s="29">
        <v>7.9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44663</v>
      </c>
      <c r="B62" s="29">
        <v>535647</v>
      </c>
      <c r="C62" s="28" t="s">
        <v>1075</v>
      </c>
      <c r="D62" s="28" t="s">
        <v>1082</v>
      </c>
      <c r="E62" s="28" t="s">
        <v>573</v>
      </c>
      <c r="F62" s="87">
        <v>50000</v>
      </c>
      <c r="G62" s="29">
        <v>8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44663</v>
      </c>
      <c r="B63" s="29">
        <v>535647</v>
      </c>
      <c r="C63" s="28" t="s">
        <v>1075</v>
      </c>
      <c r="D63" s="28" t="s">
        <v>1083</v>
      </c>
      <c r="E63" s="28" t="s">
        <v>573</v>
      </c>
      <c r="F63" s="87">
        <v>50000</v>
      </c>
      <c r="G63" s="29">
        <v>7.32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44663</v>
      </c>
      <c r="B64" s="29">
        <v>543515</v>
      </c>
      <c r="C64" s="28" t="s">
        <v>1084</v>
      </c>
      <c r="D64" s="28" t="s">
        <v>1085</v>
      </c>
      <c r="E64" s="28" t="s">
        <v>573</v>
      </c>
      <c r="F64" s="87">
        <v>45000</v>
      </c>
      <c r="G64" s="29">
        <v>121.25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44663</v>
      </c>
      <c r="B65" s="29">
        <v>511760</v>
      </c>
      <c r="C65" s="28" t="s">
        <v>950</v>
      </c>
      <c r="D65" s="28" t="s">
        <v>867</v>
      </c>
      <c r="E65" s="28" t="s">
        <v>574</v>
      </c>
      <c r="F65" s="87">
        <v>827769</v>
      </c>
      <c r="G65" s="29">
        <v>0.92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44663</v>
      </c>
      <c r="B66" s="29">
        <v>512499</v>
      </c>
      <c r="C66" s="28" t="s">
        <v>1086</v>
      </c>
      <c r="D66" s="28" t="s">
        <v>1042</v>
      </c>
      <c r="E66" s="28" t="s">
        <v>574</v>
      </c>
      <c r="F66" s="87">
        <v>5610174</v>
      </c>
      <c r="G66" s="29">
        <v>0.96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44663</v>
      </c>
      <c r="B67" s="29">
        <v>543341</v>
      </c>
      <c r="C67" s="28" t="s">
        <v>1087</v>
      </c>
      <c r="D67" s="28" t="s">
        <v>1080</v>
      </c>
      <c r="E67" s="28" t="s">
        <v>573</v>
      </c>
      <c r="F67" s="87">
        <v>57501</v>
      </c>
      <c r="G67" s="29">
        <v>8.89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44663</v>
      </c>
      <c r="B68" s="29">
        <v>543341</v>
      </c>
      <c r="C68" s="28" t="s">
        <v>1087</v>
      </c>
      <c r="D68" s="28" t="s">
        <v>1088</v>
      </c>
      <c r="E68" s="28" t="s">
        <v>573</v>
      </c>
      <c r="F68" s="87">
        <v>57504</v>
      </c>
      <c r="G68" s="29">
        <v>8.89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44663</v>
      </c>
      <c r="B69" s="29">
        <v>543341</v>
      </c>
      <c r="C69" s="28" t="s">
        <v>1087</v>
      </c>
      <c r="D69" s="28" t="s">
        <v>1089</v>
      </c>
      <c r="E69" s="28" t="s">
        <v>573</v>
      </c>
      <c r="F69" s="87">
        <v>100000</v>
      </c>
      <c r="G69" s="29">
        <v>9.1300000000000008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44663</v>
      </c>
      <c r="B70" s="29">
        <v>512197</v>
      </c>
      <c r="C70" s="28" t="s">
        <v>993</v>
      </c>
      <c r="D70" s="28" t="s">
        <v>1090</v>
      </c>
      <c r="E70" s="28" t="s">
        <v>574</v>
      </c>
      <c r="F70" s="87">
        <v>24299</v>
      </c>
      <c r="G70" s="29">
        <v>3.8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44663</v>
      </c>
      <c r="B71" s="29">
        <v>539584</v>
      </c>
      <c r="C71" s="28" t="s">
        <v>1091</v>
      </c>
      <c r="D71" s="28" t="s">
        <v>1092</v>
      </c>
      <c r="E71" s="28" t="s">
        <v>573</v>
      </c>
      <c r="F71" s="87">
        <v>589494</v>
      </c>
      <c r="G71" s="29">
        <v>1.71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44663</v>
      </c>
      <c r="B72" s="29">
        <v>539017</v>
      </c>
      <c r="C72" s="28" t="s">
        <v>1093</v>
      </c>
      <c r="D72" s="28" t="s">
        <v>1094</v>
      </c>
      <c r="E72" s="28" t="s">
        <v>574</v>
      </c>
      <c r="F72" s="87">
        <v>95000</v>
      </c>
      <c r="G72" s="29">
        <v>99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44663</v>
      </c>
      <c r="B73" s="29">
        <v>542025</v>
      </c>
      <c r="C73" s="28" t="s">
        <v>1095</v>
      </c>
      <c r="D73" s="28" t="s">
        <v>1096</v>
      </c>
      <c r="E73" s="28" t="s">
        <v>573</v>
      </c>
      <c r="F73" s="87">
        <v>816000</v>
      </c>
      <c r="G73" s="29">
        <v>1.22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44663</v>
      </c>
      <c r="B74" s="29">
        <v>532070</v>
      </c>
      <c r="C74" s="28" t="s">
        <v>1097</v>
      </c>
      <c r="D74" s="28" t="s">
        <v>1098</v>
      </c>
      <c r="E74" s="28" t="s">
        <v>573</v>
      </c>
      <c r="F74" s="87">
        <v>50000</v>
      </c>
      <c r="G74" s="29">
        <v>49.05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44663</v>
      </c>
      <c r="B75" s="29">
        <v>531205</v>
      </c>
      <c r="C75" s="28" t="s">
        <v>1099</v>
      </c>
      <c r="D75" s="28" t="s">
        <v>1100</v>
      </c>
      <c r="E75" s="28" t="s">
        <v>573</v>
      </c>
      <c r="F75" s="87">
        <v>5886</v>
      </c>
      <c r="G75" s="29">
        <v>26.35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44663</v>
      </c>
      <c r="B76" s="29">
        <v>531205</v>
      </c>
      <c r="C76" s="28" t="s">
        <v>1099</v>
      </c>
      <c r="D76" s="28" t="s">
        <v>1100</v>
      </c>
      <c r="E76" s="28" t="s">
        <v>574</v>
      </c>
      <c r="F76" s="87">
        <v>40000</v>
      </c>
      <c r="G76" s="29">
        <v>28.44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44663</v>
      </c>
      <c r="B77" s="29">
        <v>531205</v>
      </c>
      <c r="C77" s="28" t="s">
        <v>1099</v>
      </c>
      <c r="D77" s="28" t="s">
        <v>867</v>
      </c>
      <c r="E77" s="28" t="s">
        <v>573</v>
      </c>
      <c r="F77" s="87">
        <v>70000</v>
      </c>
      <c r="G77" s="29">
        <v>25.9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44663</v>
      </c>
      <c r="B78" s="29">
        <v>538607</v>
      </c>
      <c r="C78" s="28" t="s">
        <v>1101</v>
      </c>
      <c r="D78" s="28" t="s">
        <v>1102</v>
      </c>
      <c r="E78" s="28" t="s">
        <v>574</v>
      </c>
      <c r="F78" s="87">
        <v>1200000</v>
      </c>
      <c r="G78" s="29">
        <v>12.19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44663</v>
      </c>
      <c r="B79" s="29">
        <v>538607</v>
      </c>
      <c r="C79" s="28" t="s">
        <v>1101</v>
      </c>
      <c r="D79" s="28" t="s">
        <v>1103</v>
      </c>
      <c r="E79" s="28" t="s">
        <v>573</v>
      </c>
      <c r="F79" s="87">
        <v>2500000</v>
      </c>
      <c r="G79" s="29">
        <v>12.19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44663</v>
      </c>
      <c r="B80" s="29">
        <v>538597</v>
      </c>
      <c r="C80" s="28" t="s">
        <v>951</v>
      </c>
      <c r="D80" s="28" t="s">
        <v>973</v>
      </c>
      <c r="E80" s="28" t="s">
        <v>573</v>
      </c>
      <c r="F80" s="87">
        <v>123634</v>
      </c>
      <c r="G80" s="29">
        <v>8.7899999999999991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44663</v>
      </c>
      <c r="B81" s="29">
        <v>538597</v>
      </c>
      <c r="C81" s="28" t="s">
        <v>951</v>
      </c>
      <c r="D81" s="28" t="s">
        <v>973</v>
      </c>
      <c r="E81" s="28" t="s">
        <v>574</v>
      </c>
      <c r="F81" s="87">
        <v>129634</v>
      </c>
      <c r="G81" s="29">
        <v>8.7899999999999991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44663</v>
      </c>
      <c r="B82" s="29">
        <v>538597</v>
      </c>
      <c r="C82" s="28" t="s">
        <v>951</v>
      </c>
      <c r="D82" s="28" t="s">
        <v>994</v>
      </c>
      <c r="E82" s="28" t="s">
        <v>574</v>
      </c>
      <c r="F82" s="87">
        <v>184077</v>
      </c>
      <c r="G82" s="29">
        <v>8.6999999999999993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44663</v>
      </c>
      <c r="B83" s="29">
        <v>538597</v>
      </c>
      <c r="C83" s="28" t="s">
        <v>951</v>
      </c>
      <c r="D83" s="28" t="s">
        <v>952</v>
      </c>
      <c r="E83" s="28" t="s">
        <v>574</v>
      </c>
      <c r="F83" s="87">
        <v>205000</v>
      </c>
      <c r="G83" s="29">
        <v>8.7799999999999994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44663</v>
      </c>
      <c r="B84" s="29">
        <v>538597</v>
      </c>
      <c r="C84" s="28" t="s">
        <v>951</v>
      </c>
      <c r="D84" s="28" t="s">
        <v>995</v>
      </c>
      <c r="E84" s="28" t="s">
        <v>574</v>
      </c>
      <c r="F84" s="87">
        <v>179547</v>
      </c>
      <c r="G84" s="29">
        <v>8.7200000000000006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44663</v>
      </c>
      <c r="B85" s="29">
        <v>543514</v>
      </c>
      <c r="C85" s="28" t="s">
        <v>1104</v>
      </c>
      <c r="D85" s="28" t="s">
        <v>985</v>
      </c>
      <c r="E85" s="28" t="s">
        <v>573</v>
      </c>
      <c r="F85" s="87">
        <v>768398</v>
      </c>
      <c r="G85" s="29">
        <v>162.5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44663</v>
      </c>
      <c r="B86" s="29">
        <v>543514</v>
      </c>
      <c r="C86" s="28" t="s">
        <v>1104</v>
      </c>
      <c r="D86" s="28" t="s">
        <v>1105</v>
      </c>
      <c r="E86" s="28" t="s">
        <v>574</v>
      </c>
      <c r="F86" s="87">
        <v>778600</v>
      </c>
      <c r="G86" s="29">
        <v>162.51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44663</v>
      </c>
      <c r="B87" s="29" t="s">
        <v>1106</v>
      </c>
      <c r="C87" s="28" t="s">
        <v>1107</v>
      </c>
      <c r="D87" s="28" t="s">
        <v>1108</v>
      </c>
      <c r="E87" s="28" t="s">
        <v>573</v>
      </c>
      <c r="F87" s="87">
        <v>88000</v>
      </c>
      <c r="G87" s="29">
        <v>41.18</v>
      </c>
      <c r="H87" s="29" t="s">
        <v>852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44663</v>
      </c>
      <c r="B88" s="29" t="s">
        <v>1109</v>
      </c>
      <c r="C88" s="28" t="s">
        <v>1110</v>
      </c>
      <c r="D88" s="28" t="s">
        <v>974</v>
      </c>
      <c r="E88" s="28" t="s">
        <v>573</v>
      </c>
      <c r="F88" s="87">
        <v>25200</v>
      </c>
      <c r="G88" s="29">
        <v>391.5</v>
      </c>
      <c r="H88" s="29" t="s">
        <v>852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44663</v>
      </c>
      <c r="B89" s="29" t="s">
        <v>1109</v>
      </c>
      <c r="C89" s="28" t="s">
        <v>1110</v>
      </c>
      <c r="D89" s="28" t="s">
        <v>1111</v>
      </c>
      <c r="E89" s="28" t="s">
        <v>573</v>
      </c>
      <c r="F89" s="87">
        <v>20400</v>
      </c>
      <c r="G89" s="29">
        <v>399</v>
      </c>
      <c r="H89" s="29" t="s">
        <v>852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44663</v>
      </c>
      <c r="B90" s="29" t="s">
        <v>1109</v>
      </c>
      <c r="C90" s="28" t="s">
        <v>1110</v>
      </c>
      <c r="D90" s="28" t="s">
        <v>1112</v>
      </c>
      <c r="E90" s="28" t="s">
        <v>573</v>
      </c>
      <c r="F90" s="87">
        <v>1200</v>
      </c>
      <c r="G90" s="29">
        <v>420</v>
      </c>
      <c r="H90" s="29" t="s">
        <v>852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44663</v>
      </c>
      <c r="B91" s="29" t="s">
        <v>1113</v>
      </c>
      <c r="C91" s="28" t="s">
        <v>1114</v>
      </c>
      <c r="D91" s="28" t="s">
        <v>1115</v>
      </c>
      <c r="E91" s="28" t="s">
        <v>573</v>
      </c>
      <c r="F91" s="87">
        <v>60000</v>
      </c>
      <c r="G91" s="29">
        <v>59.9</v>
      </c>
      <c r="H91" s="29" t="s">
        <v>852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44663</v>
      </c>
      <c r="B92" s="29" t="s">
        <v>1116</v>
      </c>
      <c r="C92" s="28" t="s">
        <v>1117</v>
      </c>
      <c r="D92" s="28" t="s">
        <v>932</v>
      </c>
      <c r="E92" s="28" t="s">
        <v>573</v>
      </c>
      <c r="F92" s="87">
        <v>2095177</v>
      </c>
      <c r="G92" s="29">
        <v>90.2</v>
      </c>
      <c r="H92" s="29" t="s">
        <v>852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44663</v>
      </c>
      <c r="B93" s="29" t="s">
        <v>1116</v>
      </c>
      <c r="C93" s="28" t="s">
        <v>1117</v>
      </c>
      <c r="D93" s="28" t="s">
        <v>931</v>
      </c>
      <c r="E93" s="28" t="s">
        <v>573</v>
      </c>
      <c r="F93" s="87">
        <v>1922352</v>
      </c>
      <c r="G93" s="29">
        <v>90.01</v>
      </c>
      <c r="H93" s="29" t="s">
        <v>852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44663</v>
      </c>
      <c r="B94" s="29" t="s">
        <v>1118</v>
      </c>
      <c r="C94" s="28" t="s">
        <v>1119</v>
      </c>
      <c r="D94" s="28" t="s">
        <v>1120</v>
      </c>
      <c r="E94" s="28" t="s">
        <v>573</v>
      </c>
      <c r="F94" s="87">
        <v>54000</v>
      </c>
      <c r="G94" s="29">
        <v>25.67</v>
      </c>
      <c r="H94" s="29" t="s">
        <v>852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44663</v>
      </c>
      <c r="B95" s="29" t="s">
        <v>1121</v>
      </c>
      <c r="C95" s="28" t="s">
        <v>1122</v>
      </c>
      <c r="D95" s="28" t="s">
        <v>930</v>
      </c>
      <c r="E95" s="28" t="s">
        <v>573</v>
      </c>
      <c r="F95" s="87">
        <v>904607</v>
      </c>
      <c r="G95" s="29">
        <v>301.26</v>
      </c>
      <c r="H95" s="29" t="s">
        <v>852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44663</v>
      </c>
      <c r="B96" s="29" t="s">
        <v>1121</v>
      </c>
      <c r="C96" s="28" t="s">
        <v>1122</v>
      </c>
      <c r="D96" s="28" t="s">
        <v>931</v>
      </c>
      <c r="E96" s="28" t="s">
        <v>573</v>
      </c>
      <c r="F96" s="87">
        <v>675888</v>
      </c>
      <c r="G96" s="29">
        <v>298.94</v>
      </c>
      <c r="H96" s="29" t="s">
        <v>852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44663</v>
      </c>
      <c r="B97" s="29" t="s">
        <v>1121</v>
      </c>
      <c r="C97" s="28" t="s">
        <v>1122</v>
      </c>
      <c r="D97" s="28" t="s">
        <v>1123</v>
      </c>
      <c r="E97" s="28" t="s">
        <v>573</v>
      </c>
      <c r="F97" s="87">
        <v>625046</v>
      </c>
      <c r="G97" s="29">
        <v>303.31</v>
      </c>
      <c r="H97" s="29" t="s">
        <v>852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44663</v>
      </c>
      <c r="B98" s="29" t="s">
        <v>933</v>
      </c>
      <c r="C98" s="28" t="s">
        <v>934</v>
      </c>
      <c r="D98" s="28" t="s">
        <v>949</v>
      </c>
      <c r="E98" s="28" t="s">
        <v>573</v>
      </c>
      <c r="F98" s="87">
        <v>93392</v>
      </c>
      <c r="G98" s="29">
        <v>12.2</v>
      </c>
      <c r="H98" s="29" t="s">
        <v>852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44663</v>
      </c>
      <c r="B99" s="29" t="s">
        <v>1124</v>
      </c>
      <c r="C99" s="28" t="s">
        <v>1125</v>
      </c>
      <c r="D99" s="28" t="s">
        <v>1126</v>
      </c>
      <c r="E99" s="28" t="s">
        <v>573</v>
      </c>
      <c r="F99" s="87">
        <v>44171</v>
      </c>
      <c r="G99" s="29">
        <v>14.79</v>
      </c>
      <c r="H99" s="29" t="s">
        <v>852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44663</v>
      </c>
      <c r="B100" s="29" t="s">
        <v>1127</v>
      </c>
      <c r="C100" s="28" t="s">
        <v>1128</v>
      </c>
      <c r="D100" s="28" t="s">
        <v>1129</v>
      </c>
      <c r="E100" s="28" t="s">
        <v>573</v>
      </c>
      <c r="F100" s="87">
        <v>450180</v>
      </c>
      <c r="G100" s="29">
        <v>241.86</v>
      </c>
      <c r="H100" s="29" t="s">
        <v>852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44663</v>
      </c>
      <c r="B101" s="29" t="s">
        <v>424</v>
      </c>
      <c r="C101" s="28" t="s">
        <v>1130</v>
      </c>
      <c r="D101" s="28" t="s">
        <v>930</v>
      </c>
      <c r="E101" s="28" t="s">
        <v>573</v>
      </c>
      <c r="F101" s="87">
        <v>472450</v>
      </c>
      <c r="G101" s="29">
        <v>858.69</v>
      </c>
      <c r="H101" s="29" t="s">
        <v>852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44663</v>
      </c>
      <c r="B102" s="29" t="s">
        <v>1131</v>
      </c>
      <c r="C102" s="28" t="s">
        <v>1132</v>
      </c>
      <c r="D102" s="28" t="s">
        <v>930</v>
      </c>
      <c r="E102" s="28" t="s">
        <v>573</v>
      </c>
      <c r="F102" s="87">
        <v>485824</v>
      </c>
      <c r="G102" s="29">
        <v>282.75</v>
      </c>
      <c r="H102" s="29" t="s">
        <v>852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44663</v>
      </c>
      <c r="B103" s="29" t="s">
        <v>1131</v>
      </c>
      <c r="C103" s="28" t="s">
        <v>1132</v>
      </c>
      <c r="D103" s="28" t="s">
        <v>931</v>
      </c>
      <c r="E103" s="28" t="s">
        <v>573</v>
      </c>
      <c r="F103" s="87">
        <v>343448</v>
      </c>
      <c r="G103" s="29">
        <v>281.63</v>
      </c>
      <c r="H103" s="29" t="s">
        <v>852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44663</v>
      </c>
      <c r="B104" s="29" t="s">
        <v>1133</v>
      </c>
      <c r="C104" s="28" t="s">
        <v>1134</v>
      </c>
      <c r="D104" s="28" t="s">
        <v>996</v>
      </c>
      <c r="E104" s="28" t="s">
        <v>573</v>
      </c>
      <c r="F104" s="87">
        <v>60000</v>
      </c>
      <c r="G104" s="29">
        <v>95.6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44663</v>
      </c>
      <c r="B105" s="29" t="s">
        <v>1133</v>
      </c>
      <c r="C105" s="28" t="s">
        <v>1134</v>
      </c>
      <c r="D105" s="28" t="s">
        <v>1135</v>
      </c>
      <c r="E105" s="28" t="s">
        <v>573</v>
      </c>
      <c r="F105" s="87">
        <v>60000</v>
      </c>
      <c r="G105" s="29">
        <v>95.6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44663</v>
      </c>
      <c r="B106" s="29" t="s">
        <v>1136</v>
      </c>
      <c r="C106" s="28" t="s">
        <v>1137</v>
      </c>
      <c r="D106" s="28" t="s">
        <v>1138</v>
      </c>
      <c r="E106" s="28" t="s">
        <v>573</v>
      </c>
      <c r="F106" s="87">
        <v>78007</v>
      </c>
      <c r="G106" s="29">
        <v>32.18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44663</v>
      </c>
      <c r="B107" s="29" t="s">
        <v>1136</v>
      </c>
      <c r="C107" s="28" t="s">
        <v>1137</v>
      </c>
      <c r="D107" s="28" t="s">
        <v>1139</v>
      </c>
      <c r="E107" s="28" t="s">
        <v>573</v>
      </c>
      <c r="F107" s="87">
        <v>97217</v>
      </c>
      <c r="G107" s="29">
        <v>32.15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44663</v>
      </c>
      <c r="B108" s="29" t="s">
        <v>1136</v>
      </c>
      <c r="C108" s="28" t="s">
        <v>1137</v>
      </c>
      <c r="D108" s="28" t="s">
        <v>1140</v>
      </c>
      <c r="E108" s="28" t="s">
        <v>573</v>
      </c>
      <c r="F108" s="87">
        <v>100000</v>
      </c>
      <c r="G108" s="29">
        <v>31.59</v>
      </c>
      <c r="H108" s="29" t="s">
        <v>852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44663</v>
      </c>
      <c r="B109" s="29" t="s">
        <v>1141</v>
      </c>
      <c r="C109" s="28" t="s">
        <v>1142</v>
      </c>
      <c r="D109" s="28" t="s">
        <v>1143</v>
      </c>
      <c r="E109" s="28" t="s">
        <v>573</v>
      </c>
      <c r="F109" s="87">
        <v>210000</v>
      </c>
      <c r="G109" s="29">
        <v>100.8</v>
      </c>
      <c r="H109" s="29" t="s">
        <v>852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44663</v>
      </c>
      <c r="B110" s="29" t="s">
        <v>1141</v>
      </c>
      <c r="C110" s="28" t="s">
        <v>1142</v>
      </c>
      <c r="D110" s="28" t="s">
        <v>953</v>
      </c>
      <c r="E110" s="28" t="s">
        <v>573</v>
      </c>
      <c r="F110" s="87">
        <v>557314</v>
      </c>
      <c r="G110" s="29">
        <v>101.1</v>
      </c>
      <c r="H110" s="29" t="s">
        <v>852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44663</v>
      </c>
      <c r="B111" s="29" t="s">
        <v>1144</v>
      </c>
      <c r="C111" s="28" t="s">
        <v>1145</v>
      </c>
      <c r="D111" s="28" t="s">
        <v>1146</v>
      </c>
      <c r="E111" s="28" t="s">
        <v>573</v>
      </c>
      <c r="F111" s="87">
        <v>65000</v>
      </c>
      <c r="G111" s="29">
        <v>62.66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44663</v>
      </c>
      <c r="B112" s="29" t="s">
        <v>1147</v>
      </c>
      <c r="C112" s="28" t="s">
        <v>1148</v>
      </c>
      <c r="D112" s="28" t="s">
        <v>1149</v>
      </c>
      <c r="E112" s="28" t="s">
        <v>573</v>
      </c>
      <c r="F112" s="87">
        <v>149600</v>
      </c>
      <c r="G112" s="29">
        <v>239.46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44663</v>
      </c>
      <c r="B113" s="29" t="s">
        <v>1150</v>
      </c>
      <c r="C113" s="28" t="s">
        <v>1151</v>
      </c>
      <c r="D113" s="28" t="s">
        <v>1152</v>
      </c>
      <c r="E113" s="28" t="s">
        <v>573</v>
      </c>
      <c r="F113" s="87">
        <v>16000</v>
      </c>
      <c r="G113" s="29">
        <v>90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44663</v>
      </c>
      <c r="B114" s="29" t="s">
        <v>1153</v>
      </c>
      <c r="C114" s="28" t="s">
        <v>1154</v>
      </c>
      <c r="D114" s="28" t="s">
        <v>1155</v>
      </c>
      <c r="E114" s="28" t="s">
        <v>573</v>
      </c>
      <c r="F114" s="87">
        <v>1812994</v>
      </c>
      <c r="G114" s="29">
        <v>1.95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44663</v>
      </c>
      <c r="B115" s="29" t="s">
        <v>1106</v>
      </c>
      <c r="C115" s="28" t="s">
        <v>1107</v>
      </c>
      <c r="D115" s="28" t="s">
        <v>1156</v>
      </c>
      <c r="E115" s="28" t="s">
        <v>574</v>
      </c>
      <c r="F115" s="87">
        <v>88000</v>
      </c>
      <c r="G115" s="29">
        <v>41.18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44663</v>
      </c>
      <c r="B116" s="29" t="s">
        <v>1109</v>
      </c>
      <c r="C116" s="28" t="s">
        <v>1110</v>
      </c>
      <c r="D116" s="28" t="s">
        <v>974</v>
      </c>
      <c r="E116" s="28" t="s">
        <v>574</v>
      </c>
      <c r="F116" s="87">
        <v>25200</v>
      </c>
      <c r="G116" s="29">
        <v>398.56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44663</v>
      </c>
      <c r="B117" s="29" t="s">
        <v>1109</v>
      </c>
      <c r="C117" s="28" t="s">
        <v>1110</v>
      </c>
      <c r="D117" s="28" t="s">
        <v>1112</v>
      </c>
      <c r="E117" s="28" t="s">
        <v>574</v>
      </c>
      <c r="F117" s="87">
        <v>45600</v>
      </c>
      <c r="G117" s="29">
        <v>396.44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44663</v>
      </c>
      <c r="B118" s="29" t="s">
        <v>1113</v>
      </c>
      <c r="C118" s="28" t="s">
        <v>1114</v>
      </c>
      <c r="D118" s="28" t="s">
        <v>1115</v>
      </c>
      <c r="E118" s="28" t="s">
        <v>574</v>
      </c>
      <c r="F118" s="87">
        <v>60000</v>
      </c>
      <c r="G118" s="29">
        <v>60.15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44663</v>
      </c>
      <c r="B119" s="29" t="s">
        <v>1116</v>
      </c>
      <c r="C119" s="28" t="s">
        <v>1117</v>
      </c>
      <c r="D119" s="28" t="s">
        <v>931</v>
      </c>
      <c r="E119" s="28" t="s">
        <v>574</v>
      </c>
      <c r="F119" s="87">
        <v>1922352</v>
      </c>
      <c r="G119" s="29">
        <v>90.1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44663</v>
      </c>
      <c r="B120" s="29" t="s">
        <v>1116</v>
      </c>
      <c r="C120" s="28" t="s">
        <v>1117</v>
      </c>
      <c r="D120" s="28" t="s">
        <v>932</v>
      </c>
      <c r="E120" s="28" t="s">
        <v>574</v>
      </c>
      <c r="F120" s="87">
        <v>2116499</v>
      </c>
      <c r="G120" s="29">
        <v>90.2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44663</v>
      </c>
      <c r="B121" s="29" t="s">
        <v>1121</v>
      </c>
      <c r="C121" s="28" t="s">
        <v>1122</v>
      </c>
      <c r="D121" s="28" t="s">
        <v>1123</v>
      </c>
      <c r="E121" s="28" t="s">
        <v>574</v>
      </c>
      <c r="F121" s="87">
        <v>625046</v>
      </c>
      <c r="G121" s="29">
        <v>303.5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44663</v>
      </c>
      <c r="B122" s="29" t="s">
        <v>1121</v>
      </c>
      <c r="C122" s="28" t="s">
        <v>1122</v>
      </c>
      <c r="D122" s="28" t="s">
        <v>930</v>
      </c>
      <c r="E122" s="28" t="s">
        <v>574</v>
      </c>
      <c r="F122" s="87">
        <v>902328</v>
      </c>
      <c r="G122" s="29">
        <v>301.27999999999997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44663</v>
      </c>
      <c r="B123" s="29" t="s">
        <v>1121</v>
      </c>
      <c r="C123" s="28" t="s">
        <v>1122</v>
      </c>
      <c r="D123" s="28" t="s">
        <v>931</v>
      </c>
      <c r="E123" s="28" t="s">
        <v>574</v>
      </c>
      <c r="F123" s="87">
        <v>675888</v>
      </c>
      <c r="G123" s="29">
        <v>298.87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44663</v>
      </c>
      <c r="B124" s="29" t="s">
        <v>933</v>
      </c>
      <c r="C124" s="28" t="s">
        <v>934</v>
      </c>
      <c r="D124" s="28" t="s">
        <v>949</v>
      </c>
      <c r="E124" s="28" t="s">
        <v>574</v>
      </c>
      <c r="F124" s="87">
        <v>799960</v>
      </c>
      <c r="G124" s="29">
        <v>12.08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44663</v>
      </c>
      <c r="B125" s="29" t="s">
        <v>1124</v>
      </c>
      <c r="C125" s="28" t="s">
        <v>1125</v>
      </c>
      <c r="D125" s="28" t="s">
        <v>1126</v>
      </c>
      <c r="E125" s="28" t="s">
        <v>574</v>
      </c>
      <c r="F125" s="87">
        <v>43171</v>
      </c>
      <c r="G125" s="29">
        <v>15.48</v>
      </c>
      <c r="H125" s="29" t="s">
        <v>852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44663</v>
      </c>
      <c r="B126" s="29" t="s">
        <v>1157</v>
      </c>
      <c r="C126" s="28" t="s">
        <v>1158</v>
      </c>
      <c r="D126" s="28" t="s">
        <v>1159</v>
      </c>
      <c r="E126" s="28" t="s">
        <v>574</v>
      </c>
      <c r="F126" s="87">
        <v>249000</v>
      </c>
      <c r="G126" s="29">
        <v>5.0599999999999996</v>
      </c>
      <c r="H126" s="29" t="s">
        <v>852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44663</v>
      </c>
      <c r="B127" s="29" t="s">
        <v>1127</v>
      </c>
      <c r="C127" s="28" t="s">
        <v>1128</v>
      </c>
      <c r="D127" s="28" t="s">
        <v>1129</v>
      </c>
      <c r="E127" s="28" t="s">
        <v>574</v>
      </c>
      <c r="F127" s="87">
        <v>720000</v>
      </c>
      <c r="G127" s="29">
        <v>233.98</v>
      </c>
      <c r="H127" s="29" t="s">
        <v>852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44663</v>
      </c>
      <c r="B128" s="29" t="s">
        <v>424</v>
      </c>
      <c r="C128" s="28" t="s">
        <v>1130</v>
      </c>
      <c r="D128" s="28" t="s">
        <v>930</v>
      </c>
      <c r="E128" s="28" t="s">
        <v>574</v>
      </c>
      <c r="F128" s="87">
        <v>476049</v>
      </c>
      <c r="G128" s="29">
        <v>860.03</v>
      </c>
      <c r="H128" s="29" t="s">
        <v>852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44663</v>
      </c>
      <c r="B129" s="29" t="s">
        <v>1131</v>
      </c>
      <c r="C129" s="28" t="s">
        <v>1132</v>
      </c>
      <c r="D129" s="28" t="s">
        <v>930</v>
      </c>
      <c r="E129" s="28" t="s">
        <v>574</v>
      </c>
      <c r="F129" s="87">
        <v>472427</v>
      </c>
      <c r="G129" s="29">
        <v>283.31</v>
      </c>
      <c r="H129" s="29" t="s">
        <v>852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44663</v>
      </c>
      <c r="B130" s="29" t="s">
        <v>1131</v>
      </c>
      <c r="C130" s="28" t="s">
        <v>1132</v>
      </c>
      <c r="D130" s="28" t="s">
        <v>931</v>
      </c>
      <c r="E130" s="28" t="s">
        <v>574</v>
      </c>
      <c r="F130" s="87">
        <v>343448</v>
      </c>
      <c r="G130" s="29">
        <v>281.43</v>
      </c>
      <c r="H130" s="29" t="s">
        <v>852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44663</v>
      </c>
      <c r="B131" s="29" t="s">
        <v>1136</v>
      </c>
      <c r="C131" s="28" t="s">
        <v>1137</v>
      </c>
      <c r="D131" s="28" t="s">
        <v>1140</v>
      </c>
      <c r="E131" s="28" t="s">
        <v>574</v>
      </c>
      <c r="F131" s="87">
        <v>105000</v>
      </c>
      <c r="G131" s="29">
        <v>31.63</v>
      </c>
      <c r="H131" s="29" t="s">
        <v>852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44663</v>
      </c>
      <c r="B132" s="29" t="s">
        <v>1136</v>
      </c>
      <c r="C132" s="28" t="s">
        <v>1137</v>
      </c>
      <c r="D132" s="28" t="s">
        <v>1139</v>
      </c>
      <c r="E132" s="28" t="s">
        <v>574</v>
      </c>
      <c r="F132" s="87">
        <v>41717</v>
      </c>
      <c r="G132" s="29">
        <v>31.88</v>
      </c>
      <c r="H132" s="29" t="s">
        <v>852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44663</v>
      </c>
      <c r="B133" s="29" t="s">
        <v>1136</v>
      </c>
      <c r="C133" s="28" t="s">
        <v>1137</v>
      </c>
      <c r="D133" s="28" t="s">
        <v>1138</v>
      </c>
      <c r="E133" s="28" t="s">
        <v>574</v>
      </c>
      <c r="F133" s="87">
        <v>93007</v>
      </c>
      <c r="G133" s="29">
        <v>31.65</v>
      </c>
      <c r="H133" s="29" t="s">
        <v>852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44663</v>
      </c>
      <c r="B134" s="29" t="s">
        <v>1141</v>
      </c>
      <c r="C134" s="28" t="s">
        <v>1142</v>
      </c>
      <c r="D134" s="28" t="s">
        <v>953</v>
      </c>
      <c r="E134" s="28" t="s">
        <v>574</v>
      </c>
      <c r="F134" s="87">
        <v>557314</v>
      </c>
      <c r="G134" s="29">
        <v>100.67</v>
      </c>
      <c r="H134" s="29" t="s">
        <v>852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44663</v>
      </c>
      <c r="B135" s="29" t="s">
        <v>1141</v>
      </c>
      <c r="C135" s="28" t="s">
        <v>1142</v>
      </c>
      <c r="D135" s="28" t="s">
        <v>1160</v>
      </c>
      <c r="E135" s="28" t="s">
        <v>574</v>
      </c>
      <c r="F135" s="87">
        <v>500500</v>
      </c>
      <c r="G135" s="29">
        <v>100.6</v>
      </c>
      <c r="H135" s="29" t="s">
        <v>852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44663</v>
      </c>
      <c r="B136" s="29" t="s">
        <v>1144</v>
      </c>
      <c r="C136" s="28" t="s">
        <v>1145</v>
      </c>
      <c r="D136" s="28" t="s">
        <v>1146</v>
      </c>
      <c r="E136" s="28" t="s">
        <v>574</v>
      </c>
      <c r="F136" s="87">
        <v>65000</v>
      </c>
      <c r="G136" s="29">
        <v>64.599999999999994</v>
      </c>
      <c r="H136" s="29" t="s">
        <v>852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44663</v>
      </c>
      <c r="B137" s="29" t="s">
        <v>1161</v>
      </c>
      <c r="C137" s="28" t="s">
        <v>1162</v>
      </c>
      <c r="D137" s="28" t="s">
        <v>1163</v>
      </c>
      <c r="E137" s="28" t="s">
        <v>574</v>
      </c>
      <c r="F137" s="87">
        <v>365300</v>
      </c>
      <c r="G137" s="29">
        <v>5.12</v>
      </c>
      <c r="H137" s="29" t="s">
        <v>852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44663</v>
      </c>
      <c r="B138" s="29" t="s">
        <v>1164</v>
      </c>
      <c r="C138" s="28" t="s">
        <v>1165</v>
      </c>
      <c r="D138" s="28" t="s">
        <v>1166</v>
      </c>
      <c r="E138" s="28" t="s">
        <v>574</v>
      </c>
      <c r="F138" s="87">
        <v>44000</v>
      </c>
      <c r="G138" s="29">
        <v>39.67</v>
      </c>
      <c r="H138" s="29" t="s">
        <v>852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44663</v>
      </c>
      <c r="B139" s="29" t="s">
        <v>1150</v>
      </c>
      <c r="C139" s="28" t="s">
        <v>1151</v>
      </c>
      <c r="D139" s="28" t="s">
        <v>1167</v>
      </c>
      <c r="E139" s="28" t="s">
        <v>574</v>
      </c>
      <c r="F139" s="87">
        <v>15000</v>
      </c>
      <c r="G139" s="29">
        <v>90</v>
      </c>
      <c r="H139" s="29" t="s">
        <v>852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44663</v>
      </c>
      <c r="B140" s="29" t="s">
        <v>1153</v>
      </c>
      <c r="C140" s="28" t="s">
        <v>1154</v>
      </c>
      <c r="D140" s="28" t="s">
        <v>1155</v>
      </c>
      <c r="E140" s="28" t="s">
        <v>574</v>
      </c>
      <c r="F140" s="87">
        <v>1740998</v>
      </c>
      <c r="G140" s="29">
        <v>1.95</v>
      </c>
      <c r="H140" s="29" t="s">
        <v>852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1"/>
  <sheetViews>
    <sheetView topLeftCell="B1" zoomScale="70" zoomScaleNormal="70" workbookViewId="0">
      <selection activeCell="D16" sqref="D1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44664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56">
        <v>44627</v>
      </c>
      <c r="C10" s="375"/>
      <c r="D10" s="376" t="s">
        <v>488</v>
      </c>
      <c r="E10" s="377" t="s">
        <v>590</v>
      </c>
      <c r="F10" s="285">
        <v>146.5</v>
      </c>
      <c r="G10" s="285">
        <v>135</v>
      </c>
      <c r="H10" s="285">
        <v>156.5</v>
      </c>
      <c r="I10" s="378" t="s">
        <v>859</v>
      </c>
      <c r="J10" s="358" t="s">
        <v>997</v>
      </c>
      <c r="K10" s="358">
        <f t="shared" ref="K10:K12" si="0">H10-F10</f>
        <v>10</v>
      </c>
      <c r="L10" s="359">
        <f t="shared" ref="L10:L12" si="1">(F10*-0.7)/100</f>
        <v>-1.0255000000000001</v>
      </c>
      <c r="M10" s="360">
        <f t="shared" ref="M10:M12" si="2">(K10+L10)/F10</f>
        <v>6.1259385665529006E-2</v>
      </c>
      <c r="N10" s="358" t="s">
        <v>588</v>
      </c>
      <c r="O10" s="361">
        <v>44658</v>
      </c>
      <c r="P10" s="358"/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6">
        <v>44637</v>
      </c>
      <c r="C11" s="375"/>
      <c r="D11" s="376" t="s">
        <v>532</v>
      </c>
      <c r="E11" s="377" t="s">
        <v>590</v>
      </c>
      <c r="F11" s="285">
        <v>1165</v>
      </c>
      <c r="G11" s="285">
        <v>1090</v>
      </c>
      <c r="H11" s="285">
        <v>1240</v>
      </c>
      <c r="I11" s="378" t="s">
        <v>853</v>
      </c>
      <c r="J11" s="358" t="s">
        <v>869</v>
      </c>
      <c r="K11" s="358">
        <f t="shared" si="0"/>
        <v>75</v>
      </c>
      <c r="L11" s="359">
        <f t="shared" si="1"/>
        <v>-8.1549999999999994</v>
      </c>
      <c r="M11" s="360">
        <f t="shared" si="2"/>
        <v>5.7377682403433473E-2</v>
      </c>
      <c r="N11" s="358" t="s">
        <v>588</v>
      </c>
      <c r="O11" s="361">
        <v>44652</v>
      </c>
      <c r="P11" s="358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65">
        <v>3</v>
      </c>
      <c r="B12" s="366">
        <v>44641</v>
      </c>
      <c r="C12" s="367"/>
      <c r="D12" s="368" t="s">
        <v>281</v>
      </c>
      <c r="E12" s="369" t="s">
        <v>590</v>
      </c>
      <c r="F12" s="365">
        <v>1640</v>
      </c>
      <c r="G12" s="365">
        <v>1530</v>
      </c>
      <c r="H12" s="365">
        <v>1705</v>
      </c>
      <c r="I12" s="370" t="s">
        <v>871</v>
      </c>
      <c r="J12" s="371" t="s">
        <v>1020</v>
      </c>
      <c r="K12" s="371">
        <f t="shared" si="0"/>
        <v>65</v>
      </c>
      <c r="L12" s="372">
        <f t="shared" si="1"/>
        <v>-11.48</v>
      </c>
      <c r="M12" s="373">
        <f t="shared" si="2"/>
        <v>3.2634146341463409E-2</v>
      </c>
      <c r="N12" s="371" t="s">
        <v>588</v>
      </c>
      <c r="O12" s="374">
        <v>44662</v>
      </c>
      <c r="P12" s="425">
        <f>VLOOKUP(D12,'MidCap Intra'!B18:C573,2,0)</f>
        <v>1689.25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6">
        <v>44645</v>
      </c>
      <c r="C13" s="375"/>
      <c r="D13" s="376" t="s">
        <v>497</v>
      </c>
      <c r="E13" s="377" t="s">
        <v>590</v>
      </c>
      <c r="F13" s="285">
        <v>134.5</v>
      </c>
      <c r="G13" s="285">
        <v>125</v>
      </c>
      <c r="H13" s="285">
        <v>142.5</v>
      </c>
      <c r="I13" s="378" t="s">
        <v>876</v>
      </c>
      <c r="J13" s="358" t="s">
        <v>863</v>
      </c>
      <c r="K13" s="358">
        <f t="shared" ref="K13:K14" si="3">H13-F13</f>
        <v>8</v>
      </c>
      <c r="L13" s="359">
        <f t="shared" ref="L13:L14" si="4">(F13*-0.7)/100</f>
        <v>-0.94149999999999989</v>
      </c>
      <c r="M13" s="360">
        <f t="shared" ref="M13:M14" si="5">(K13+L13)/F13</f>
        <v>5.247955390334573E-2</v>
      </c>
      <c r="N13" s="358" t="s">
        <v>588</v>
      </c>
      <c r="O13" s="361">
        <v>44652</v>
      </c>
      <c r="P13" s="358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65">
        <v>5</v>
      </c>
      <c r="B14" s="366">
        <v>44652</v>
      </c>
      <c r="C14" s="367"/>
      <c r="D14" s="368" t="s">
        <v>113</v>
      </c>
      <c r="E14" s="369" t="s">
        <v>590</v>
      </c>
      <c r="F14" s="365">
        <v>1155</v>
      </c>
      <c r="G14" s="365">
        <v>1090</v>
      </c>
      <c r="H14" s="365">
        <v>1199.5</v>
      </c>
      <c r="I14" s="370" t="s">
        <v>853</v>
      </c>
      <c r="J14" s="371" t="s">
        <v>914</v>
      </c>
      <c r="K14" s="371">
        <f t="shared" si="3"/>
        <v>44.5</v>
      </c>
      <c r="L14" s="372">
        <f t="shared" si="4"/>
        <v>-8.0850000000000009</v>
      </c>
      <c r="M14" s="373">
        <f t="shared" si="5"/>
        <v>3.152813852813853E-2</v>
      </c>
      <c r="N14" s="371" t="s">
        <v>588</v>
      </c>
      <c r="O14" s="374">
        <v>44656</v>
      </c>
      <c r="P14" s="425">
        <f>VLOOKUP(D14,'MidCap Intra'!B20:C575,2,0)</f>
        <v>1131.1500000000001</v>
      </c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>
        <v>6</v>
      </c>
      <c r="B15" s="248">
        <v>44657</v>
      </c>
      <c r="C15" s="350"/>
      <c r="D15" s="339" t="s">
        <v>53</v>
      </c>
      <c r="E15" s="340" t="s">
        <v>590</v>
      </c>
      <c r="F15" s="251" t="s">
        <v>937</v>
      </c>
      <c r="G15" s="251">
        <v>4195</v>
      </c>
      <c r="H15" s="251"/>
      <c r="I15" s="341" t="s">
        <v>938</v>
      </c>
      <c r="J15" s="386" t="s">
        <v>591</v>
      </c>
      <c r="K15" s="386"/>
      <c r="L15" s="387"/>
      <c r="M15" s="388"/>
      <c r="N15" s="386"/>
      <c r="O15" s="423"/>
      <c r="P15" s="302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51">
        <v>7</v>
      </c>
      <c r="B16" s="248">
        <v>44658</v>
      </c>
      <c r="C16" s="350"/>
      <c r="D16" s="339" t="s">
        <v>145</v>
      </c>
      <c r="E16" s="340" t="s">
        <v>590</v>
      </c>
      <c r="F16" s="251" t="s">
        <v>962</v>
      </c>
      <c r="G16" s="251">
        <v>1715</v>
      </c>
      <c r="H16" s="251"/>
      <c r="I16" s="341" t="s">
        <v>970</v>
      </c>
      <c r="J16" s="386" t="s">
        <v>591</v>
      </c>
      <c r="K16" s="386"/>
      <c r="L16" s="387"/>
      <c r="M16" s="388"/>
      <c r="N16" s="426"/>
      <c r="O16" s="331"/>
      <c r="P16" s="302"/>
      <c r="Q16" s="246"/>
      <c r="R16" s="246" t="s">
        <v>589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85">
        <v>8</v>
      </c>
      <c r="B17" s="356">
        <v>44659</v>
      </c>
      <c r="C17" s="375"/>
      <c r="D17" s="376" t="s">
        <v>488</v>
      </c>
      <c r="E17" s="377" t="s">
        <v>590</v>
      </c>
      <c r="F17" s="285">
        <v>152</v>
      </c>
      <c r="G17" s="285">
        <v>144</v>
      </c>
      <c r="H17" s="285">
        <v>161.5</v>
      </c>
      <c r="I17" s="378" t="s">
        <v>982</v>
      </c>
      <c r="J17" s="358" t="s">
        <v>998</v>
      </c>
      <c r="K17" s="358">
        <f t="shared" ref="K17:K18" si="6">H17-F17</f>
        <v>9.5</v>
      </c>
      <c r="L17" s="359">
        <f t="shared" ref="L17" si="7">(F17*-0.7)/100</f>
        <v>-1.0639999999999998</v>
      </c>
      <c r="M17" s="360">
        <f t="shared" ref="M17:M18" si="8">(K17+L17)/F17</f>
        <v>5.5500000000000001E-2</v>
      </c>
      <c r="N17" s="358" t="s">
        <v>588</v>
      </c>
      <c r="O17" s="361">
        <v>44662</v>
      </c>
      <c r="P17" s="358"/>
      <c r="Q17" s="246"/>
      <c r="R17" s="246" t="s">
        <v>589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365">
        <v>9</v>
      </c>
      <c r="B18" s="366">
        <v>44663</v>
      </c>
      <c r="C18" s="367"/>
      <c r="D18" s="368" t="s">
        <v>488</v>
      </c>
      <c r="E18" s="369" t="s">
        <v>590</v>
      </c>
      <c r="F18" s="365">
        <v>154.5</v>
      </c>
      <c r="G18" s="365">
        <v>144</v>
      </c>
      <c r="H18" s="365">
        <v>160.5</v>
      </c>
      <c r="I18" s="370" t="s">
        <v>1026</v>
      </c>
      <c r="J18" s="371" t="s">
        <v>1027</v>
      </c>
      <c r="K18" s="371">
        <f t="shared" si="6"/>
        <v>6</v>
      </c>
      <c r="L18" s="372">
        <f>(F18*-0.07)/100</f>
        <v>-0.10815000000000001</v>
      </c>
      <c r="M18" s="373">
        <f t="shared" si="8"/>
        <v>3.8134951456310677E-2</v>
      </c>
      <c r="N18" s="371" t="s">
        <v>588</v>
      </c>
      <c r="O18" s="374">
        <v>44663</v>
      </c>
      <c r="P18" s="425">
        <f>VLOOKUP(D18,'MidCap Intra'!B24:C579,2,0)</f>
        <v>158.15</v>
      </c>
      <c r="Q18" s="246"/>
      <c r="R18" s="246" t="s">
        <v>589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ht="13.9" customHeight="1">
      <c r="A19" s="251"/>
      <c r="B19" s="248"/>
      <c r="C19" s="350"/>
      <c r="D19" s="339"/>
      <c r="E19" s="340"/>
      <c r="F19" s="251"/>
      <c r="G19" s="251"/>
      <c r="H19" s="251"/>
      <c r="I19" s="341"/>
      <c r="J19" s="278"/>
      <c r="K19" s="278"/>
      <c r="L19" s="279"/>
      <c r="M19" s="280"/>
      <c r="N19" s="278"/>
      <c r="O19" s="424"/>
      <c r="P19" s="303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07"/>
      <c r="B20" s="108"/>
      <c r="C20" s="109"/>
      <c r="D20" s="110"/>
      <c r="E20" s="111"/>
      <c r="F20" s="111"/>
      <c r="H20" s="111"/>
      <c r="I20" s="112"/>
      <c r="J20" s="113"/>
      <c r="K20" s="113"/>
      <c r="L20" s="114"/>
      <c r="M20" s="115"/>
      <c r="N20" s="116"/>
      <c r="O20" s="117"/>
      <c r="P20" s="118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107"/>
      <c r="B21" s="108"/>
      <c r="C21" s="109"/>
      <c r="D21" s="110"/>
      <c r="E21" s="111"/>
      <c r="F21" s="111"/>
      <c r="G21" s="107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 t="s">
        <v>592</v>
      </c>
      <c r="B22" s="120"/>
      <c r="C22" s="121"/>
      <c r="D22" s="122"/>
      <c r="E22" s="123"/>
      <c r="F22" s="123"/>
      <c r="G22" s="123"/>
      <c r="H22" s="123"/>
      <c r="I22" s="123"/>
      <c r="J22" s="124"/>
      <c r="K22" s="123"/>
      <c r="L22" s="125"/>
      <c r="M22" s="56"/>
      <c r="N22" s="124"/>
      <c r="O22" s="12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6" t="s">
        <v>593</v>
      </c>
      <c r="B23" s="119"/>
      <c r="C23" s="119"/>
      <c r="D23" s="119"/>
      <c r="E23" s="41"/>
      <c r="F23" s="127" t="s">
        <v>594</v>
      </c>
      <c r="G23" s="6"/>
      <c r="H23" s="6"/>
      <c r="I23" s="6"/>
      <c r="J23" s="128"/>
      <c r="K23" s="129"/>
      <c r="L23" s="129"/>
      <c r="M23" s="130"/>
      <c r="N23" s="1"/>
      <c r="O23" s="13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19" t="s">
        <v>595</v>
      </c>
      <c r="B24" s="119"/>
      <c r="C24" s="119"/>
      <c r="D24" s="119" t="s">
        <v>851</v>
      </c>
      <c r="E24" s="6"/>
      <c r="F24" s="127" t="s">
        <v>596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/>
      <c r="B25" s="119"/>
      <c r="C25" s="119"/>
      <c r="D25" s="119"/>
      <c r="E25" s="6"/>
      <c r="F25" s="6"/>
      <c r="G25" s="6"/>
      <c r="H25" s="6"/>
      <c r="I25" s="6"/>
      <c r="J25" s="132"/>
      <c r="K25" s="129"/>
      <c r="L25" s="129"/>
      <c r="M25" s="6"/>
      <c r="N25" s="133"/>
      <c r="O25" s="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.75" customHeight="1">
      <c r="A26" s="1"/>
      <c r="B26" s="134" t="s">
        <v>597</v>
      </c>
      <c r="C26" s="134"/>
      <c r="D26" s="134"/>
      <c r="E26" s="134"/>
      <c r="F26" s="135"/>
      <c r="G26" s="6"/>
      <c r="H26" s="6"/>
      <c r="I26" s="136"/>
      <c r="J26" s="137"/>
      <c r="K26" s="138"/>
      <c r="L26" s="137"/>
      <c r="M26" s="6"/>
      <c r="N26" s="1"/>
      <c r="O26" s="1"/>
      <c r="P26" s="1"/>
      <c r="R26" s="56"/>
      <c r="S26" s="1"/>
      <c r="T26" s="1"/>
      <c r="U26" s="1"/>
      <c r="V26" s="1"/>
      <c r="W26" s="1"/>
      <c r="X26" s="1"/>
      <c r="Y26" s="1"/>
      <c r="Z26" s="1"/>
    </row>
    <row r="27" spans="1:38" ht="38.25" customHeight="1">
      <c r="A27" s="95" t="s">
        <v>16</v>
      </c>
      <c r="B27" s="96" t="s">
        <v>565</v>
      </c>
      <c r="C27" s="98"/>
      <c r="D27" s="97" t="s">
        <v>576</v>
      </c>
      <c r="E27" s="96" t="s">
        <v>577</v>
      </c>
      <c r="F27" s="96" t="s">
        <v>578</v>
      </c>
      <c r="G27" s="96" t="s">
        <v>598</v>
      </c>
      <c r="H27" s="96" t="s">
        <v>580</v>
      </c>
      <c r="I27" s="96" t="s">
        <v>581</v>
      </c>
      <c r="J27" s="96" t="s">
        <v>582</v>
      </c>
      <c r="K27" s="96" t="s">
        <v>599</v>
      </c>
      <c r="L27" s="140" t="s">
        <v>584</v>
      </c>
      <c r="M27" s="98" t="s">
        <v>585</v>
      </c>
      <c r="N27" s="95" t="s">
        <v>586</v>
      </c>
      <c r="O27" s="309" t="s">
        <v>587</v>
      </c>
      <c r="P27" s="282"/>
      <c r="Q27" s="1"/>
      <c r="R27" s="306"/>
      <c r="S27" s="306"/>
      <c r="T27" s="306"/>
      <c r="U27" s="295"/>
      <c r="V27" s="295"/>
      <c r="W27" s="295"/>
      <c r="X27" s="295"/>
      <c r="Y27" s="295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s="257" customFormat="1" ht="15" customHeight="1">
      <c r="A28" s="362">
        <v>1</v>
      </c>
      <c r="B28" s="356">
        <v>44634</v>
      </c>
      <c r="C28" s="363"/>
      <c r="D28" s="364" t="s">
        <v>71</v>
      </c>
      <c r="E28" s="285" t="s">
        <v>870</v>
      </c>
      <c r="F28" s="285">
        <v>208.5</v>
      </c>
      <c r="G28" s="285">
        <v>203</v>
      </c>
      <c r="H28" s="285">
        <v>215.5</v>
      </c>
      <c r="I28" s="285" t="s">
        <v>868</v>
      </c>
      <c r="J28" s="358" t="s">
        <v>864</v>
      </c>
      <c r="K28" s="358">
        <f t="shared" ref="K28" si="9">H28-F28</f>
        <v>7</v>
      </c>
      <c r="L28" s="359">
        <f t="shared" ref="L28" si="10">(F28*-0.7)/100</f>
        <v>-1.4594999999999998</v>
      </c>
      <c r="M28" s="360">
        <f t="shared" ref="M28" si="11">(K28+L28)/F28</f>
        <v>2.6573141486810552E-2</v>
      </c>
      <c r="N28" s="358" t="s">
        <v>588</v>
      </c>
      <c r="O28" s="361">
        <v>44652</v>
      </c>
      <c r="P28" s="307"/>
      <c r="Q28" s="307"/>
      <c r="R28" s="308" t="s">
        <v>589</v>
      </c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5"/>
      <c r="AJ28" s="294"/>
      <c r="AK28" s="294"/>
      <c r="AL28" s="294"/>
    </row>
    <row r="29" spans="1:38" s="257" customFormat="1" ht="15" customHeight="1">
      <c r="A29" s="362">
        <v>2</v>
      </c>
      <c r="B29" s="356">
        <v>44645</v>
      </c>
      <c r="C29" s="363"/>
      <c r="D29" s="364" t="s">
        <v>874</v>
      </c>
      <c r="E29" s="285" t="s">
        <v>590</v>
      </c>
      <c r="F29" s="285">
        <v>491.5</v>
      </c>
      <c r="G29" s="285">
        <v>477</v>
      </c>
      <c r="H29" s="285">
        <v>509</v>
      </c>
      <c r="I29" s="285" t="s">
        <v>875</v>
      </c>
      <c r="J29" s="358" t="s">
        <v>894</v>
      </c>
      <c r="K29" s="358">
        <f t="shared" ref="K29" si="12">H29-F29</f>
        <v>17.5</v>
      </c>
      <c r="L29" s="359">
        <f t="shared" ref="L29" si="13">(F29*-0.7)/100</f>
        <v>-3.4404999999999997</v>
      </c>
      <c r="M29" s="360">
        <f t="shared" ref="M29" si="14">(K29+L29)/F29</f>
        <v>2.8605289928789419E-2</v>
      </c>
      <c r="N29" s="358" t="s">
        <v>588</v>
      </c>
      <c r="O29" s="361">
        <v>44655</v>
      </c>
      <c r="P29" s="307"/>
      <c r="Q29" s="307"/>
      <c r="R29" s="308" t="s">
        <v>589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5"/>
      <c r="AJ29" s="294"/>
      <c r="AK29" s="294"/>
      <c r="AL29" s="294"/>
    </row>
    <row r="30" spans="1:38" s="257" customFormat="1" ht="15" customHeight="1">
      <c r="A30" s="351">
        <v>3</v>
      </c>
      <c r="B30" s="331">
        <v>44655</v>
      </c>
      <c r="C30" s="352"/>
      <c r="D30" s="353" t="s">
        <v>514</v>
      </c>
      <c r="E30" s="251" t="s">
        <v>590</v>
      </c>
      <c r="F30" s="251" t="s">
        <v>903</v>
      </c>
      <c r="G30" s="251">
        <v>418</v>
      </c>
      <c r="H30" s="251"/>
      <c r="I30" s="251" t="s">
        <v>904</v>
      </c>
      <c r="J30" s="302" t="s">
        <v>591</v>
      </c>
      <c r="K30" s="302"/>
      <c r="L30" s="303"/>
      <c r="M30" s="304"/>
      <c r="N30" s="302"/>
      <c r="O30" s="331"/>
      <c r="P30" s="307"/>
      <c r="Q30" s="307"/>
      <c r="R30" s="308" t="s">
        <v>589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5"/>
      <c r="AJ30" s="294"/>
      <c r="AK30" s="294"/>
      <c r="AL30" s="294"/>
    </row>
    <row r="31" spans="1:38" s="257" customFormat="1" ht="15" customHeight="1">
      <c r="A31" s="362">
        <v>4</v>
      </c>
      <c r="B31" s="356">
        <v>44656</v>
      </c>
      <c r="C31" s="363"/>
      <c r="D31" s="364" t="s">
        <v>199</v>
      </c>
      <c r="E31" s="285" t="s">
        <v>590</v>
      </c>
      <c r="F31" s="285">
        <v>272</v>
      </c>
      <c r="G31" s="285">
        <v>264</v>
      </c>
      <c r="H31" s="285">
        <v>285.5</v>
      </c>
      <c r="I31" s="285" t="s">
        <v>913</v>
      </c>
      <c r="J31" s="358" t="s">
        <v>935</v>
      </c>
      <c r="K31" s="358">
        <f t="shared" ref="K31" si="15">H31-F31</f>
        <v>13.5</v>
      </c>
      <c r="L31" s="359">
        <f t="shared" ref="L31" si="16">(F31*-0.7)/100</f>
        <v>-1.9039999999999997</v>
      </c>
      <c r="M31" s="360">
        <f t="shared" ref="M31" si="17">(K31+L31)/F31</f>
        <v>4.2632352941176468E-2</v>
      </c>
      <c r="N31" s="358" t="s">
        <v>588</v>
      </c>
      <c r="O31" s="361">
        <v>44657</v>
      </c>
      <c r="P31" s="307"/>
      <c r="Q31" s="307"/>
      <c r="R31" s="308" t="s">
        <v>589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5"/>
      <c r="AJ31" s="294"/>
      <c r="AK31" s="294"/>
      <c r="AL31" s="294"/>
    </row>
    <row r="32" spans="1:38" s="257" customFormat="1" ht="15" customHeight="1">
      <c r="A32" s="431">
        <v>5</v>
      </c>
      <c r="B32" s="406">
        <v>44657</v>
      </c>
      <c r="C32" s="432"/>
      <c r="D32" s="433" t="s">
        <v>253</v>
      </c>
      <c r="E32" s="413" t="s">
        <v>590</v>
      </c>
      <c r="F32" s="413">
        <v>4580</v>
      </c>
      <c r="G32" s="413">
        <v>4430</v>
      </c>
      <c r="H32" s="413">
        <v>4430</v>
      </c>
      <c r="I32" s="413" t="s">
        <v>943</v>
      </c>
      <c r="J32" s="434" t="s">
        <v>1019</v>
      </c>
      <c r="K32" s="434">
        <f t="shared" ref="K32" si="18">H32-F32</f>
        <v>-150</v>
      </c>
      <c r="L32" s="435">
        <f t="shared" ref="L32" si="19">(F32*-0.7)/100</f>
        <v>-32.06</v>
      </c>
      <c r="M32" s="436">
        <f t="shared" ref="M32" si="20">(K32+L32)/F32</f>
        <v>-3.9751091703056768E-2</v>
      </c>
      <c r="N32" s="434" t="s">
        <v>600</v>
      </c>
      <c r="O32" s="437">
        <v>44662</v>
      </c>
      <c r="P32" s="307"/>
      <c r="Q32" s="307"/>
      <c r="R32" s="308" t="s">
        <v>589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5"/>
      <c r="AJ32" s="294"/>
      <c r="AK32" s="294"/>
      <c r="AL32" s="294"/>
    </row>
    <row r="33" spans="1:38" s="257" customFormat="1" ht="15" customHeight="1">
      <c r="A33" s="351">
        <v>6</v>
      </c>
      <c r="B33" s="248">
        <v>44657</v>
      </c>
      <c r="C33" s="352"/>
      <c r="D33" s="353" t="s">
        <v>552</v>
      </c>
      <c r="E33" s="251" t="s">
        <v>590</v>
      </c>
      <c r="F33" s="251" t="s">
        <v>944</v>
      </c>
      <c r="G33" s="251">
        <v>432</v>
      </c>
      <c r="H33" s="251"/>
      <c r="I33" s="251" t="s">
        <v>945</v>
      </c>
      <c r="J33" s="302" t="s">
        <v>591</v>
      </c>
      <c r="K33" s="302"/>
      <c r="L33" s="303"/>
      <c r="M33" s="304"/>
      <c r="N33" s="302"/>
      <c r="O33" s="331"/>
      <c r="P33" s="307"/>
      <c r="Q33" s="307"/>
      <c r="R33" s="308" t="s">
        <v>589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5"/>
      <c r="AJ33" s="294"/>
      <c r="AK33" s="294"/>
      <c r="AL33" s="294"/>
    </row>
    <row r="34" spans="1:38" s="257" customFormat="1" ht="15" customHeight="1">
      <c r="A34" s="351">
        <v>7</v>
      </c>
      <c r="B34" s="248">
        <v>44658</v>
      </c>
      <c r="C34" s="352"/>
      <c r="D34" s="353" t="s">
        <v>187</v>
      </c>
      <c r="E34" s="251" t="s">
        <v>590</v>
      </c>
      <c r="F34" s="251" t="s">
        <v>958</v>
      </c>
      <c r="G34" s="251">
        <v>107.4</v>
      </c>
      <c r="H34" s="251"/>
      <c r="I34" s="251" t="s">
        <v>959</v>
      </c>
      <c r="J34" s="302" t="s">
        <v>591</v>
      </c>
      <c r="K34" s="302"/>
      <c r="L34" s="303"/>
      <c r="M34" s="304"/>
      <c r="N34" s="302"/>
      <c r="O34" s="331"/>
      <c r="P34" s="307"/>
      <c r="Q34" s="307"/>
      <c r="R34" s="308" t="s">
        <v>589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5"/>
      <c r="AJ34" s="294"/>
      <c r="AK34" s="294"/>
      <c r="AL34" s="294"/>
    </row>
    <row r="35" spans="1:38" s="257" customFormat="1" ht="15" customHeight="1">
      <c r="A35" s="351">
        <v>8</v>
      </c>
      <c r="B35" s="248">
        <v>44658</v>
      </c>
      <c r="C35" s="352"/>
      <c r="D35" s="353" t="s">
        <v>116</v>
      </c>
      <c r="E35" s="251" t="s">
        <v>590</v>
      </c>
      <c r="F35" s="251" t="s">
        <v>960</v>
      </c>
      <c r="G35" s="251">
        <v>1477</v>
      </c>
      <c r="H35" s="251"/>
      <c r="I35" s="251" t="s">
        <v>961</v>
      </c>
      <c r="J35" s="302" t="s">
        <v>591</v>
      </c>
      <c r="K35" s="302"/>
      <c r="L35" s="303"/>
      <c r="M35" s="304"/>
      <c r="N35" s="302"/>
      <c r="O35" s="331"/>
      <c r="P35" s="307"/>
      <c r="Q35" s="307"/>
      <c r="R35" s="308" t="s">
        <v>589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5"/>
      <c r="AJ35" s="294"/>
      <c r="AK35" s="294"/>
      <c r="AL35" s="294"/>
    </row>
    <row r="36" spans="1:38" s="257" customFormat="1" ht="15" customHeight="1">
      <c r="A36" s="351">
        <v>9</v>
      </c>
      <c r="B36" s="248">
        <v>44659</v>
      </c>
      <c r="C36" s="352"/>
      <c r="D36" s="353" t="s">
        <v>114</v>
      </c>
      <c r="E36" s="251" t="s">
        <v>590</v>
      </c>
      <c r="F36" s="251" t="s">
        <v>980</v>
      </c>
      <c r="G36" s="251">
        <v>2370</v>
      </c>
      <c r="H36" s="251"/>
      <c r="I36" s="251" t="s">
        <v>981</v>
      </c>
      <c r="J36" s="302" t="s">
        <v>591</v>
      </c>
      <c r="K36" s="302"/>
      <c r="L36" s="303"/>
      <c r="M36" s="304"/>
      <c r="N36" s="302"/>
      <c r="O36" s="331"/>
      <c r="P36" s="307"/>
      <c r="Q36" s="307"/>
      <c r="R36" s="308" t="s">
        <v>589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5"/>
      <c r="AJ36" s="294"/>
      <c r="AK36" s="294"/>
      <c r="AL36" s="294"/>
    </row>
    <row r="37" spans="1:38" s="257" customFormat="1" ht="15" customHeight="1">
      <c r="A37" s="351">
        <v>10</v>
      </c>
      <c r="B37" s="248">
        <v>44663</v>
      </c>
      <c r="C37" s="352"/>
      <c r="D37" s="353" t="s">
        <v>1032</v>
      </c>
      <c r="E37" s="251" t="s">
        <v>590</v>
      </c>
      <c r="F37" s="251" t="s">
        <v>1033</v>
      </c>
      <c r="G37" s="251">
        <v>1113</v>
      </c>
      <c r="H37" s="251"/>
      <c r="I37" s="251" t="s">
        <v>1034</v>
      </c>
      <c r="J37" s="302" t="s">
        <v>591</v>
      </c>
      <c r="K37" s="302"/>
      <c r="L37" s="303"/>
      <c r="M37" s="304"/>
      <c r="N37" s="302"/>
      <c r="O37" s="331"/>
      <c r="P37" s="307"/>
      <c r="Q37" s="307"/>
      <c r="R37" s="308" t="s">
        <v>589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70" customFormat="1" ht="15" customHeight="1">
      <c r="K38" s="252"/>
      <c r="L38" s="283"/>
      <c r="M38" s="322"/>
      <c r="N38" s="252"/>
      <c r="O38" s="293"/>
      <c r="P38" s="1"/>
      <c r="Q38" s="1"/>
      <c r="R38" s="319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324"/>
      <c r="AJ38" s="323"/>
      <c r="AK38" s="323"/>
      <c r="AL38" s="323"/>
    </row>
    <row r="39" spans="1:38" ht="15" customHeight="1">
      <c r="A39" s="310"/>
      <c r="B39" s="311"/>
      <c r="C39" s="312"/>
      <c r="D39" s="313"/>
      <c r="E39" s="314"/>
      <c r="F39" s="314"/>
      <c r="G39" s="314"/>
      <c r="H39" s="314"/>
      <c r="I39" s="314"/>
      <c r="J39" s="315"/>
      <c r="K39" s="315"/>
      <c r="L39" s="316"/>
      <c r="M39" s="317"/>
      <c r="N39" s="315"/>
      <c r="O39" s="318"/>
      <c r="P39" s="1"/>
      <c r="Q39" s="1"/>
      <c r="R39" s="319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44.25" customHeight="1">
      <c r="A40" s="119" t="s">
        <v>592</v>
      </c>
      <c r="B40" s="142"/>
      <c r="C40" s="142"/>
      <c r="D40" s="1"/>
      <c r="E40" s="6"/>
      <c r="F40" s="6"/>
      <c r="G40" s="6"/>
      <c r="H40" s="6" t="s">
        <v>604</v>
      </c>
      <c r="I40" s="6"/>
      <c r="J40" s="6"/>
      <c r="K40" s="115"/>
      <c r="L40" s="144"/>
      <c r="M40" s="115"/>
      <c r="N40" s="116"/>
      <c r="O40" s="115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  <c r="AC40" s="297"/>
      <c r="AD40" s="297"/>
      <c r="AE40" s="297"/>
      <c r="AF40" s="297"/>
      <c r="AG40" s="297"/>
      <c r="AH40" s="297"/>
    </row>
    <row r="41" spans="1:38" ht="12.75" customHeight="1">
      <c r="A41" s="126" t="s">
        <v>593</v>
      </c>
      <c r="B41" s="119"/>
      <c r="C41" s="119"/>
      <c r="D41" s="119"/>
      <c r="E41" s="41"/>
      <c r="F41" s="127" t="s">
        <v>594</v>
      </c>
      <c r="G41" s="56"/>
      <c r="H41" s="41"/>
      <c r="I41" s="56"/>
      <c r="J41" s="6"/>
      <c r="K41" s="145"/>
      <c r="L41" s="146"/>
      <c r="M41" s="6"/>
      <c r="N41" s="109"/>
      <c r="O41" s="147"/>
      <c r="P41" s="41"/>
      <c r="Q41" s="41"/>
      <c r="R41" s="6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4.25" customHeight="1">
      <c r="A42" s="126"/>
      <c r="B42" s="119"/>
      <c r="C42" s="119"/>
      <c r="D42" s="119"/>
      <c r="E42" s="6"/>
      <c r="F42" s="127" t="s">
        <v>596</v>
      </c>
      <c r="G42" s="56"/>
      <c r="H42" s="41"/>
      <c r="I42" s="56"/>
      <c r="J42" s="6"/>
      <c r="K42" s="145"/>
      <c r="L42" s="146"/>
      <c r="M42" s="6"/>
      <c r="N42" s="109"/>
      <c r="O42" s="147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4.25" customHeight="1">
      <c r="A43" s="119"/>
      <c r="B43" s="119"/>
      <c r="C43" s="119"/>
      <c r="D43" s="119"/>
      <c r="E43" s="6"/>
      <c r="F43" s="6"/>
      <c r="G43" s="6"/>
      <c r="H43" s="6"/>
      <c r="I43" s="6"/>
      <c r="J43" s="132"/>
      <c r="K43" s="129"/>
      <c r="L43" s="130"/>
      <c r="M43" s="6"/>
      <c r="N43" s="133"/>
      <c r="O43" s="1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.75" customHeight="1">
      <c r="A44" s="148" t="s">
        <v>605</v>
      </c>
      <c r="B44" s="148"/>
      <c r="C44" s="148"/>
      <c r="D44" s="148"/>
      <c r="E44" s="6"/>
      <c r="F44" s="6"/>
      <c r="G44" s="6"/>
      <c r="H44" s="6"/>
      <c r="I44" s="6"/>
      <c r="J44" s="6"/>
      <c r="K44" s="6"/>
      <c r="L44" s="6"/>
      <c r="M44" s="6"/>
      <c r="N44" s="6"/>
      <c r="O44" s="2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38.25" customHeight="1">
      <c r="A45" s="96" t="s">
        <v>16</v>
      </c>
      <c r="B45" s="96" t="s">
        <v>565</v>
      </c>
      <c r="C45" s="96"/>
      <c r="D45" s="97" t="s">
        <v>576</v>
      </c>
      <c r="E45" s="96" t="s">
        <v>577</v>
      </c>
      <c r="F45" s="96" t="s">
        <v>578</v>
      </c>
      <c r="G45" s="96" t="s">
        <v>598</v>
      </c>
      <c r="H45" s="96" t="s">
        <v>580</v>
      </c>
      <c r="I45" s="96" t="s">
        <v>581</v>
      </c>
      <c r="J45" s="95" t="s">
        <v>582</v>
      </c>
      <c r="K45" s="149" t="s">
        <v>606</v>
      </c>
      <c r="L45" s="98" t="s">
        <v>584</v>
      </c>
      <c r="M45" s="149" t="s">
        <v>607</v>
      </c>
      <c r="N45" s="96" t="s">
        <v>608</v>
      </c>
      <c r="O45" s="95" t="s">
        <v>586</v>
      </c>
      <c r="P45" s="97" t="s">
        <v>587</v>
      </c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s="247" customFormat="1" ht="13.5" customHeight="1">
      <c r="A46" s="357">
        <v>1</v>
      </c>
      <c r="B46" s="347">
        <v>44651</v>
      </c>
      <c r="C46" s="346"/>
      <c r="D46" s="346" t="s">
        <v>880</v>
      </c>
      <c r="E46" s="285" t="s">
        <v>590</v>
      </c>
      <c r="F46" s="285">
        <v>17520</v>
      </c>
      <c r="G46" s="285">
        <v>17340</v>
      </c>
      <c r="H46" s="330">
        <v>17625</v>
      </c>
      <c r="I46" s="330" t="s">
        <v>881</v>
      </c>
      <c r="J46" s="342" t="s">
        <v>873</v>
      </c>
      <c r="K46" s="330">
        <f t="shared" ref="K46" si="21">H46-F46</f>
        <v>105</v>
      </c>
      <c r="L46" s="343">
        <f t="shared" ref="L46" si="22">(H46*N46)*0.07%</f>
        <v>616.87500000000011</v>
      </c>
      <c r="M46" s="344">
        <f t="shared" ref="M46" si="23">(K46*N46)-L46</f>
        <v>4633.125</v>
      </c>
      <c r="N46" s="330">
        <v>50</v>
      </c>
      <c r="O46" s="345" t="s">
        <v>588</v>
      </c>
      <c r="P46" s="356">
        <v>44652</v>
      </c>
      <c r="Q46" s="249"/>
      <c r="R46" s="253" t="s">
        <v>589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314"/>
      <c r="AG46" s="311"/>
      <c r="AH46" s="249"/>
      <c r="AI46" s="249"/>
      <c r="AJ46" s="314"/>
      <c r="AK46" s="314"/>
      <c r="AL46" s="314"/>
    </row>
    <row r="47" spans="1:38" s="247" customFormat="1" ht="13.5" customHeight="1">
      <c r="A47" s="357">
        <v>2</v>
      </c>
      <c r="B47" s="356">
        <v>44652</v>
      </c>
      <c r="C47" s="332"/>
      <c r="D47" s="346" t="s">
        <v>885</v>
      </c>
      <c r="E47" s="285" t="s">
        <v>590</v>
      </c>
      <c r="F47" s="285">
        <v>2455</v>
      </c>
      <c r="G47" s="285">
        <v>2400</v>
      </c>
      <c r="H47" s="330">
        <v>2495</v>
      </c>
      <c r="I47" s="330" t="s">
        <v>872</v>
      </c>
      <c r="J47" s="342" t="s">
        <v>632</v>
      </c>
      <c r="K47" s="330">
        <f t="shared" ref="K47" si="24">H47-F47</f>
        <v>40</v>
      </c>
      <c r="L47" s="343">
        <f t="shared" ref="L47" si="25">(H47*N47)*0.07%</f>
        <v>436.62500000000006</v>
      </c>
      <c r="M47" s="344">
        <f t="shared" ref="M47" si="26">(K47*N47)-L47</f>
        <v>9563.375</v>
      </c>
      <c r="N47" s="330">
        <v>250</v>
      </c>
      <c r="O47" s="345" t="s">
        <v>588</v>
      </c>
      <c r="P47" s="356">
        <v>44652</v>
      </c>
      <c r="Q47" s="249"/>
      <c r="R47" s="253" t="s">
        <v>948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314"/>
      <c r="AG47" s="311"/>
      <c r="AH47" s="249"/>
      <c r="AI47" s="249"/>
      <c r="AJ47" s="314"/>
      <c r="AK47" s="314"/>
      <c r="AL47" s="314"/>
    </row>
    <row r="48" spans="1:38" s="247" customFormat="1" ht="13.5" customHeight="1">
      <c r="A48" s="357">
        <v>3</v>
      </c>
      <c r="B48" s="356">
        <v>44652</v>
      </c>
      <c r="C48" s="332"/>
      <c r="D48" s="346" t="s">
        <v>879</v>
      </c>
      <c r="E48" s="285" t="s">
        <v>590</v>
      </c>
      <c r="F48" s="285">
        <v>2830</v>
      </c>
      <c r="G48" s="285">
        <v>2775</v>
      </c>
      <c r="H48" s="330">
        <v>2867.5</v>
      </c>
      <c r="I48" s="330" t="s">
        <v>883</v>
      </c>
      <c r="J48" s="342" t="s">
        <v>884</v>
      </c>
      <c r="K48" s="330">
        <f t="shared" ref="K48:K49" si="27">H48-F48</f>
        <v>37.5</v>
      </c>
      <c r="L48" s="343">
        <f t="shared" ref="L48:L49" si="28">(H48*N48)*0.07%</f>
        <v>501.81250000000006</v>
      </c>
      <c r="M48" s="344">
        <f t="shared" ref="M48:M49" si="29">(K48*N48)-L48</f>
        <v>8873.1875</v>
      </c>
      <c r="N48" s="330">
        <v>250</v>
      </c>
      <c r="O48" s="345" t="s">
        <v>588</v>
      </c>
      <c r="P48" s="356">
        <v>44652</v>
      </c>
      <c r="Q48" s="249"/>
      <c r="R48" s="253" t="s">
        <v>589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314"/>
      <c r="AG48" s="311"/>
      <c r="AH48" s="249"/>
      <c r="AI48" s="249"/>
      <c r="AJ48" s="314"/>
      <c r="AK48" s="314"/>
      <c r="AL48" s="314"/>
    </row>
    <row r="49" spans="1:38" s="247" customFormat="1" ht="13.5" customHeight="1">
      <c r="A49" s="357">
        <v>4</v>
      </c>
      <c r="B49" s="356">
        <v>44652</v>
      </c>
      <c r="C49" s="346"/>
      <c r="D49" s="346" t="s">
        <v>886</v>
      </c>
      <c r="E49" s="285" t="s">
        <v>590</v>
      </c>
      <c r="F49" s="285">
        <v>2380</v>
      </c>
      <c r="G49" s="285">
        <v>2335</v>
      </c>
      <c r="H49" s="330">
        <v>2410</v>
      </c>
      <c r="I49" s="330" t="s">
        <v>887</v>
      </c>
      <c r="J49" s="342" t="s">
        <v>603</v>
      </c>
      <c r="K49" s="330">
        <f t="shared" si="27"/>
        <v>30</v>
      </c>
      <c r="L49" s="343">
        <f t="shared" si="28"/>
        <v>463.92500000000007</v>
      </c>
      <c r="M49" s="344">
        <f t="shared" si="29"/>
        <v>7786.0749999999998</v>
      </c>
      <c r="N49" s="330">
        <v>275</v>
      </c>
      <c r="O49" s="345" t="s">
        <v>588</v>
      </c>
      <c r="P49" s="356">
        <v>44655</v>
      </c>
      <c r="Q49" s="249"/>
      <c r="R49" s="253" t="s">
        <v>948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14"/>
      <c r="AG49" s="311"/>
      <c r="AH49" s="249"/>
      <c r="AI49" s="249"/>
      <c r="AJ49" s="314"/>
      <c r="AK49" s="314"/>
      <c r="AL49" s="314"/>
    </row>
    <row r="50" spans="1:38" s="247" customFormat="1" ht="13.5" customHeight="1">
      <c r="A50" s="357">
        <v>5</v>
      </c>
      <c r="B50" s="356">
        <v>44652</v>
      </c>
      <c r="C50" s="346"/>
      <c r="D50" s="346" t="s">
        <v>888</v>
      </c>
      <c r="E50" s="285" t="s">
        <v>590</v>
      </c>
      <c r="F50" s="285">
        <v>2100</v>
      </c>
      <c r="G50" s="285">
        <v>2048</v>
      </c>
      <c r="H50" s="330">
        <v>2130</v>
      </c>
      <c r="I50" s="330" t="s">
        <v>866</v>
      </c>
      <c r="J50" s="342" t="s">
        <v>603</v>
      </c>
      <c r="K50" s="330">
        <f t="shared" ref="K50" si="30">H50-F50</f>
        <v>30</v>
      </c>
      <c r="L50" s="343">
        <f t="shared" ref="L50" si="31">(H50*N50)*0.07%</f>
        <v>372.75000000000006</v>
      </c>
      <c r="M50" s="344">
        <f t="shared" ref="M50" si="32">(K50*N50)-L50</f>
        <v>7127.25</v>
      </c>
      <c r="N50" s="330">
        <v>250</v>
      </c>
      <c r="O50" s="345" t="s">
        <v>588</v>
      </c>
      <c r="P50" s="356">
        <v>44655</v>
      </c>
      <c r="Q50" s="249"/>
      <c r="R50" s="253" t="s">
        <v>589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14"/>
      <c r="AG50" s="311"/>
      <c r="AH50" s="249"/>
      <c r="AI50" s="249"/>
      <c r="AJ50" s="314"/>
      <c r="AK50" s="314"/>
      <c r="AL50" s="314"/>
    </row>
    <row r="51" spans="1:38" s="247" customFormat="1" ht="13.15" customHeight="1">
      <c r="A51" s="357">
        <v>6</v>
      </c>
      <c r="B51" s="356">
        <v>44652</v>
      </c>
      <c r="C51" s="346"/>
      <c r="D51" s="346" t="s">
        <v>889</v>
      </c>
      <c r="E51" s="285" t="s">
        <v>590</v>
      </c>
      <c r="F51" s="285">
        <v>1494</v>
      </c>
      <c r="G51" s="285">
        <v>1475</v>
      </c>
      <c r="H51" s="330">
        <v>1637.5</v>
      </c>
      <c r="I51" s="330" t="s">
        <v>890</v>
      </c>
      <c r="J51" s="342" t="s">
        <v>895</v>
      </c>
      <c r="K51" s="330">
        <f t="shared" ref="K51:K52" si="33">H51-F51</f>
        <v>143.5</v>
      </c>
      <c r="L51" s="343">
        <f t="shared" ref="L51:L52" si="34">(H51*N51)*0.07%</f>
        <v>630.43750000000011</v>
      </c>
      <c r="M51" s="344">
        <f t="shared" ref="M51:M52" si="35">(K51*N51)-L51</f>
        <v>78294.5625</v>
      </c>
      <c r="N51" s="330">
        <v>550</v>
      </c>
      <c r="O51" s="345" t="s">
        <v>588</v>
      </c>
      <c r="P51" s="356">
        <v>44655</v>
      </c>
      <c r="Q51" s="249"/>
      <c r="R51" s="253" t="s">
        <v>589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314"/>
      <c r="AG51" s="311"/>
      <c r="AH51" s="249"/>
      <c r="AI51" s="249"/>
      <c r="AJ51" s="314"/>
      <c r="AK51" s="314"/>
      <c r="AL51" s="314"/>
    </row>
    <row r="52" spans="1:38" s="247" customFormat="1" ht="13.15" customHeight="1">
      <c r="A52" s="357">
        <v>7</v>
      </c>
      <c r="B52" s="356">
        <v>44652</v>
      </c>
      <c r="C52" s="346"/>
      <c r="D52" s="346" t="s">
        <v>877</v>
      </c>
      <c r="E52" s="285" t="s">
        <v>590</v>
      </c>
      <c r="F52" s="285">
        <v>955</v>
      </c>
      <c r="G52" s="285">
        <v>940</v>
      </c>
      <c r="H52" s="330">
        <v>966.5</v>
      </c>
      <c r="I52" s="330" t="s">
        <v>891</v>
      </c>
      <c r="J52" s="342" t="s">
        <v>896</v>
      </c>
      <c r="K52" s="330">
        <f t="shared" si="33"/>
        <v>11.5</v>
      </c>
      <c r="L52" s="343">
        <f t="shared" si="34"/>
        <v>575.06750000000011</v>
      </c>
      <c r="M52" s="344">
        <f t="shared" si="35"/>
        <v>9199.932499999999</v>
      </c>
      <c r="N52" s="330">
        <v>850</v>
      </c>
      <c r="O52" s="345" t="s">
        <v>588</v>
      </c>
      <c r="P52" s="356">
        <v>44655</v>
      </c>
      <c r="Q52" s="249"/>
      <c r="R52" s="253" t="s">
        <v>948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314"/>
      <c r="AG52" s="311"/>
      <c r="AH52" s="249"/>
      <c r="AI52" s="249"/>
      <c r="AJ52" s="314"/>
      <c r="AK52" s="314"/>
      <c r="AL52" s="314"/>
    </row>
    <row r="53" spans="1:38" s="247" customFormat="1" ht="13.15" customHeight="1">
      <c r="A53" s="357">
        <v>8</v>
      </c>
      <c r="B53" s="356">
        <v>44655</v>
      </c>
      <c r="C53" s="346"/>
      <c r="D53" s="346" t="s">
        <v>880</v>
      </c>
      <c r="E53" s="285" t="s">
        <v>900</v>
      </c>
      <c r="F53" s="285">
        <v>18090</v>
      </c>
      <c r="G53" s="285">
        <v>18260</v>
      </c>
      <c r="H53" s="330">
        <v>17980</v>
      </c>
      <c r="I53" s="330" t="s">
        <v>901</v>
      </c>
      <c r="J53" s="342" t="s">
        <v>902</v>
      </c>
      <c r="K53" s="330">
        <f>F53-H53</f>
        <v>110</v>
      </c>
      <c r="L53" s="343">
        <f t="shared" ref="L53:L54" si="36">(H53*N53)*0.07%</f>
        <v>629.30000000000007</v>
      </c>
      <c r="M53" s="344">
        <f t="shared" ref="M53:M54" si="37">(K53*N53)-L53</f>
        <v>4870.7</v>
      </c>
      <c r="N53" s="330">
        <v>50</v>
      </c>
      <c r="O53" s="345" t="s">
        <v>588</v>
      </c>
      <c r="P53" s="356">
        <v>44655</v>
      </c>
      <c r="Q53" s="249"/>
      <c r="R53" s="253" t="s">
        <v>589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314"/>
      <c r="AG53" s="311"/>
      <c r="AH53" s="249"/>
      <c r="AI53" s="249"/>
      <c r="AJ53" s="314"/>
      <c r="AK53" s="314"/>
      <c r="AL53" s="314"/>
    </row>
    <row r="54" spans="1:38" s="247" customFormat="1" ht="13.15" customHeight="1">
      <c r="A54" s="389">
        <v>9</v>
      </c>
      <c r="B54" s="356">
        <v>44655</v>
      </c>
      <c r="C54" s="346"/>
      <c r="D54" s="346" t="s">
        <v>905</v>
      </c>
      <c r="E54" s="285" t="s">
        <v>590</v>
      </c>
      <c r="F54" s="285">
        <v>736.5</v>
      </c>
      <c r="G54" s="285">
        <v>726</v>
      </c>
      <c r="H54" s="330">
        <v>745</v>
      </c>
      <c r="I54" s="330" t="s">
        <v>906</v>
      </c>
      <c r="J54" s="342" t="s">
        <v>639</v>
      </c>
      <c r="K54" s="330">
        <f t="shared" ref="K54:K55" si="38">H54-F54</f>
        <v>8.5</v>
      </c>
      <c r="L54" s="343">
        <f t="shared" si="36"/>
        <v>704.02500000000009</v>
      </c>
      <c r="M54" s="344">
        <f t="shared" si="37"/>
        <v>10770.975</v>
      </c>
      <c r="N54" s="330">
        <v>1350</v>
      </c>
      <c r="O54" s="345" t="s">
        <v>588</v>
      </c>
      <c r="P54" s="356">
        <v>44656</v>
      </c>
      <c r="Q54" s="249"/>
      <c r="R54" s="253" t="s">
        <v>948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4"/>
      <c r="AG54" s="311"/>
      <c r="AH54" s="249"/>
      <c r="AI54" s="249"/>
      <c r="AJ54" s="314"/>
      <c r="AK54" s="314"/>
      <c r="AL54" s="314"/>
    </row>
    <row r="55" spans="1:38" s="247" customFormat="1" ht="13.15" customHeight="1">
      <c r="A55" s="395">
        <v>10</v>
      </c>
      <c r="B55" s="406">
        <v>44655</v>
      </c>
      <c r="C55" s="412"/>
      <c r="D55" s="412" t="s">
        <v>909</v>
      </c>
      <c r="E55" s="413" t="s">
        <v>590</v>
      </c>
      <c r="F55" s="413">
        <v>988</v>
      </c>
      <c r="G55" s="413">
        <v>974</v>
      </c>
      <c r="H55" s="402">
        <v>974</v>
      </c>
      <c r="I55" s="402" t="s">
        <v>910</v>
      </c>
      <c r="J55" s="401" t="s">
        <v>918</v>
      </c>
      <c r="K55" s="402">
        <f t="shared" si="38"/>
        <v>-14</v>
      </c>
      <c r="L55" s="403">
        <f t="shared" ref="L55" si="39">(H55*N55)*0.07%</f>
        <v>613.62000000000012</v>
      </c>
      <c r="M55" s="404">
        <f t="shared" ref="M55" si="40">(K55*N55)-L55</f>
        <v>-13213.62</v>
      </c>
      <c r="N55" s="402">
        <v>900</v>
      </c>
      <c r="O55" s="405" t="s">
        <v>926</v>
      </c>
      <c r="P55" s="406">
        <v>44656</v>
      </c>
      <c r="Q55" s="249"/>
      <c r="R55" s="253" t="s">
        <v>589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4"/>
      <c r="AG55" s="311"/>
      <c r="AH55" s="249"/>
      <c r="AI55" s="249"/>
      <c r="AJ55" s="314"/>
      <c r="AK55" s="314"/>
      <c r="AL55" s="314"/>
    </row>
    <row r="56" spans="1:38" s="247" customFormat="1" ht="13.15" customHeight="1">
      <c r="A56" s="389">
        <v>11</v>
      </c>
      <c r="B56" s="356">
        <v>44655</v>
      </c>
      <c r="C56" s="346"/>
      <c r="D56" s="346" t="s">
        <v>879</v>
      </c>
      <c r="E56" s="285" t="s">
        <v>590</v>
      </c>
      <c r="F56" s="285">
        <v>2870</v>
      </c>
      <c r="G56" s="285">
        <v>2820</v>
      </c>
      <c r="H56" s="330">
        <v>2905</v>
      </c>
      <c r="I56" s="330" t="s">
        <v>911</v>
      </c>
      <c r="J56" s="342" t="s">
        <v>916</v>
      </c>
      <c r="K56" s="330">
        <f t="shared" ref="K56" si="41">H56-F56</f>
        <v>35</v>
      </c>
      <c r="L56" s="343">
        <f t="shared" ref="L56" si="42">(H56*N56)*0.07%</f>
        <v>508.37500000000006</v>
      </c>
      <c r="M56" s="344">
        <f t="shared" ref="M56" si="43">(K56*N56)-L56</f>
        <v>8241.625</v>
      </c>
      <c r="N56" s="330">
        <v>250</v>
      </c>
      <c r="O56" s="345" t="s">
        <v>588</v>
      </c>
      <c r="P56" s="356">
        <v>44656</v>
      </c>
      <c r="Q56" s="249"/>
      <c r="R56" s="253" t="s">
        <v>948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4"/>
      <c r="AG56" s="311"/>
      <c r="AH56" s="249"/>
      <c r="AI56" s="249"/>
      <c r="AJ56" s="314"/>
      <c r="AK56" s="314"/>
      <c r="AL56" s="314"/>
    </row>
    <row r="57" spans="1:38" s="247" customFormat="1" ht="13.15" customHeight="1">
      <c r="A57" s="389">
        <v>12</v>
      </c>
      <c r="B57" s="356">
        <v>44656</v>
      </c>
      <c r="C57" s="346"/>
      <c r="D57" s="346" t="s">
        <v>915</v>
      </c>
      <c r="E57" s="285" t="s">
        <v>590</v>
      </c>
      <c r="F57" s="285">
        <v>583</v>
      </c>
      <c r="G57" s="285">
        <v>570</v>
      </c>
      <c r="H57" s="330">
        <v>586.5</v>
      </c>
      <c r="I57" s="330">
        <v>600</v>
      </c>
      <c r="J57" s="342" t="s">
        <v>955</v>
      </c>
      <c r="K57" s="330">
        <f t="shared" ref="K57" si="44">H57-F57</f>
        <v>3.5</v>
      </c>
      <c r="L57" s="343">
        <f t="shared" ref="L57:L59" si="45">(H57*N57)*0.07%</f>
        <v>441.34125000000006</v>
      </c>
      <c r="M57" s="344">
        <f t="shared" ref="M57:M59" si="46">(K57*N57)-L57</f>
        <v>3321.1587500000001</v>
      </c>
      <c r="N57" s="330">
        <v>1075</v>
      </c>
      <c r="O57" s="345" t="s">
        <v>588</v>
      </c>
      <c r="P57" s="356">
        <v>44656</v>
      </c>
      <c r="Q57" s="249"/>
      <c r="R57" s="253" t="s">
        <v>589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4"/>
      <c r="AG57" s="311"/>
      <c r="AH57" s="249"/>
      <c r="AI57" s="249"/>
      <c r="AJ57" s="314"/>
      <c r="AK57" s="314"/>
      <c r="AL57" s="314"/>
    </row>
    <row r="58" spans="1:38" s="247" customFormat="1" ht="13.15" customHeight="1">
      <c r="A58" s="389">
        <v>13</v>
      </c>
      <c r="B58" s="356">
        <v>44656</v>
      </c>
      <c r="C58" s="346"/>
      <c r="D58" s="346" t="s">
        <v>880</v>
      </c>
      <c r="E58" s="285" t="s">
        <v>900</v>
      </c>
      <c r="F58" s="285">
        <v>18130</v>
      </c>
      <c r="G58" s="285">
        <v>18310</v>
      </c>
      <c r="H58" s="330">
        <v>18045</v>
      </c>
      <c r="I58" s="330" t="s">
        <v>901</v>
      </c>
      <c r="J58" s="342" t="s">
        <v>917</v>
      </c>
      <c r="K58" s="330">
        <f>F58-H58</f>
        <v>85</v>
      </c>
      <c r="L58" s="343">
        <f t="shared" si="45"/>
        <v>631.57500000000005</v>
      </c>
      <c r="M58" s="344">
        <f t="shared" si="46"/>
        <v>3618.4250000000002</v>
      </c>
      <c r="N58" s="330">
        <v>50</v>
      </c>
      <c r="O58" s="345" t="s">
        <v>588</v>
      </c>
      <c r="P58" s="356">
        <v>44656</v>
      </c>
      <c r="Q58" s="249"/>
      <c r="R58" s="253" t="s">
        <v>589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4"/>
      <c r="AG58" s="311"/>
      <c r="AH58" s="249"/>
      <c r="AI58" s="249"/>
      <c r="AJ58" s="314"/>
      <c r="AK58" s="314"/>
      <c r="AL58" s="314"/>
    </row>
    <row r="59" spans="1:38" s="247" customFormat="1" ht="13.15" customHeight="1">
      <c r="A59" s="389">
        <v>14</v>
      </c>
      <c r="B59" s="356">
        <v>44656</v>
      </c>
      <c r="C59" s="346"/>
      <c r="D59" s="346" t="s">
        <v>905</v>
      </c>
      <c r="E59" s="285" t="s">
        <v>590</v>
      </c>
      <c r="F59" s="285">
        <v>736</v>
      </c>
      <c r="G59" s="285">
        <v>725</v>
      </c>
      <c r="H59" s="330">
        <v>744</v>
      </c>
      <c r="I59" s="330" t="s">
        <v>906</v>
      </c>
      <c r="J59" s="342" t="s">
        <v>863</v>
      </c>
      <c r="K59" s="330">
        <f t="shared" ref="K59" si="47">H59-F59</f>
        <v>8</v>
      </c>
      <c r="L59" s="343">
        <f t="shared" si="45"/>
        <v>703.08000000000015</v>
      </c>
      <c r="M59" s="344">
        <f t="shared" si="46"/>
        <v>10096.92</v>
      </c>
      <c r="N59" s="330">
        <v>1350</v>
      </c>
      <c r="O59" s="345" t="s">
        <v>588</v>
      </c>
      <c r="P59" s="356">
        <v>44656</v>
      </c>
      <c r="Q59" s="249"/>
      <c r="R59" s="253" t="s">
        <v>948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4"/>
      <c r="AG59" s="311"/>
      <c r="AH59" s="249"/>
      <c r="AI59" s="249"/>
      <c r="AJ59" s="314"/>
      <c r="AK59" s="314"/>
      <c r="AL59" s="314"/>
    </row>
    <row r="60" spans="1:38" s="247" customFormat="1" ht="13.15" customHeight="1">
      <c r="A60" s="389">
        <v>15</v>
      </c>
      <c r="B60" s="356">
        <v>44657</v>
      </c>
      <c r="C60" s="346"/>
      <c r="D60" s="346" t="s">
        <v>886</v>
      </c>
      <c r="E60" s="285" t="s">
        <v>590</v>
      </c>
      <c r="F60" s="285">
        <v>2463</v>
      </c>
      <c r="G60" s="285">
        <v>2410</v>
      </c>
      <c r="H60" s="330">
        <v>2497.5</v>
      </c>
      <c r="I60" s="330" t="s">
        <v>936</v>
      </c>
      <c r="J60" s="342" t="s">
        <v>954</v>
      </c>
      <c r="K60" s="330">
        <f t="shared" ref="K60" si="48">H60-F60</f>
        <v>34.5</v>
      </c>
      <c r="L60" s="343">
        <f t="shared" ref="L60" si="49">(H60*N60)*0.07%</f>
        <v>480.76875000000007</v>
      </c>
      <c r="M60" s="344">
        <f t="shared" ref="M60" si="50">(K60*N60)-L60</f>
        <v>9006.7312500000007</v>
      </c>
      <c r="N60" s="330">
        <v>275</v>
      </c>
      <c r="O60" s="345" t="s">
        <v>588</v>
      </c>
      <c r="P60" s="356">
        <v>44657</v>
      </c>
      <c r="Q60" s="249"/>
      <c r="R60" s="253" t="s">
        <v>948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4"/>
      <c r="AG60" s="311"/>
      <c r="AH60" s="249"/>
      <c r="AI60" s="249"/>
      <c r="AJ60" s="314"/>
      <c r="AK60" s="314"/>
      <c r="AL60" s="314"/>
    </row>
    <row r="61" spans="1:38" s="247" customFormat="1" ht="13.15" customHeight="1">
      <c r="A61" s="389">
        <v>16</v>
      </c>
      <c r="B61" s="356">
        <v>44657</v>
      </c>
      <c r="C61" s="346"/>
      <c r="D61" s="346" t="s">
        <v>879</v>
      </c>
      <c r="E61" s="285" t="s">
        <v>590</v>
      </c>
      <c r="F61" s="285">
        <v>2880</v>
      </c>
      <c r="G61" s="285">
        <v>2830</v>
      </c>
      <c r="H61" s="330">
        <v>2920</v>
      </c>
      <c r="I61" s="330" t="s">
        <v>911</v>
      </c>
      <c r="J61" s="342" t="s">
        <v>632</v>
      </c>
      <c r="K61" s="330">
        <f t="shared" ref="K61:K63" si="51">H61-F61</f>
        <v>40</v>
      </c>
      <c r="L61" s="343">
        <f t="shared" ref="L61:L63" si="52">(H61*N61)*0.07%</f>
        <v>511.00000000000006</v>
      </c>
      <c r="M61" s="344">
        <f t="shared" ref="M61" si="53">(K61*N61)-L61</f>
        <v>9489</v>
      </c>
      <c r="N61" s="330">
        <v>250</v>
      </c>
      <c r="O61" s="345" t="s">
        <v>588</v>
      </c>
      <c r="P61" s="356">
        <v>44658</v>
      </c>
      <c r="Q61" s="249"/>
      <c r="R61" s="253" t="s">
        <v>589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4"/>
      <c r="AG61" s="311"/>
      <c r="AH61" s="249"/>
      <c r="AI61" s="249"/>
      <c r="AJ61" s="314"/>
      <c r="AK61" s="314"/>
      <c r="AL61" s="314"/>
    </row>
    <row r="62" spans="1:38" s="247" customFormat="1" ht="13.15" customHeight="1">
      <c r="A62" s="389">
        <v>17</v>
      </c>
      <c r="B62" s="356">
        <v>44657</v>
      </c>
      <c r="C62" s="346"/>
      <c r="D62" s="346" t="s">
        <v>886</v>
      </c>
      <c r="E62" s="285" t="s">
        <v>590</v>
      </c>
      <c r="F62" s="285">
        <v>2462</v>
      </c>
      <c r="G62" s="285">
        <v>2410</v>
      </c>
      <c r="H62" s="330">
        <v>2525</v>
      </c>
      <c r="I62" s="330" t="s">
        <v>936</v>
      </c>
      <c r="J62" s="342" t="s">
        <v>957</v>
      </c>
      <c r="K62" s="330">
        <f t="shared" si="51"/>
        <v>63</v>
      </c>
      <c r="L62" s="343">
        <f t="shared" si="52"/>
        <v>486.06250000000006</v>
      </c>
      <c r="M62" s="344">
        <f>(K62*N62)-L62</f>
        <v>16838.9375</v>
      </c>
      <c r="N62" s="330">
        <v>275</v>
      </c>
      <c r="O62" s="345" t="s">
        <v>588</v>
      </c>
      <c r="P62" s="356">
        <v>44658</v>
      </c>
      <c r="Q62" s="249"/>
      <c r="R62" s="253" t="s">
        <v>948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4"/>
      <c r="AG62" s="311"/>
      <c r="AH62" s="249"/>
      <c r="AI62" s="249"/>
      <c r="AJ62" s="314"/>
      <c r="AK62" s="314"/>
      <c r="AL62" s="314"/>
    </row>
    <row r="63" spans="1:38" s="247" customFormat="1" ht="13.15" customHeight="1">
      <c r="A63" s="395">
        <v>18</v>
      </c>
      <c r="B63" s="406">
        <v>44657</v>
      </c>
      <c r="C63" s="412"/>
      <c r="D63" s="412" t="s">
        <v>946</v>
      </c>
      <c r="E63" s="413" t="s">
        <v>590</v>
      </c>
      <c r="F63" s="413">
        <v>1832</v>
      </c>
      <c r="G63" s="413">
        <v>1790</v>
      </c>
      <c r="H63" s="402">
        <v>1790</v>
      </c>
      <c r="I63" s="402" t="s">
        <v>947</v>
      </c>
      <c r="J63" s="401" t="s">
        <v>999</v>
      </c>
      <c r="K63" s="402">
        <f t="shared" si="51"/>
        <v>-42</v>
      </c>
      <c r="L63" s="403">
        <f t="shared" si="52"/>
        <v>375.90000000000003</v>
      </c>
      <c r="M63" s="404">
        <f t="shared" ref="M63" si="54">(K63*N63)-L63</f>
        <v>-12975.9</v>
      </c>
      <c r="N63" s="402">
        <v>300</v>
      </c>
      <c r="O63" s="405" t="s">
        <v>926</v>
      </c>
      <c r="P63" s="406">
        <v>44662</v>
      </c>
      <c r="Q63" s="249"/>
      <c r="R63" s="253" t="s">
        <v>589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4"/>
      <c r="AG63" s="311"/>
      <c r="AH63" s="249"/>
      <c r="AI63" s="249"/>
      <c r="AJ63" s="314"/>
      <c r="AK63" s="314"/>
      <c r="AL63" s="314"/>
    </row>
    <row r="64" spans="1:38" s="247" customFormat="1" ht="13.15" customHeight="1">
      <c r="A64" s="395">
        <v>19</v>
      </c>
      <c r="B64" s="406">
        <v>44657</v>
      </c>
      <c r="C64" s="412"/>
      <c r="D64" s="412" t="s">
        <v>915</v>
      </c>
      <c r="E64" s="413" t="s">
        <v>590</v>
      </c>
      <c r="F64" s="413">
        <v>582</v>
      </c>
      <c r="G64" s="413">
        <v>570</v>
      </c>
      <c r="H64" s="402">
        <v>570</v>
      </c>
      <c r="I64" s="402">
        <v>600</v>
      </c>
      <c r="J64" s="401" t="s">
        <v>1021</v>
      </c>
      <c r="K64" s="402">
        <f t="shared" ref="K64" si="55">H64-F64</f>
        <v>-12</v>
      </c>
      <c r="L64" s="403">
        <f t="shared" ref="L64" si="56">(H64*N64)*0.07%</f>
        <v>359.10000000000008</v>
      </c>
      <c r="M64" s="404">
        <f t="shared" ref="M64" si="57">(K64*N64)-L64</f>
        <v>-11159.1</v>
      </c>
      <c r="N64" s="402">
        <v>900</v>
      </c>
      <c r="O64" s="405" t="s">
        <v>926</v>
      </c>
      <c r="P64" s="406">
        <v>44663</v>
      </c>
      <c r="Q64" s="249"/>
      <c r="R64" s="253" t="s">
        <v>589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4"/>
      <c r="AG64" s="311"/>
      <c r="AH64" s="249"/>
      <c r="AI64" s="249"/>
      <c r="AJ64" s="314"/>
      <c r="AK64" s="314"/>
      <c r="AL64" s="314"/>
    </row>
    <row r="65" spans="1:38" s="247" customFormat="1" ht="13.15" customHeight="1">
      <c r="A65" s="389">
        <v>20</v>
      </c>
      <c r="B65" s="356">
        <v>44658</v>
      </c>
      <c r="C65" s="346"/>
      <c r="D65" s="346" t="s">
        <v>905</v>
      </c>
      <c r="E65" s="285" t="s">
        <v>590</v>
      </c>
      <c r="F65" s="285">
        <v>731.5</v>
      </c>
      <c r="G65" s="285">
        <v>722</v>
      </c>
      <c r="H65" s="330">
        <v>739.5</v>
      </c>
      <c r="I65" s="330" t="s">
        <v>963</v>
      </c>
      <c r="J65" s="342" t="s">
        <v>863</v>
      </c>
      <c r="K65" s="330">
        <f t="shared" ref="K65:K66" si="58">H65-F65</f>
        <v>8</v>
      </c>
      <c r="L65" s="343">
        <f t="shared" ref="L65:L66" si="59">(H65*N65)*0.07%</f>
        <v>698.8275000000001</v>
      </c>
      <c r="M65" s="344">
        <f t="shared" ref="M65:M66" si="60">(K65*N65)-L65</f>
        <v>10101.172500000001</v>
      </c>
      <c r="N65" s="330">
        <v>1350</v>
      </c>
      <c r="O65" s="345" t="s">
        <v>588</v>
      </c>
      <c r="P65" s="356">
        <v>44659</v>
      </c>
      <c r="Q65" s="249"/>
      <c r="R65" s="253" t="s">
        <v>948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4"/>
      <c r="AG65" s="311"/>
      <c r="AH65" s="249"/>
      <c r="AI65" s="249"/>
      <c r="AJ65" s="314"/>
      <c r="AK65" s="314"/>
      <c r="AL65" s="314"/>
    </row>
    <row r="66" spans="1:38" s="247" customFormat="1" ht="13.15" customHeight="1">
      <c r="A66" s="389">
        <v>21</v>
      </c>
      <c r="B66" s="356">
        <v>44658</v>
      </c>
      <c r="C66" s="346"/>
      <c r="D66" s="346" t="s">
        <v>879</v>
      </c>
      <c r="E66" s="285" t="s">
        <v>590</v>
      </c>
      <c r="F66" s="285">
        <v>2870</v>
      </c>
      <c r="G66" s="285">
        <v>2820</v>
      </c>
      <c r="H66" s="330">
        <v>2910</v>
      </c>
      <c r="I66" s="330" t="s">
        <v>911</v>
      </c>
      <c r="J66" s="342" t="s">
        <v>632</v>
      </c>
      <c r="K66" s="330">
        <f t="shared" si="58"/>
        <v>40</v>
      </c>
      <c r="L66" s="343">
        <f t="shared" si="59"/>
        <v>509.25000000000006</v>
      </c>
      <c r="M66" s="344">
        <f t="shared" si="60"/>
        <v>9490.75</v>
      </c>
      <c r="N66" s="330">
        <v>250</v>
      </c>
      <c r="O66" s="345" t="s">
        <v>588</v>
      </c>
      <c r="P66" s="356">
        <v>44659</v>
      </c>
      <c r="Q66" s="249"/>
      <c r="R66" s="253" t="s">
        <v>948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4"/>
      <c r="AG66" s="311"/>
      <c r="AH66" s="249"/>
      <c r="AI66" s="249"/>
      <c r="AJ66" s="314"/>
      <c r="AK66" s="314"/>
      <c r="AL66" s="314"/>
    </row>
    <row r="67" spans="1:38" s="247" customFormat="1" ht="13.15" customHeight="1">
      <c r="A67" s="389">
        <v>22</v>
      </c>
      <c r="B67" s="356">
        <v>44659</v>
      </c>
      <c r="C67" s="346"/>
      <c r="D67" s="346" t="s">
        <v>975</v>
      </c>
      <c r="E67" s="285" t="s">
        <v>590</v>
      </c>
      <c r="F67" s="285">
        <v>1161</v>
      </c>
      <c r="G67" s="285">
        <v>1142</v>
      </c>
      <c r="H67" s="330">
        <v>1174.5</v>
      </c>
      <c r="I67" s="330" t="s">
        <v>976</v>
      </c>
      <c r="J67" s="342" t="s">
        <v>935</v>
      </c>
      <c r="K67" s="330">
        <f t="shared" ref="K67" si="61">H67-F67</f>
        <v>13.5</v>
      </c>
      <c r="L67" s="343">
        <f t="shared" ref="L67" si="62">(H67*N67)*0.07%</f>
        <v>575.50500000000011</v>
      </c>
      <c r="M67" s="344">
        <f t="shared" ref="M67" si="63">(K67*N67)-L67</f>
        <v>8874.494999999999</v>
      </c>
      <c r="N67" s="330">
        <v>700</v>
      </c>
      <c r="O67" s="345" t="s">
        <v>588</v>
      </c>
      <c r="P67" s="356">
        <v>44659</v>
      </c>
      <c r="Q67" s="249"/>
      <c r="R67" s="253" t="s">
        <v>948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4"/>
      <c r="AG67" s="311"/>
      <c r="AH67" s="249"/>
      <c r="AI67" s="249"/>
      <c r="AJ67" s="314"/>
      <c r="AK67" s="314"/>
      <c r="AL67" s="314"/>
    </row>
    <row r="68" spans="1:38" s="247" customFormat="1" ht="13.15" customHeight="1">
      <c r="A68" s="379">
        <v>23</v>
      </c>
      <c r="B68" s="248">
        <v>44659</v>
      </c>
      <c r="C68" s="332"/>
      <c r="D68" s="332" t="s">
        <v>977</v>
      </c>
      <c r="E68" s="251" t="s">
        <v>590</v>
      </c>
      <c r="F68" s="251" t="s">
        <v>978</v>
      </c>
      <c r="G68" s="251">
        <v>1535</v>
      </c>
      <c r="H68" s="252"/>
      <c r="I68" s="252" t="s">
        <v>979</v>
      </c>
      <c r="J68" s="302" t="s">
        <v>591</v>
      </c>
      <c r="K68" s="252"/>
      <c r="L68" s="283"/>
      <c r="M68" s="284"/>
      <c r="N68" s="252"/>
      <c r="O68" s="348"/>
      <c r="P68" s="248"/>
      <c r="Q68" s="249"/>
      <c r="R68" s="253" t="s">
        <v>948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4"/>
      <c r="AG68" s="311"/>
      <c r="AH68" s="249"/>
      <c r="AI68" s="249"/>
      <c r="AJ68" s="314"/>
      <c r="AK68" s="314"/>
      <c r="AL68" s="314"/>
    </row>
    <row r="69" spans="1:38" s="247" customFormat="1" ht="13.15" customHeight="1">
      <c r="A69" s="395">
        <v>24</v>
      </c>
      <c r="B69" s="406">
        <v>44662</v>
      </c>
      <c r="C69" s="412"/>
      <c r="D69" s="412" t="s">
        <v>886</v>
      </c>
      <c r="E69" s="413" t="s">
        <v>590</v>
      </c>
      <c r="F69" s="413">
        <v>2515</v>
      </c>
      <c r="G69" s="413">
        <v>2465</v>
      </c>
      <c r="H69" s="402">
        <v>2465</v>
      </c>
      <c r="I69" s="402" t="s">
        <v>1000</v>
      </c>
      <c r="J69" s="401" t="s">
        <v>1022</v>
      </c>
      <c r="K69" s="402">
        <f t="shared" ref="K69:K70" si="64">H69-F69</f>
        <v>-50</v>
      </c>
      <c r="L69" s="403">
        <f t="shared" ref="L69:L70" si="65">(H69*N69)*0.07%</f>
        <v>474.51250000000005</v>
      </c>
      <c r="M69" s="404">
        <f t="shared" ref="M69:M70" si="66">(K69*N69)-L69</f>
        <v>-14224.512500000001</v>
      </c>
      <c r="N69" s="402">
        <v>275</v>
      </c>
      <c r="O69" s="405" t="s">
        <v>926</v>
      </c>
      <c r="P69" s="406">
        <v>44663</v>
      </c>
      <c r="Q69" s="249"/>
      <c r="R69" s="253" t="s">
        <v>948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4"/>
      <c r="AG69" s="311"/>
      <c r="AH69" s="249"/>
      <c r="AI69" s="249"/>
      <c r="AJ69" s="314"/>
      <c r="AK69" s="314"/>
      <c r="AL69" s="314"/>
    </row>
    <row r="70" spans="1:38" s="247" customFormat="1" ht="13.15" customHeight="1">
      <c r="A70" s="395">
        <v>25</v>
      </c>
      <c r="B70" s="406">
        <v>44662</v>
      </c>
      <c r="C70" s="412"/>
      <c r="D70" s="412" t="s">
        <v>1006</v>
      </c>
      <c r="E70" s="413" t="s">
        <v>590</v>
      </c>
      <c r="F70" s="413">
        <v>1137</v>
      </c>
      <c r="G70" s="413">
        <v>1120</v>
      </c>
      <c r="H70" s="402">
        <v>1120</v>
      </c>
      <c r="I70" s="402" t="s">
        <v>1007</v>
      </c>
      <c r="J70" s="401" t="s">
        <v>927</v>
      </c>
      <c r="K70" s="402">
        <f t="shared" si="64"/>
        <v>-17</v>
      </c>
      <c r="L70" s="403">
        <f t="shared" si="65"/>
        <v>548.80000000000007</v>
      </c>
      <c r="M70" s="404">
        <f t="shared" si="66"/>
        <v>-12448.8</v>
      </c>
      <c r="N70" s="402">
        <v>700</v>
      </c>
      <c r="O70" s="405" t="s">
        <v>926</v>
      </c>
      <c r="P70" s="406">
        <v>44663</v>
      </c>
      <c r="Q70" s="249"/>
      <c r="R70" s="253" t="s">
        <v>948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4"/>
      <c r="AG70" s="311"/>
      <c r="AH70" s="249"/>
      <c r="AI70" s="249"/>
      <c r="AJ70" s="314"/>
      <c r="AK70" s="314"/>
      <c r="AL70" s="314"/>
    </row>
    <row r="71" spans="1:38" s="247" customFormat="1" ht="13.15" customHeight="1">
      <c r="A71" s="451">
        <v>26</v>
      </c>
      <c r="B71" s="453">
        <v>44662</v>
      </c>
      <c r="C71" s="332"/>
      <c r="D71" s="332" t="s">
        <v>1010</v>
      </c>
      <c r="E71" s="251" t="s">
        <v>590</v>
      </c>
      <c r="F71" s="251" t="s">
        <v>1011</v>
      </c>
      <c r="G71" s="251">
        <v>262</v>
      </c>
      <c r="H71" s="252"/>
      <c r="I71" s="252">
        <v>280</v>
      </c>
      <c r="J71" s="455" t="s">
        <v>591</v>
      </c>
      <c r="K71" s="252"/>
      <c r="L71" s="283"/>
      <c r="M71" s="284"/>
      <c r="N71" s="252"/>
      <c r="O71" s="348"/>
      <c r="P71" s="248"/>
      <c r="Q71" s="249"/>
      <c r="R71" s="253" t="s">
        <v>589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4"/>
      <c r="AG71" s="311"/>
      <c r="AH71" s="249"/>
      <c r="AI71" s="249"/>
      <c r="AJ71" s="314"/>
      <c r="AK71" s="314"/>
      <c r="AL71" s="314"/>
    </row>
    <row r="72" spans="1:38" s="247" customFormat="1" ht="13.15" customHeight="1">
      <c r="A72" s="452"/>
      <c r="B72" s="454"/>
      <c r="C72" s="332"/>
      <c r="D72" s="332" t="s">
        <v>1012</v>
      </c>
      <c r="E72" s="251" t="s">
        <v>900</v>
      </c>
      <c r="F72" s="251" t="s">
        <v>1013</v>
      </c>
      <c r="G72" s="251"/>
      <c r="H72" s="252"/>
      <c r="I72" s="252"/>
      <c r="J72" s="456"/>
      <c r="K72" s="252"/>
      <c r="L72" s="283"/>
      <c r="M72" s="284"/>
      <c r="N72" s="252"/>
      <c r="O72" s="348"/>
      <c r="P72" s="248"/>
      <c r="Q72" s="249"/>
      <c r="R72" s="253" t="s">
        <v>589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4"/>
      <c r="AG72" s="311"/>
      <c r="AH72" s="249"/>
      <c r="AI72" s="249"/>
      <c r="AJ72" s="314"/>
      <c r="AK72" s="314"/>
      <c r="AL72" s="314"/>
    </row>
    <row r="73" spans="1:38" s="247" customFormat="1" ht="13.15" customHeight="1">
      <c r="A73" s="429">
        <v>27</v>
      </c>
      <c r="B73" s="248">
        <v>44663</v>
      </c>
      <c r="C73" s="332"/>
      <c r="D73" s="332" t="s">
        <v>1023</v>
      </c>
      <c r="E73" s="251" t="s">
        <v>590</v>
      </c>
      <c r="F73" s="251" t="s">
        <v>1024</v>
      </c>
      <c r="G73" s="251">
        <v>2550</v>
      </c>
      <c r="H73" s="252"/>
      <c r="I73" s="252" t="s">
        <v>1025</v>
      </c>
      <c r="J73" s="430" t="s">
        <v>591</v>
      </c>
      <c r="K73" s="252"/>
      <c r="L73" s="283"/>
      <c r="M73" s="284"/>
      <c r="N73" s="252"/>
      <c r="O73" s="348"/>
      <c r="P73" s="248"/>
      <c r="Q73" s="249"/>
      <c r="R73" s="253" t="s">
        <v>589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4"/>
      <c r="AG73" s="311"/>
      <c r="AH73" s="249"/>
      <c r="AI73" s="249"/>
      <c r="AJ73" s="314"/>
      <c r="AK73" s="314"/>
      <c r="AL73" s="314"/>
    </row>
    <row r="74" spans="1:38" s="247" customFormat="1" ht="13.15" customHeight="1">
      <c r="A74" s="429">
        <v>28</v>
      </c>
      <c r="B74" s="248">
        <v>44663</v>
      </c>
      <c r="C74" s="332"/>
      <c r="D74" s="332" t="s">
        <v>880</v>
      </c>
      <c r="E74" s="251" t="s">
        <v>590</v>
      </c>
      <c r="F74" s="251" t="s">
        <v>1028</v>
      </c>
      <c r="G74" s="251">
        <v>17420</v>
      </c>
      <c r="H74" s="252"/>
      <c r="I74" s="252" t="s">
        <v>1029</v>
      </c>
      <c r="J74" s="430" t="s">
        <v>591</v>
      </c>
      <c r="K74" s="252"/>
      <c r="L74" s="283"/>
      <c r="M74" s="284"/>
      <c r="N74" s="252"/>
      <c r="O74" s="348"/>
      <c r="P74" s="248"/>
      <c r="Q74" s="249"/>
      <c r="R74" s="253" t="s">
        <v>589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4"/>
      <c r="AG74" s="311"/>
      <c r="AH74" s="249"/>
      <c r="AI74" s="249"/>
      <c r="AJ74" s="314"/>
      <c r="AK74" s="314"/>
      <c r="AL74" s="314"/>
    </row>
    <row r="75" spans="1:38" s="247" customFormat="1" ht="13.15" customHeight="1">
      <c r="A75" s="349"/>
      <c r="B75" s="248"/>
      <c r="C75" s="332"/>
      <c r="D75" s="332"/>
      <c r="E75" s="251"/>
      <c r="F75" s="251"/>
      <c r="G75" s="251"/>
      <c r="H75" s="252"/>
      <c r="I75" s="252"/>
      <c r="J75" s="302"/>
      <c r="K75" s="252"/>
      <c r="L75" s="283"/>
      <c r="M75" s="284"/>
      <c r="N75" s="252"/>
      <c r="O75" s="348"/>
      <c r="P75" s="248"/>
      <c r="Q75" s="249"/>
      <c r="R75" s="253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4"/>
      <c r="AG75" s="311"/>
      <c r="AH75" s="249"/>
      <c r="AI75" s="249"/>
      <c r="AJ75" s="314"/>
      <c r="AK75" s="314"/>
      <c r="AL75" s="314"/>
    </row>
    <row r="76" spans="1:38" s="247" customFormat="1" ht="13.15" customHeight="1">
      <c r="A76" s="251"/>
      <c r="B76" s="248"/>
      <c r="C76" s="332"/>
      <c r="D76" s="332"/>
      <c r="E76" s="251"/>
      <c r="F76" s="251"/>
      <c r="G76" s="251"/>
      <c r="H76" s="252"/>
      <c r="I76" s="252"/>
      <c r="J76" s="302"/>
      <c r="K76" s="252"/>
      <c r="L76" s="283"/>
      <c r="M76" s="284"/>
      <c r="N76" s="252"/>
      <c r="O76" s="292"/>
      <c r="P76" s="293"/>
      <c r="Q76" s="249"/>
      <c r="R76" s="253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4"/>
      <c r="AG76" s="311"/>
      <c r="AH76" s="249"/>
      <c r="AI76" s="249"/>
      <c r="AJ76" s="314"/>
      <c r="AK76" s="314"/>
      <c r="AL76" s="314"/>
    </row>
    <row r="77" spans="1:38" ht="13.5" customHeight="1">
      <c r="A77" s="107"/>
      <c r="B77" s="108"/>
      <c r="C77" s="142"/>
      <c r="D77" s="150"/>
      <c r="E77" s="151"/>
      <c r="F77" s="107"/>
      <c r="G77" s="107"/>
      <c r="H77" s="107"/>
      <c r="I77" s="143"/>
      <c r="J77" s="143"/>
      <c r="K77" s="143"/>
      <c r="L77" s="143"/>
      <c r="M77" s="143"/>
      <c r="N77" s="143"/>
      <c r="O77" s="143"/>
      <c r="P77" s="143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customHeight="1">
      <c r="A78" s="152"/>
      <c r="B78" s="108"/>
      <c r="C78" s="109"/>
      <c r="D78" s="153"/>
      <c r="E78" s="112"/>
      <c r="F78" s="112"/>
      <c r="G78" s="112"/>
      <c r="H78" s="112"/>
      <c r="I78" s="112"/>
      <c r="J78" s="6"/>
      <c r="K78" s="112"/>
      <c r="L78" s="112"/>
      <c r="M78" s="6"/>
      <c r="N78" s="1"/>
      <c r="O78" s="109"/>
      <c r="P78" s="41"/>
      <c r="Q78" s="41"/>
      <c r="R78" s="6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1"/>
      <c r="AG78" s="41"/>
      <c r="AH78" s="41"/>
      <c r="AI78" s="41"/>
      <c r="AJ78" s="41"/>
      <c r="AK78" s="41"/>
      <c r="AL78" s="41"/>
    </row>
    <row r="79" spans="1:38" ht="12.75" customHeight="1">
      <c r="A79" s="154" t="s">
        <v>610</v>
      </c>
      <c r="B79" s="154"/>
      <c r="C79" s="154"/>
      <c r="D79" s="154"/>
      <c r="E79" s="155"/>
      <c r="F79" s="112"/>
      <c r="G79" s="112"/>
      <c r="H79" s="112"/>
      <c r="I79" s="112"/>
      <c r="J79" s="1"/>
      <c r="K79" s="6"/>
      <c r="L79" s="6"/>
      <c r="M79" s="6"/>
      <c r="N79" s="1"/>
      <c r="O79" s="1"/>
      <c r="P79" s="41"/>
      <c r="Q79" s="41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1"/>
      <c r="AG79" s="41"/>
      <c r="AH79" s="41"/>
      <c r="AI79" s="41"/>
      <c r="AJ79" s="41"/>
      <c r="AK79" s="41"/>
      <c r="AL79" s="41"/>
    </row>
    <row r="80" spans="1:38" ht="38.25" customHeight="1">
      <c r="A80" s="96" t="s">
        <v>16</v>
      </c>
      <c r="B80" s="96" t="s">
        <v>565</v>
      </c>
      <c r="C80" s="96"/>
      <c r="D80" s="97" t="s">
        <v>576</v>
      </c>
      <c r="E80" s="96" t="s">
        <v>577</v>
      </c>
      <c r="F80" s="96" t="s">
        <v>578</v>
      </c>
      <c r="G80" s="96" t="s">
        <v>598</v>
      </c>
      <c r="H80" s="96" t="s">
        <v>580</v>
      </c>
      <c r="I80" s="96" t="s">
        <v>581</v>
      </c>
      <c r="J80" s="95" t="s">
        <v>582</v>
      </c>
      <c r="K80" s="95" t="s">
        <v>611</v>
      </c>
      <c r="L80" s="98" t="s">
        <v>584</v>
      </c>
      <c r="M80" s="149" t="s">
        <v>607</v>
      </c>
      <c r="N80" s="96" t="s">
        <v>608</v>
      </c>
      <c r="O80" s="96" t="s">
        <v>586</v>
      </c>
      <c r="P80" s="97" t="s">
        <v>587</v>
      </c>
      <c r="Q80" s="4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1"/>
      <c r="AG80" s="41"/>
      <c r="AH80" s="41"/>
      <c r="AI80" s="41"/>
      <c r="AJ80" s="41"/>
      <c r="AK80" s="41"/>
      <c r="AL80" s="41"/>
    </row>
    <row r="81" spans="1:38" s="247" customFormat="1" ht="12.75" customHeight="1">
      <c r="A81" s="395">
        <v>1</v>
      </c>
      <c r="B81" s="396">
        <v>44655</v>
      </c>
      <c r="C81" s="397"/>
      <c r="D81" s="398" t="s">
        <v>897</v>
      </c>
      <c r="E81" s="395" t="s">
        <v>590</v>
      </c>
      <c r="F81" s="395">
        <v>56</v>
      </c>
      <c r="G81" s="395">
        <v>39</v>
      </c>
      <c r="H81" s="399">
        <v>39</v>
      </c>
      <c r="I81" s="400" t="s">
        <v>912</v>
      </c>
      <c r="J81" s="401" t="s">
        <v>927</v>
      </c>
      <c r="K81" s="402">
        <f t="shared" ref="K81" si="67">H81-F81</f>
        <v>-17</v>
      </c>
      <c r="L81" s="403">
        <v>100</v>
      </c>
      <c r="M81" s="404">
        <f t="shared" ref="M81" si="68">(K81*N81)-L81</f>
        <v>-5200</v>
      </c>
      <c r="N81" s="402">
        <v>300</v>
      </c>
      <c r="O81" s="405" t="s">
        <v>588</v>
      </c>
      <c r="P81" s="406">
        <v>44655</v>
      </c>
      <c r="Q81" s="249"/>
      <c r="R81" s="250" t="s">
        <v>948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</row>
    <row r="82" spans="1:38" s="247" customFormat="1" ht="12.75" customHeight="1">
      <c r="A82" s="389">
        <v>2</v>
      </c>
      <c r="B82" s="390">
        <v>44655</v>
      </c>
      <c r="C82" s="391"/>
      <c r="D82" s="392" t="s">
        <v>898</v>
      </c>
      <c r="E82" s="389" t="s">
        <v>590</v>
      </c>
      <c r="F82" s="389">
        <v>82.5</v>
      </c>
      <c r="G82" s="389">
        <v>35</v>
      </c>
      <c r="H82" s="393">
        <v>102.5</v>
      </c>
      <c r="I82" s="394" t="s">
        <v>899</v>
      </c>
      <c r="J82" s="342" t="s">
        <v>907</v>
      </c>
      <c r="K82" s="330">
        <f t="shared" ref="K82:K83" si="69">H82-F82</f>
        <v>20</v>
      </c>
      <c r="L82" s="343">
        <v>100</v>
      </c>
      <c r="M82" s="344">
        <f t="shared" ref="M82:M83" si="70">(K82*N82)-L82</f>
        <v>900</v>
      </c>
      <c r="N82" s="330">
        <v>50</v>
      </c>
      <c r="O82" s="345" t="s">
        <v>588</v>
      </c>
      <c r="P82" s="356">
        <v>44655</v>
      </c>
      <c r="Q82" s="249"/>
      <c r="R82" s="250" t="s">
        <v>589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</row>
    <row r="83" spans="1:38" s="247" customFormat="1" ht="12.75" customHeight="1">
      <c r="A83" s="395">
        <v>3</v>
      </c>
      <c r="B83" s="396">
        <v>44655</v>
      </c>
      <c r="C83" s="397"/>
      <c r="D83" s="398" t="s">
        <v>898</v>
      </c>
      <c r="E83" s="395" t="s">
        <v>590</v>
      </c>
      <c r="F83" s="395">
        <v>77</v>
      </c>
      <c r="G83" s="395">
        <v>35</v>
      </c>
      <c r="H83" s="399">
        <v>54</v>
      </c>
      <c r="I83" s="400" t="s">
        <v>899</v>
      </c>
      <c r="J83" s="401" t="s">
        <v>908</v>
      </c>
      <c r="K83" s="402">
        <f t="shared" si="69"/>
        <v>-23</v>
      </c>
      <c r="L83" s="403">
        <v>100</v>
      </c>
      <c r="M83" s="404">
        <f t="shared" si="70"/>
        <v>-1250</v>
      </c>
      <c r="N83" s="402">
        <v>50</v>
      </c>
      <c r="O83" s="405" t="s">
        <v>588</v>
      </c>
      <c r="P83" s="406">
        <v>44655</v>
      </c>
      <c r="Q83" s="249"/>
      <c r="R83" s="250" t="s">
        <v>589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</row>
    <row r="84" spans="1:38" s="247" customFormat="1" ht="12.75" customHeight="1">
      <c r="A84" s="389">
        <v>4</v>
      </c>
      <c r="B84" s="356">
        <v>44656</v>
      </c>
      <c r="C84" s="391"/>
      <c r="D84" s="392" t="s">
        <v>925</v>
      </c>
      <c r="E84" s="389" t="s">
        <v>590</v>
      </c>
      <c r="F84" s="389">
        <v>290</v>
      </c>
      <c r="G84" s="389">
        <v>170</v>
      </c>
      <c r="H84" s="393">
        <v>375</v>
      </c>
      <c r="I84" s="394" t="s">
        <v>924</v>
      </c>
      <c r="J84" s="342" t="s">
        <v>917</v>
      </c>
      <c r="K84" s="330">
        <f t="shared" ref="K84:K85" si="71">H84-F84</f>
        <v>85</v>
      </c>
      <c r="L84" s="343">
        <v>100</v>
      </c>
      <c r="M84" s="344">
        <f t="shared" ref="M84:M85" si="72">(K84*N84)-L84</f>
        <v>2025</v>
      </c>
      <c r="N84" s="330">
        <v>25</v>
      </c>
      <c r="O84" s="345" t="s">
        <v>588</v>
      </c>
      <c r="P84" s="356">
        <v>44656</v>
      </c>
      <c r="Q84" s="249"/>
      <c r="R84" s="250" t="s">
        <v>589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389">
        <v>5</v>
      </c>
      <c r="B85" s="356">
        <v>44656</v>
      </c>
      <c r="C85" s="391"/>
      <c r="D85" s="392" t="s">
        <v>919</v>
      </c>
      <c r="E85" s="389" t="s">
        <v>590</v>
      </c>
      <c r="F85" s="389">
        <v>245</v>
      </c>
      <c r="G85" s="389">
        <v>130</v>
      </c>
      <c r="H85" s="389">
        <v>305</v>
      </c>
      <c r="I85" s="393" t="s">
        <v>920</v>
      </c>
      <c r="J85" s="342" t="s">
        <v>797</v>
      </c>
      <c r="K85" s="330">
        <f t="shared" si="71"/>
        <v>60</v>
      </c>
      <c r="L85" s="343">
        <v>100</v>
      </c>
      <c r="M85" s="344">
        <f t="shared" si="72"/>
        <v>1400</v>
      </c>
      <c r="N85" s="330">
        <v>25</v>
      </c>
      <c r="O85" s="345" t="s">
        <v>588</v>
      </c>
      <c r="P85" s="356">
        <v>44656</v>
      </c>
      <c r="Q85" s="249"/>
      <c r="R85" s="250" t="s">
        <v>948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407">
        <v>6</v>
      </c>
      <c r="B86" s="248">
        <v>44656</v>
      </c>
      <c r="C86" s="408"/>
      <c r="D86" s="409" t="s">
        <v>921</v>
      </c>
      <c r="E86" s="407" t="s">
        <v>590</v>
      </c>
      <c r="F86" s="407" t="s">
        <v>922</v>
      </c>
      <c r="G86" s="407">
        <v>25</v>
      </c>
      <c r="H86" s="410"/>
      <c r="I86" s="411" t="s">
        <v>923</v>
      </c>
      <c r="J86" s="302" t="s">
        <v>591</v>
      </c>
      <c r="K86" s="252"/>
      <c r="L86" s="283"/>
      <c r="M86" s="284"/>
      <c r="N86" s="252"/>
      <c r="O86" s="348"/>
      <c r="P86" s="248"/>
      <c r="Q86" s="249"/>
      <c r="R86" s="250" t="s">
        <v>948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389">
        <v>7</v>
      </c>
      <c r="B87" s="356">
        <v>44657</v>
      </c>
      <c r="C87" s="391"/>
      <c r="D87" s="392" t="s">
        <v>939</v>
      </c>
      <c r="E87" s="389" t="s">
        <v>590</v>
      </c>
      <c r="F87" s="389">
        <v>94</v>
      </c>
      <c r="G87" s="389">
        <v>45</v>
      </c>
      <c r="H87" s="393">
        <v>114</v>
      </c>
      <c r="I87" s="394" t="s">
        <v>940</v>
      </c>
      <c r="J87" s="342" t="s">
        <v>907</v>
      </c>
      <c r="K87" s="330">
        <f t="shared" ref="K87" si="73">H87-F87</f>
        <v>20</v>
      </c>
      <c r="L87" s="343">
        <v>100</v>
      </c>
      <c r="M87" s="344">
        <f t="shared" ref="M87" si="74">(K87*N87)-L87</f>
        <v>900</v>
      </c>
      <c r="N87" s="330">
        <v>50</v>
      </c>
      <c r="O87" s="345" t="s">
        <v>588</v>
      </c>
      <c r="P87" s="356">
        <v>44657</v>
      </c>
      <c r="Q87" s="249"/>
      <c r="R87" s="250" t="s">
        <v>589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389">
        <v>8</v>
      </c>
      <c r="B88" s="356">
        <v>44657</v>
      </c>
      <c r="C88" s="391"/>
      <c r="D88" s="392" t="s">
        <v>941</v>
      </c>
      <c r="E88" s="389" t="s">
        <v>590</v>
      </c>
      <c r="F88" s="389">
        <v>155</v>
      </c>
      <c r="G88" s="389">
        <v>45</v>
      </c>
      <c r="H88" s="393">
        <v>225</v>
      </c>
      <c r="I88" s="394" t="s">
        <v>942</v>
      </c>
      <c r="J88" s="342" t="s">
        <v>771</v>
      </c>
      <c r="K88" s="330">
        <f t="shared" ref="K88:K90" si="75">H88-F88</f>
        <v>70</v>
      </c>
      <c r="L88" s="343">
        <v>100</v>
      </c>
      <c r="M88" s="344">
        <f t="shared" ref="M88:M90" si="76">(K88*N88)-L88</f>
        <v>1650</v>
      </c>
      <c r="N88" s="330">
        <v>25</v>
      </c>
      <c r="O88" s="345" t="s">
        <v>588</v>
      </c>
      <c r="P88" s="356">
        <v>44657</v>
      </c>
      <c r="Q88" s="249"/>
      <c r="R88" s="250" t="s">
        <v>948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395">
        <v>9</v>
      </c>
      <c r="B89" s="406">
        <v>44657</v>
      </c>
      <c r="C89" s="397"/>
      <c r="D89" s="398" t="s">
        <v>939</v>
      </c>
      <c r="E89" s="395" t="s">
        <v>590</v>
      </c>
      <c r="F89" s="395">
        <v>73</v>
      </c>
      <c r="G89" s="395">
        <v>35</v>
      </c>
      <c r="H89" s="399">
        <v>35</v>
      </c>
      <c r="I89" s="400" t="s">
        <v>940</v>
      </c>
      <c r="J89" s="401" t="s">
        <v>968</v>
      </c>
      <c r="K89" s="402">
        <f t="shared" si="75"/>
        <v>-38</v>
      </c>
      <c r="L89" s="403">
        <v>100</v>
      </c>
      <c r="M89" s="404">
        <f t="shared" si="76"/>
        <v>-2000</v>
      </c>
      <c r="N89" s="402">
        <v>50</v>
      </c>
      <c r="O89" s="405" t="s">
        <v>588</v>
      </c>
      <c r="P89" s="406">
        <v>44658</v>
      </c>
      <c r="Q89" s="249"/>
      <c r="R89" s="250" t="s">
        <v>589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395">
        <v>10</v>
      </c>
      <c r="B90" s="406">
        <v>44657</v>
      </c>
      <c r="C90" s="397"/>
      <c r="D90" s="398" t="s">
        <v>941</v>
      </c>
      <c r="E90" s="395" t="s">
        <v>590</v>
      </c>
      <c r="F90" s="395">
        <v>145</v>
      </c>
      <c r="G90" s="395">
        <v>45</v>
      </c>
      <c r="H90" s="399">
        <v>45</v>
      </c>
      <c r="I90" s="400" t="s">
        <v>942</v>
      </c>
      <c r="J90" s="401" t="s">
        <v>969</v>
      </c>
      <c r="K90" s="402">
        <f t="shared" si="75"/>
        <v>-100</v>
      </c>
      <c r="L90" s="403">
        <v>100</v>
      </c>
      <c r="M90" s="404">
        <f t="shared" si="76"/>
        <v>-2600</v>
      </c>
      <c r="N90" s="402">
        <v>25</v>
      </c>
      <c r="O90" s="405" t="s">
        <v>588</v>
      </c>
      <c r="P90" s="406">
        <v>44658</v>
      </c>
      <c r="Q90" s="249"/>
      <c r="R90" s="250" t="s">
        <v>948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389">
        <v>11</v>
      </c>
      <c r="B91" s="356">
        <v>44658</v>
      </c>
      <c r="C91" s="391"/>
      <c r="D91" s="392" t="s">
        <v>966</v>
      </c>
      <c r="E91" s="389" t="s">
        <v>590</v>
      </c>
      <c r="F91" s="389">
        <v>62.5</v>
      </c>
      <c r="G91" s="389">
        <v>19</v>
      </c>
      <c r="H91" s="393">
        <v>80</v>
      </c>
      <c r="I91" s="394" t="s">
        <v>967</v>
      </c>
      <c r="J91" s="342" t="s">
        <v>894</v>
      </c>
      <c r="K91" s="330">
        <f t="shared" ref="K91:K95" si="77">H91-F91</f>
        <v>17.5</v>
      </c>
      <c r="L91" s="343">
        <v>100</v>
      </c>
      <c r="M91" s="344">
        <f t="shared" ref="M91:M94" si="78">(K91*N91)-L91</f>
        <v>775</v>
      </c>
      <c r="N91" s="330">
        <v>50</v>
      </c>
      <c r="O91" s="345" t="s">
        <v>588</v>
      </c>
      <c r="P91" s="356">
        <v>44659</v>
      </c>
      <c r="Q91" s="249"/>
      <c r="R91" s="250" t="s">
        <v>589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395">
        <v>12</v>
      </c>
      <c r="B92" s="406">
        <v>44662</v>
      </c>
      <c r="C92" s="397"/>
      <c r="D92" s="398" t="s">
        <v>1001</v>
      </c>
      <c r="E92" s="395" t="s">
        <v>590</v>
      </c>
      <c r="F92" s="395">
        <v>51.5</v>
      </c>
      <c r="G92" s="395">
        <v>32</v>
      </c>
      <c r="H92" s="399">
        <v>34</v>
      </c>
      <c r="I92" s="400" t="s">
        <v>1002</v>
      </c>
      <c r="J92" s="401" t="s">
        <v>1017</v>
      </c>
      <c r="K92" s="402">
        <f t="shared" si="77"/>
        <v>-17.5</v>
      </c>
      <c r="L92" s="403">
        <v>100</v>
      </c>
      <c r="M92" s="404">
        <f t="shared" si="78"/>
        <v>-4475</v>
      </c>
      <c r="N92" s="402">
        <v>250</v>
      </c>
      <c r="O92" s="405" t="s">
        <v>588</v>
      </c>
      <c r="P92" s="406">
        <v>44662</v>
      </c>
      <c r="Q92" s="249"/>
      <c r="R92" s="250" t="s">
        <v>589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389">
        <v>13</v>
      </c>
      <c r="B93" s="356">
        <v>44662</v>
      </c>
      <c r="C93" s="391"/>
      <c r="D93" s="392" t="s">
        <v>1003</v>
      </c>
      <c r="E93" s="389" t="s">
        <v>590</v>
      </c>
      <c r="F93" s="389">
        <v>71</v>
      </c>
      <c r="G93" s="389">
        <v>35</v>
      </c>
      <c r="H93" s="393">
        <v>91</v>
      </c>
      <c r="I93" s="394" t="s">
        <v>1004</v>
      </c>
      <c r="J93" s="342" t="s">
        <v>907</v>
      </c>
      <c r="K93" s="330">
        <f t="shared" si="77"/>
        <v>20</v>
      </c>
      <c r="L93" s="343">
        <v>100</v>
      </c>
      <c r="M93" s="344">
        <f t="shared" si="78"/>
        <v>900</v>
      </c>
      <c r="N93" s="330">
        <v>50</v>
      </c>
      <c r="O93" s="345" t="s">
        <v>588</v>
      </c>
      <c r="P93" s="356">
        <v>44662</v>
      </c>
      <c r="Q93" s="249"/>
      <c r="R93" s="250" t="s">
        <v>589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389">
        <v>14</v>
      </c>
      <c r="B94" s="356">
        <v>44662</v>
      </c>
      <c r="C94" s="391"/>
      <c r="D94" s="392" t="s">
        <v>1005</v>
      </c>
      <c r="E94" s="389" t="s">
        <v>590</v>
      </c>
      <c r="F94" s="389">
        <v>255</v>
      </c>
      <c r="G94" s="389">
        <v>175</v>
      </c>
      <c r="H94" s="393">
        <v>305</v>
      </c>
      <c r="I94" s="394" t="s">
        <v>920</v>
      </c>
      <c r="J94" s="342" t="s">
        <v>1018</v>
      </c>
      <c r="K94" s="330">
        <f t="shared" si="77"/>
        <v>50</v>
      </c>
      <c r="L94" s="343">
        <v>100</v>
      </c>
      <c r="M94" s="344">
        <f t="shared" si="78"/>
        <v>1150</v>
      </c>
      <c r="N94" s="330">
        <v>25</v>
      </c>
      <c r="O94" s="345" t="s">
        <v>588</v>
      </c>
      <c r="P94" s="356">
        <v>44662</v>
      </c>
      <c r="Q94" s="249"/>
      <c r="R94" s="250" t="s">
        <v>589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395">
        <v>15</v>
      </c>
      <c r="B95" s="406">
        <v>44662</v>
      </c>
      <c r="C95" s="427"/>
      <c r="D95" s="398" t="s">
        <v>1008</v>
      </c>
      <c r="E95" s="395" t="s">
        <v>590</v>
      </c>
      <c r="F95" s="395">
        <v>34.5</v>
      </c>
      <c r="G95" s="395">
        <v>25</v>
      </c>
      <c r="H95" s="395">
        <v>25.5</v>
      </c>
      <c r="I95" s="428" t="s">
        <v>1009</v>
      </c>
      <c r="J95" s="401" t="s">
        <v>1016</v>
      </c>
      <c r="K95" s="402">
        <f t="shared" si="77"/>
        <v>-9</v>
      </c>
      <c r="L95" s="403">
        <v>100</v>
      </c>
      <c r="M95" s="404">
        <f t="shared" ref="M95" si="79">(K95*N95)-L95</f>
        <v>-5275</v>
      </c>
      <c r="N95" s="402">
        <v>575</v>
      </c>
      <c r="O95" s="405" t="s">
        <v>588</v>
      </c>
      <c r="P95" s="406">
        <v>44662</v>
      </c>
      <c r="Q95" s="249"/>
      <c r="R95" s="250" t="s">
        <v>589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s="247" customFormat="1" ht="12.75" customHeight="1">
      <c r="A96" s="395">
        <v>16</v>
      </c>
      <c r="B96" s="406">
        <v>44662</v>
      </c>
      <c r="C96" s="427"/>
      <c r="D96" s="398" t="s">
        <v>1005</v>
      </c>
      <c r="E96" s="395" t="s">
        <v>590</v>
      </c>
      <c r="F96" s="395">
        <v>235</v>
      </c>
      <c r="G96" s="395">
        <v>140</v>
      </c>
      <c r="H96" s="395">
        <v>155</v>
      </c>
      <c r="I96" s="428" t="s">
        <v>920</v>
      </c>
      <c r="J96" s="401" t="s">
        <v>1015</v>
      </c>
      <c r="K96" s="402">
        <f t="shared" ref="K96" si="80">H96-F96</f>
        <v>-80</v>
      </c>
      <c r="L96" s="403">
        <v>100</v>
      </c>
      <c r="M96" s="404">
        <f t="shared" ref="M96" si="81">(K96*N96)-L96</f>
        <v>-2100</v>
      </c>
      <c r="N96" s="402">
        <v>25</v>
      </c>
      <c r="O96" s="405" t="s">
        <v>588</v>
      </c>
      <c r="P96" s="406">
        <v>44662</v>
      </c>
      <c r="Q96" s="249"/>
      <c r="R96" s="250" t="s">
        <v>948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407">
        <v>17</v>
      </c>
      <c r="B97" s="406">
        <v>44662</v>
      </c>
      <c r="C97" s="397"/>
      <c r="D97" s="398" t="s">
        <v>1014</v>
      </c>
      <c r="E97" s="395" t="s">
        <v>590</v>
      </c>
      <c r="F97" s="395">
        <v>71</v>
      </c>
      <c r="G97" s="395">
        <v>35</v>
      </c>
      <c r="H97" s="399">
        <v>35</v>
      </c>
      <c r="I97" s="400" t="s">
        <v>1004</v>
      </c>
      <c r="J97" s="401" t="s">
        <v>1037</v>
      </c>
      <c r="K97" s="402">
        <f t="shared" ref="K97:K99" si="82">H97-F97</f>
        <v>-36</v>
      </c>
      <c r="L97" s="403">
        <v>100</v>
      </c>
      <c r="M97" s="404">
        <f t="shared" ref="M97:M99" si="83">(K97*N97)-L97</f>
        <v>-1900</v>
      </c>
      <c r="N97" s="402">
        <v>50</v>
      </c>
      <c r="O97" s="405" t="s">
        <v>588</v>
      </c>
      <c r="P97" s="406">
        <v>44663</v>
      </c>
      <c r="Q97" s="249"/>
      <c r="R97" s="250" t="s">
        <v>589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s="247" customFormat="1" ht="12.75" customHeight="1">
      <c r="A98" s="407">
        <v>18</v>
      </c>
      <c r="B98" s="356">
        <v>44663</v>
      </c>
      <c r="C98" s="391"/>
      <c r="D98" s="392" t="s">
        <v>1030</v>
      </c>
      <c r="E98" s="389" t="s">
        <v>590</v>
      </c>
      <c r="F98" s="389">
        <v>145</v>
      </c>
      <c r="G98" s="389">
        <v>45</v>
      </c>
      <c r="H98" s="393">
        <v>195</v>
      </c>
      <c r="I98" s="394" t="s">
        <v>1031</v>
      </c>
      <c r="J98" s="342" t="s">
        <v>1018</v>
      </c>
      <c r="K98" s="330">
        <f t="shared" si="82"/>
        <v>50</v>
      </c>
      <c r="L98" s="343">
        <v>100</v>
      </c>
      <c r="M98" s="344">
        <f t="shared" si="83"/>
        <v>1150</v>
      </c>
      <c r="N98" s="330">
        <v>25</v>
      </c>
      <c r="O98" s="345" t="s">
        <v>588</v>
      </c>
      <c r="P98" s="356">
        <v>44663</v>
      </c>
      <c r="Q98" s="249"/>
      <c r="R98" s="250" t="s">
        <v>948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6"/>
      <c r="AL98" s="246"/>
    </row>
    <row r="99" spans="1:38" s="247" customFormat="1" ht="12.75" customHeight="1">
      <c r="A99" s="407">
        <v>19</v>
      </c>
      <c r="B99" s="356">
        <v>44663</v>
      </c>
      <c r="C99" s="391"/>
      <c r="D99" s="392" t="s">
        <v>1035</v>
      </c>
      <c r="E99" s="389" t="s">
        <v>590</v>
      </c>
      <c r="F99" s="389">
        <v>48.5</v>
      </c>
      <c r="G99" s="389">
        <v>18</v>
      </c>
      <c r="H99" s="393">
        <v>68.5</v>
      </c>
      <c r="I99" s="394" t="s">
        <v>1036</v>
      </c>
      <c r="J99" s="342" t="s">
        <v>907</v>
      </c>
      <c r="K99" s="330">
        <f t="shared" si="82"/>
        <v>20</v>
      </c>
      <c r="L99" s="343">
        <v>100</v>
      </c>
      <c r="M99" s="344">
        <f t="shared" si="83"/>
        <v>900</v>
      </c>
      <c r="N99" s="330">
        <v>50</v>
      </c>
      <c r="O99" s="345" t="s">
        <v>588</v>
      </c>
      <c r="P99" s="356">
        <v>44663</v>
      </c>
      <c r="Q99" s="249"/>
      <c r="R99" s="250" t="s">
        <v>589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6"/>
      <c r="AL99" s="246"/>
    </row>
    <row r="100" spans="1:38" s="247" customFormat="1" ht="12.75" customHeight="1">
      <c r="A100" s="407"/>
      <c r="B100" s="248"/>
      <c r="C100" s="408"/>
      <c r="D100" s="409"/>
      <c r="E100" s="407"/>
      <c r="F100" s="407"/>
      <c r="G100" s="407"/>
      <c r="H100" s="410"/>
      <c r="I100" s="411"/>
      <c r="J100" s="302"/>
      <c r="K100" s="252"/>
      <c r="L100" s="283"/>
      <c r="M100" s="284"/>
      <c r="N100" s="252"/>
      <c r="O100" s="348"/>
      <c r="P100" s="248"/>
      <c r="Q100" s="249"/>
      <c r="R100" s="250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6"/>
      <c r="AL100" s="246"/>
    </row>
    <row r="101" spans="1:38" s="247" customFormat="1" ht="12.75" customHeight="1">
      <c r="A101" s="407"/>
      <c r="B101" s="248"/>
      <c r="C101" s="408"/>
      <c r="D101" s="409"/>
      <c r="E101" s="407"/>
      <c r="F101" s="407"/>
      <c r="G101" s="407"/>
      <c r="H101" s="410"/>
      <c r="I101" s="411"/>
      <c r="J101" s="302"/>
      <c r="K101" s="252"/>
      <c r="L101" s="283"/>
      <c r="M101" s="284"/>
      <c r="N101" s="252"/>
      <c r="O101" s="348"/>
      <c r="P101" s="248"/>
      <c r="Q101" s="249"/>
      <c r="R101" s="250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407"/>
      <c r="B102" s="248"/>
      <c r="C102" s="408"/>
      <c r="D102" s="409"/>
      <c r="E102" s="407"/>
      <c r="F102" s="407"/>
      <c r="G102" s="407"/>
      <c r="H102" s="410"/>
      <c r="I102" s="411"/>
      <c r="J102" s="302"/>
      <c r="K102" s="252"/>
      <c r="L102" s="283"/>
      <c r="M102" s="284"/>
      <c r="N102" s="252"/>
      <c r="O102" s="348"/>
      <c r="P102" s="248"/>
      <c r="Q102" s="249"/>
      <c r="R102" s="250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301" customFormat="1" ht="12.75" customHeight="1">
      <c r="A103" s="384"/>
      <c r="B103" s="384"/>
      <c r="C103" s="384"/>
      <c r="D103" s="384"/>
      <c r="E103" s="384"/>
      <c r="F103" s="379"/>
      <c r="G103" s="384"/>
      <c r="H103" s="384"/>
      <c r="I103" s="384"/>
      <c r="J103" s="384"/>
      <c r="K103" s="380"/>
      <c r="L103" s="381"/>
      <c r="M103" s="382"/>
      <c r="N103" s="380"/>
      <c r="O103" s="383"/>
      <c r="P103" s="385"/>
      <c r="Q103" s="298"/>
      <c r="R103" s="299"/>
      <c r="S103" s="298"/>
      <c r="T103" s="298"/>
      <c r="U103" s="298"/>
      <c r="V103" s="298"/>
      <c r="W103" s="298"/>
      <c r="X103" s="298"/>
      <c r="Y103" s="298"/>
      <c r="Z103" s="298"/>
      <c r="AA103" s="298"/>
      <c r="AB103" s="298"/>
      <c r="AC103" s="298"/>
      <c r="AD103" s="298"/>
      <c r="AE103" s="298"/>
      <c r="AF103" s="300"/>
      <c r="AG103" s="300"/>
      <c r="AH103" s="300"/>
      <c r="AI103" s="300"/>
      <c r="AJ103" s="300"/>
      <c r="AK103" s="300"/>
      <c r="AL103" s="300"/>
    </row>
    <row r="104" spans="1:38" ht="14.25" customHeight="1">
      <c r="A104" s="151"/>
      <c r="B104" s="156"/>
      <c r="C104" s="156"/>
      <c r="D104" s="157"/>
      <c r="E104" s="151"/>
      <c r="F104" s="158"/>
      <c r="G104" s="151"/>
      <c r="H104" s="151"/>
      <c r="I104" s="151"/>
      <c r="J104" s="156"/>
      <c r="K104" s="159"/>
      <c r="L104" s="151"/>
      <c r="M104" s="151"/>
      <c r="N104" s="151"/>
      <c r="O104" s="160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>
      <c r="A105" s="94" t="s">
        <v>612</v>
      </c>
      <c r="B105" s="161"/>
      <c r="C105" s="161"/>
      <c r="D105" s="162"/>
      <c r="E105" s="135"/>
      <c r="F105" s="6"/>
      <c r="G105" s="6"/>
      <c r="H105" s="136"/>
      <c r="I105" s="163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38.25" customHeight="1">
      <c r="A106" s="95" t="s">
        <v>16</v>
      </c>
      <c r="B106" s="96" t="s">
        <v>565</v>
      </c>
      <c r="C106" s="96"/>
      <c r="D106" s="97" t="s">
        <v>576</v>
      </c>
      <c r="E106" s="96" t="s">
        <v>577</v>
      </c>
      <c r="F106" s="96" t="s">
        <v>578</v>
      </c>
      <c r="G106" s="96" t="s">
        <v>579</v>
      </c>
      <c r="H106" s="96" t="s">
        <v>580</v>
      </c>
      <c r="I106" s="96" t="s">
        <v>581</v>
      </c>
      <c r="J106" s="95" t="s">
        <v>582</v>
      </c>
      <c r="K106" s="139" t="s">
        <v>599</v>
      </c>
      <c r="L106" s="140" t="s">
        <v>584</v>
      </c>
      <c r="M106" s="98" t="s">
        <v>585</v>
      </c>
      <c r="N106" s="96" t="s">
        <v>586</v>
      </c>
      <c r="O106" s="97" t="s">
        <v>587</v>
      </c>
      <c r="P106" s="96" t="s">
        <v>819</v>
      </c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s="247" customFormat="1" ht="14.25" customHeight="1">
      <c r="A107" s="271">
        <v>1</v>
      </c>
      <c r="B107" s="272">
        <v>44488</v>
      </c>
      <c r="C107" s="273"/>
      <c r="D107" s="274" t="s">
        <v>137</v>
      </c>
      <c r="E107" s="275" t="s">
        <v>870</v>
      </c>
      <c r="F107" s="276">
        <v>235.25</v>
      </c>
      <c r="G107" s="276">
        <v>198</v>
      </c>
      <c r="H107" s="275"/>
      <c r="I107" s="277" t="s">
        <v>824</v>
      </c>
      <c r="J107" s="278" t="s">
        <v>591</v>
      </c>
      <c r="K107" s="278"/>
      <c r="L107" s="279"/>
      <c r="M107" s="280"/>
      <c r="N107" s="278"/>
      <c r="O107" s="281"/>
      <c r="P107" s="278"/>
      <c r="Q107" s="246"/>
      <c r="R107" s="1" t="s">
        <v>589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6"/>
      <c r="AL107" s="246"/>
    </row>
    <row r="108" spans="1:38" s="247" customFormat="1" ht="12.75" customHeight="1">
      <c r="A108" s="414">
        <v>2</v>
      </c>
      <c r="B108" s="415">
        <v>44651</v>
      </c>
      <c r="C108" s="416"/>
      <c r="D108" s="417" t="s">
        <v>437</v>
      </c>
      <c r="E108" s="418" t="s">
        <v>590</v>
      </c>
      <c r="F108" s="418">
        <v>379</v>
      </c>
      <c r="G108" s="418">
        <v>348</v>
      </c>
      <c r="H108" s="418">
        <v>406</v>
      </c>
      <c r="I108" s="418" t="s">
        <v>882</v>
      </c>
      <c r="J108" s="371" t="s">
        <v>956</v>
      </c>
      <c r="K108" s="371">
        <f t="shared" ref="K108" si="84">H108-F108</f>
        <v>27</v>
      </c>
      <c r="L108" s="372">
        <f t="shared" ref="L108" si="85">(F108*-0.7)/100</f>
        <v>-2.653</v>
      </c>
      <c r="M108" s="373">
        <f t="shared" ref="M108" si="86">(K108+L108)/F108</f>
        <v>6.4240105540897097E-2</v>
      </c>
      <c r="N108" s="371" t="s">
        <v>588</v>
      </c>
      <c r="O108" s="374">
        <v>44657</v>
      </c>
      <c r="P108" s="371">
        <f>VLOOKUP(D108,'MidCap Intra'!B86:C641,2,0)</f>
        <v>399.7</v>
      </c>
      <c r="Q108" s="246"/>
      <c r="R108" s="246" t="s">
        <v>589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6"/>
      <c r="AL108" s="246"/>
    </row>
    <row r="109" spans="1:38" s="247" customFormat="1" ht="12.75" customHeight="1">
      <c r="A109" s="419">
        <v>3</v>
      </c>
      <c r="B109" s="420">
        <v>44658</v>
      </c>
      <c r="C109" s="421"/>
      <c r="D109" s="274" t="s">
        <v>415</v>
      </c>
      <c r="E109" s="422" t="s">
        <v>590</v>
      </c>
      <c r="F109" s="422" t="s">
        <v>964</v>
      </c>
      <c r="G109" s="422">
        <v>398</v>
      </c>
      <c r="H109" s="422"/>
      <c r="I109" s="422" t="s">
        <v>965</v>
      </c>
      <c r="J109" s="278" t="s">
        <v>591</v>
      </c>
      <c r="K109" s="278"/>
      <c r="L109" s="279"/>
      <c r="M109" s="280"/>
      <c r="N109" s="278"/>
      <c r="O109" s="281"/>
      <c r="P109" s="278"/>
      <c r="Q109" s="246"/>
      <c r="R109" s="246" t="s">
        <v>589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ht="14.25" customHeight="1">
      <c r="A110" s="164"/>
      <c r="B110" s="141"/>
      <c r="C110" s="165"/>
      <c r="D110" s="100"/>
      <c r="E110" s="166"/>
      <c r="F110" s="166"/>
      <c r="G110" s="166"/>
      <c r="H110" s="166"/>
      <c r="I110" s="166"/>
      <c r="J110" s="166"/>
      <c r="K110" s="167"/>
      <c r="L110" s="168"/>
      <c r="M110" s="166"/>
      <c r="N110" s="169"/>
      <c r="O110" s="170"/>
      <c r="P110" s="170"/>
      <c r="R110" s="6"/>
      <c r="S110" s="41"/>
      <c r="T110" s="1"/>
      <c r="U110" s="1"/>
      <c r="V110" s="1"/>
      <c r="W110" s="1"/>
      <c r="X110" s="1"/>
      <c r="Y110" s="1"/>
      <c r="Z110" s="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</row>
    <row r="111" spans="1:38" ht="12.75" customHeight="1">
      <c r="A111" s="119" t="s">
        <v>592</v>
      </c>
      <c r="B111" s="119"/>
      <c r="C111" s="119"/>
      <c r="D111" s="119"/>
      <c r="E111" s="41"/>
      <c r="F111" s="127" t="s">
        <v>594</v>
      </c>
      <c r="G111" s="56"/>
      <c r="H111" s="56"/>
      <c r="I111" s="56"/>
      <c r="J111" s="6"/>
      <c r="K111" s="145"/>
      <c r="L111" s="146"/>
      <c r="M111" s="6"/>
      <c r="N111" s="109"/>
      <c r="O111" s="171"/>
      <c r="P111" s="1"/>
      <c r="Q111" s="1"/>
      <c r="R111" s="6"/>
      <c r="S111" s="1"/>
      <c r="T111" s="1"/>
      <c r="U111" s="1"/>
      <c r="V111" s="1"/>
      <c r="W111" s="1"/>
      <c r="X111" s="1"/>
      <c r="Y111" s="1"/>
    </row>
    <row r="112" spans="1:38" ht="12.75" customHeight="1">
      <c r="A112" s="126" t="s">
        <v>593</v>
      </c>
      <c r="B112" s="119"/>
      <c r="C112" s="119"/>
      <c r="D112" s="119"/>
      <c r="E112" s="6"/>
      <c r="F112" s="127" t="s">
        <v>596</v>
      </c>
      <c r="G112" s="6"/>
      <c r="H112" s="6" t="s">
        <v>815</v>
      </c>
      <c r="I112" s="6"/>
      <c r="J112" s="1"/>
      <c r="K112" s="6"/>
      <c r="L112" s="6"/>
      <c r="M112" s="6"/>
      <c r="N112" s="1"/>
      <c r="O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38" ht="12.75" customHeight="1">
      <c r="A113" s="126"/>
      <c r="B113" s="119"/>
      <c r="C113" s="119"/>
      <c r="D113" s="119"/>
      <c r="E113" s="6"/>
      <c r="F113" s="127"/>
      <c r="G113" s="6"/>
      <c r="H113" s="6"/>
      <c r="I113" s="6"/>
      <c r="J113" s="1"/>
      <c r="K113" s="6"/>
      <c r="L113" s="6"/>
      <c r="M113" s="6"/>
      <c r="N113" s="1"/>
      <c r="O113" s="1"/>
      <c r="Q113" s="1"/>
      <c r="R113" s="56"/>
      <c r="S113" s="1"/>
      <c r="T113" s="1"/>
      <c r="U113" s="1"/>
      <c r="V113" s="1"/>
      <c r="W113" s="1"/>
      <c r="X113" s="1"/>
      <c r="Y113" s="1"/>
      <c r="Z113" s="1"/>
    </row>
    <row r="114" spans="1:38" ht="12.75" customHeight="1">
      <c r="A114" s="1"/>
      <c r="B114" s="134" t="s">
        <v>613</v>
      </c>
      <c r="C114" s="134"/>
      <c r="D114" s="134"/>
      <c r="E114" s="134"/>
      <c r="F114" s="135"/>
      <c r="G114" s="6"/>
      <c r="H114" s="6"/>
      <c r="I114" s="136"/>
      <c r="J114" s="137"/>
      <c r="K114" s="138"/>
      <c r="L114" s="137"/>
      <c r="M114" s="6"/>
      <c r="N114" s="1"/>
      <c r="O114" s="1"/>
      <c r="Q114" s="1"/>
      <c r="R114" s="56"/>
      <c r="S114" s="1"/>
      <c r="T114" s="1"/>
      <c r="U114" s="1"/>
      <c r="V114" s="1"/>
      <c r="W114" s="1"/>
      <c r="X114" s="1"/>
      <c r="Y114" s="1"/>
      <c r="Z114" s="1"/>
    </row>
    <row r="115" spans="1:38" ht="38.25" customHeight="1">
      <c r="A115" s="95" t="s">
        <v>16</v>
      </c>
      <c r="B115" s="96" t="s">
        <v>565</v>
      </c>
      <c r="C115" s="96"/>
      <c r="D115" s="97" t="s">
        <v>576</v>
      </c>
      <c r="E115" s="96" t="s">
        <v>577</v>
      </c>
      <c r="F115" s="96" t="s">
        <v>578</v>
      </c>
      <c r="G115" s="96" t="s">
        <v>598</v>
      </c>
      <c r="H115" s="96" t="s">
        <v>580</v>
      </c>
      <c r="I115" s="96" t="s">
        <v>581</v>
      </c>
      <c r="J115" s="172" t="s">
        <v>582</v>
      </c>
      <c r="K115" s="139" t="s">
        <v>599</v>
      </c>
      <c r="L115" s="149" t="s">
        <v>607</v>
      </c>
      <c r="M115" s="96" t="s">
        <v>608</v>
      </c>
      <c r="N115" s="140" t="s">
        <v>584</v>
      </c>
      <c r="O115" s="98" t="s">
        <v>585</v>
      </c>
      <c r="P115" s="96" t="s">
        <v>586</v>
      </c>
      <c r="Q115" s="97" t="s">
        <v>587</v>
      </c>
      <c r="R115" s="56"/>
      <c r="S115" s="1"/>
      <c r="T115" s="1"/>
      <c r="U115" s="1"/>
      <c r="V115" s="1"/>
      <c r="W115" s="1"/>
      <c r="X115" s="1"/>
      <c r="Y115" s="1"/>
      <c r="Z115" s="1"/>
    </row>
    <row r="116" spans="1:38" ht="14.25" customHeight="1">
      <c r="A116" s="101"/>
      <c r="B116" s="102"/>
      <c r="C116" s="173"/>
      <c r="D116" s="103"/>
      <c r="E116" s="104"/>
      <c r="F116" s="174"/>
      <c r="G116" s="101"/>
      <c r="H116" s="104"/>
      <c r="I116" s="105"/>
      <c r="J116" s="175"/>
      <c r="K116" s="175"/>
      <c r="L116" s="176"/>
      <c r="M116" s="99"/>
      <c r="N116" s="176"/>
      <c r="O116" s="177"/>
      <c r="P116" s="178"/>
      <c r="Q116" s="179"/>
      <c r="R116" s="144"/>
      <c r="S116" s="113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38" ht="14.25" customHeight="1">
      <c r="A117" s="101"/>
      <c r="B117" s="102"/>
      <c r="C117" s="173"/>
      <c r="D117" s="103"/>
      <c r="E117" s="104"/>
      <c r="F117" s="174"/>
      <c r="G117" s="101"/>
      <c r="H117" s="104"/>
      <c r="I117" s="105"/>
      <c r="J117" s="175"/>
      <c r="K117" s="175"/>
      <c r="L117" s="176"/>
      <c r="M117" s="99"/>
      <c r="N117" s="176"/>
      <c r="O117" s="177"/>
      <c r="P117" s="178"/>
      <c r="Q117" s="179"/>
      <c r="R117" s="144"/>
      <c r="S117" s="113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38" ht="14.25" customHeight="1">
      <c r="A118" s="101"/>
      <c r="B118" s="102"/>
      <c r="C118" s="173"/>
      <c r="D118" s="103"/>
      <c r="E118" s="104"/>
      <c r="F118" s="174"/>
      <c r="G118" s="101"/>
      <c r="H118" s="104"/>
      <c r="I118" s="105"/>
      <c r="J118" s="175"/>
      <c r="K118" s="175"/>
      <c r="L118" s="176"/>
      <c r="M118" s="99"/>
      <c r="N118" s="176"/>
      <c r="O118" s="177"/>
      <c r="P118" s="178"/>
      <c r="Q118" s="179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01"/>
      <c r="B119" s="102"/>
      <c r="C119" s="173"/>
      <c r="D119" s="103"/>
      <c r="E119" s="104"/>
      <c r="F119" s="175"/>
      <c r="G119" s="101"/>
      <c r="H119" s="104"/>
      <c r="I119" s="105"/>
      <c r="J119" s="175"/>
      <c r="K119" s="175"/>
      <c r="L119" s="176"/>
      <c r="M119" s="99"/>
      <c r="N119" s="176"/>
      <c r="O119" s="177"/>
      <c r="P119" s="178"/>
      <c r="Q119" s="179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01"/>
      <c r="B120" s="102"/>
      <c r="C120" s="173"/>
      <c r="D120" s="103"/>
      <c r="E120" s="104"/>
      <c r="F120" s="175"/>
      <c r="G120" s="101"/>
      <c r="H120" s="104"/>
      <c r="I120" s="105"/>
      <c r="J120" s="175"/>
      <c r="K120" s="175"/>
      <c r="L120" s="176"/>
      <c r="M120" s="99"/>
      <c r="N120" s="176"/>
      <c r="O120" s="177"/>
      <c r="P120" s="178"/>
      <c r="Q120" s="179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01"/>
      <c r="B121" s="102"/>
      <c r="C121" s="173"/>
      <c r="D121" s="103"/>
      <c r="E121" s="104"/>
      <c r="F121" s="174"/>
      <c r="G121" s="101"/>
      <c r="H121" s="104"/>
      <c r="I121" s="105"/>
      <c r="J121" s="175"/>
      <c r="K121" s="175"/>
      <c r="L121" s="176"/>
      <c r="M121" s="99"/>
      <c r="N121" s="176"/>
      <c r="O121" s="177"/>
      <c r="P121" s="178"/>
      <c r="Q121" s="179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01"/>
      <c r="B122" s="102"/>
      <c r="C122" s="173"/>
      <c r="D122" s="103"/>
      <c r="E122" s="104"/>
      <c r="F122" s="174"/>
      <c r="G122" s="101"/>
      <c r="H122" s="104"/>
      <c r="I122" s="105"/>
      <c r="J122" s="175"/>
      <c r="K122" s="175"/>
      <c r="L122" s="175"/>
      <c r="M122" s="175"/>
      <c r="N122" s="176"/>
      <c r="O122" s="180"/>
      <c r="P122" s="178"/>
      <c r="Q122" s="179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01"/>
      <c r="B123" s="102"/>
      <c r="C123" s="173"/>
      <c r="D123" s="103"/>
      <c r="E123" s="104"/>
      <c r="F123" s="175"/>
      <c r="G123" s="101"/>
      <c r="H123" s="104"/>
      <c r="I123" s="105"/>
      <c r="J123" s="175"/>
      <c r="K123" s="175"/>
      <c r="L123" s="176"/>
      <c r="M123" s="99"/>
      <c r="N123" s="176"/>
      <c r="O123" s="177"/>
      <c r="P123" s="178"/>
      <c r="Q123" s="179"/>
      <c r="R123" s="144"/>
      <c r="S123" s="113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01"/>
      <c r="B124" s="102"/>
      <c r="C124" s="173"/>
      <c r="D124" s="103"/>
      <c r="E124" s="104"/>
      <c r="F124" s="174"/>
      <c r="G124" s="101"/>
      <c r="H124" s="104"/>
      <c r="I124" s="105"/>
      <c r="J124" s="181"/>
      <c r="K124" s="181"/>
      <c r="L124" s="181"/>
      <c r="M124" s="181"/>
      <c r="N124" s="182"/>
      <c r="O124" s="177"/>
      <c r="P124" s="106"/>
      <c r="Q124" s="179"/>
      <c r="R124" s="144"/>
      <c r="S124" s="113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>
      <c r="A125" s="126"/>
      <c r="B125" s="119"/>
      <c r="C125" s="119"/>
      <c r="D125" s="119"/>
      <c r="E125" s="6"/>
      <c r="F125" s="127"/>
      <c r="G125" s="6"/>
      <c r="H125" s="6"/>
      <c r="I125" s="6"/>
      <c r="J125" s="1"/>
      <c r="K125" s="6"/>
      <c r="L125" s="6"/>
      <c r="M125" s="6"/>
      <c r="N125" s="1"/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26"/>
      <c r="B126" s="119"/>
      <c r="C126" s="119"/>
      <c r="D126" s="119"/>
      <c r="E126" s="6"/>
      <c r="F126" s="127"/>
      <c r="G126" s="56"/>
      <c r="H126" s="41"/>
      <c r="I126" s="56"/>
      <c r="J126" s="6"/>
      <c r="K126" s="145"/>
      <c r="L126" s="146"/>
      <c r="M126" s="6"/>
      <c r="N126" s="109"/>
      <c r="O126" s="147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56"/>
      <c r="B127" s="108"/>
      <c r="C127" s="108"/>
      <c r="D127" s="41"/>
      <c r="E127" s="56"/>
      <c r="F127" s="56"/>
      <c r="G127" s="56"/>
      <c r="H127" s="41"/>
      <c r="I127" s="56"/>
      <c r="J127" s="6"/>
      <c r="K127" s="145"/>
      <c r="L127" s="146"/>
      <c r="M127" s="6"/>
      <c r="N127" s="109"/>
      <c r="O127" s="147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41"/>
      <c r="B128" s="183" t="s">
        <v>614</v>
      </c>
      <c r="C128" s="183"/>
      <c r="D128" s="183"/>
      <c r="E128" s="183"/>
      <c r="F128" s="6"/>
      <c r="G128" s="6"/>
      <c r="H128" s="137"/>
      <c r="I128" s="6"/>
      <c r="J128" s="137"/>
      <c r="K128" s="138"/>
      <c r="L128" s="6"/>
      <c r="M128" s="6"/>
      <c r="N128" s="1"/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38.25" customHeight="1">
      <c r="A129" s="95" t="s">
        <v>16</v>
      </c>
      <c r="B129" s="96" t="s">
        <v>565</v>
      </c>
      <c r="C129" s="96"/>
      <c r="D129" s="97" t="s">
        <v>576</v>
      </c>
      <c r="E129" s="96" t="s">
        <v>577</v>
      </c>
      <c r="F129" s="96" t="s">
        <v>578</v>
      </c>
      <c r="G129" s="96" t="s">
        <v>615</v>
      </c>
      <c r="H129" s="96" t="s">
        <v>616</v>
      </c>
      <c r="I129" s="96" t="s">
        <v>581</v>
      </c>
      <c r="J129" s="184" t="s">
        <v>582</v>
      </c>
      <c r="K129" s="96" t="s">
        <v>583</v>
      </c>
      <c r="L129" s="96" t="s">
        <v>617</v>
      </c>
      <c r="M129" s="96" t="s">
        <v>586</v>
      </c>
      <c r="N129" s="97" t="s">
        <v>587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1</v>
      </c>
      <c r="B130" s="186">
        <v>41579</v>
      </c>
      <c r="C130" s="186"/>
      <c r="D130" s="187" t="s">
        <v>618</v>
      </c>
      <c r="E130" s="188" t="s">
        <v>619</v>
      </c>
      <c r="F130" s="189">
        <v>82</v>
      </c>
      <c r="G130" s="188" t="s">
        <v>620</v>
      </c>
      <c r="H130" s="188">
        <v>100</v>
      </c>
      <c r="I130" s="190">
        <v>100</v>
      </c>
      <c r="J130" s="191" t="s">
        <v>621</v>
      </c>
      <c r="K130" s="192">
        <f t="shared" ref="K130:K182" si="87">H130-F130</f>
        <v>18</v>
      </c>
      <c r="L130" s="193">
        <f t="shared" ref="L130:L182" si="88">K130/F130</f>
        <v>0.21951219512195122</v>
      </c>
      <c r="M130" s="188" t="s">
        <v>588</v>
      </c>
      <c r="N130" s="194">
        <v>42657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2</v>
      </c>
      <c r="B131" s="186">
        <v>41794</v>
      </c>
      <c r="C131" s="186"/>
      <c r="D131" s="187" t="s">
        <v>622</v>
      </c>
      <c r="E131" s="188" t="s">
        <v>590</v>
      </c>
      <c r="F131" s="189">
        <v>257</v>
      </c>
      <c r="G131" s="188" t="s">
        <v>620</v>
      </c>
      <c r="H131" s="188">
        <v>300</v>
      </c>
      <c r="I131" s="190">
        <v>300</v>
      </c>
      <c r="J131" s="191" t="s">
        <v>621</v>
      </c>
      <c r="K131" s="192">
        <f t="shared" si="87"/>
        <v>43</v>
      </c>
      <c r="L131" s="193">
        <f t="shared" si="88"/>
        <v>0.16731517509727625</v>
      </c>
      <c r="M131" s="188" t="s">
        <v>588</v>
      </c>
      <c r="N131" s="194">
        <v>41822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3</v>
      </c>
      <c r="B132" s="186">
        <v>41828</v>
      </c>
      <c r="C132" s="186"/>
      <c r="D132" s="187" t="s">
        <v>623</v>
      </c>
      <c r="E132" s="188" t="s">
        <v>590</v>
      </c>
      <c r="F132" s="189">
        <v>393</v>
      </c>
      <c r="G132" s="188" t="s">
        <v>620</v>
      </c>
      <c r="H132" s="188">
        <v>468</v>
      </c>
      <c r="I132" s="190">
        <v>468</v>
      </c>
      <c r="J132" s="191" t="s">
        <v>621</v>
      </c>
      <c r="K132" s="192">
        <f t="shared" si="87"/>
        <v>75</v>
      </c>
      <c r="L132" s="193">
        <f t="shared" si="88"/>
        <v>0.19083969465648856</v>
      </c>
      <c r="M132" s="188" t="s">
        <v>588</v>
      </c>
      <c r="N132" s="194">
        <v>41863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4</v>
      </c>
      <c r="B133" s="186">
        <v>41857</v>
      </c>
      <c r="C133" s="186"/>
      <c r="D133" s="187" t="s">
        <v>624</v>
      </c>
      <c r="E133" s="188" t="s">
        <v>590</v>
      </c>
      <c r="F133" s="189">
        <v>205</v>
      </c>
      <c r="G133" s="188" t="s">
        <v>620</v>
      </c>
      <c r="H133" s="188">
        <v>275</v>
      </c>
      <c r="I133" s="190">
        <v>250</v>
      </c>
      <c r="J133" s="191" t="s">
        <v>621</v>
      </c>
      <c r="K133" s="192">
        <f t="shared" si="87"/>
        <v>70</v>
      </c>
      <c r="L133" s="193">
        <f t="shared" si="88"/>
        <v>0.34146341463414637</v>
      </c>
      <c r="M133" s="188" t="s">
        <v>588</v>
      </c>
      <c r="N133" s="194">
        <v>41962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5</v>
      </c>
      <c r="B134" s="186">
        <v>41886</v>
      </c>
      <c r="C134" s="186"/>
      <c r="D134" s="187" t="s">
        <v>625</v>
      </c>
      <c r="E134" s="188" t="s">
        <v>590</v>
      </c>
      <c r="F134" s="189">
        <v>162</v>
      </c>
      <c r="G134" s="188" t="s">
        <v>620</v>
      </c>
      <c r="H134" s="188">
        <v>190</v>
      </c>
      <c r="I134" s="190">
        <v>190</v>
      </c>
      <c r="J134" s="191" t="s">
        <v>621</v>
      </c>
      <c r="K134" s="192">
        <f t="shared" si="87"/>
        <v>28</v>
      </c>
      <c r="L134" s="193">
        <f t="shared" si="88"/>
        <v>0.1728395061728395</v>
      </c>
      <c r="M134" s="188" t="s">
        <v>588</v>
      </c>
      <c r="N134" s="194">
        <v>42006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6</v>
      </c>
      <c r="B135" s="186">
        <v>41886</v>
      </c>
      <c r="C135" s="186"/>
      <c r="D135" s="187" t="s">
        <v>626</v>
      </c>
      <c r="E135" s="188" t="s">
        <v>590</v>
      </c>
      <c r="F135" s="189">
        <v>75</v>
      </c>
      <c r="G135" s="188" t="s">
        <v>620</v>
      </c>
      <c r="H135" s="188">
        <v>91.5</v>
      </c>
      <c r="I135" s="190" t="s">
        <v>627</v>
      </c>
      <c r="J135" s="191" t="s">
        <v>628</v>
      </c>
      <c r="K135" s="192">
        <f t="shared" si="87"/>
        <v>16.5</v>
      </c>
      <c r="L135" s="193">
        <f t="shared" si="88"/>
        <v>0.22</v>
      </c>
      <c r="M135" s="188" t="s">
        <v>588</v>
      </c>
      <c r="N135" s="194">
        <v>41954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7</v>
      </c>
      <c r="B136" s="186">
        <v>41913</v>
      </c>
      <c r="C136" s="186"/>
      <c r="D136" s="187" t="s">
        <v>629</v>
      </c>
      <c r="E136" s="188" t="s">
        <v>590</v>
      </c>
      <c r="F136" s="189">
        <v>850</v>
      </c>
      <c r="G136" s="188" t="s">
        <v>620</v>
      </c>
      <c r="H136" s="188">
        <v>982.5</v>
      </c>
      <c r="I136" s="190">
        <v>1050</v>
      </c>
      <c r="J136" s="191" t="s">
        <v>630</v>
      </c>
      <c r="K136" s="192">
        <f t="shared" si="87"/>
        <v>132.5</v>
      </c>
      <c r="L136" s="193">
        <f t="shared" si="88"/>
        <v>0.15588235294117647</v>
      </c>
      <c r="M136" s="188" t="s">
        <v>588</v>
      </c>
      <c r="N136" s="194">
        <v>42039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8</v>
      </c>
      <c r="B137" s="186">
        <v>41913</v>
      </c>
      <c r="C137" s="186"/>
      <c r="D137" s="187" t="s">
        <v>631</v>
      </c>
      <c r="E137" s="188" t="s">
        <v>590</v>
      </c>
      <c r="F137" s="189">
        <v>475</v>
      </c>
      <c r="G137" s="188" t="s">
        <v>620</v>
      </c>
      <c r="H137" s="188">
        <v>515</v>
      </c>
      <c r="I137" s="190">
        <v>600</v>
      </c>
      <c r="J137" s="191" t="s">
        <v>632</v>
      </c>
      <c r="K137" s="192">
        <f t="shared" si="87"/>
        <v>40</v>
      </c>
      <c r="L137" s="193">
        <f t="shared" si="88"/>
        <v>8.4210526315789472E-2</v>
      </c>
      <c r="M137" s="188" t="s">
        <v>588</v>
      </c>
      <c r="N137" s="194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9</v>
      </c>
      <c r="B138" s="186">
        <v>41913</v>
      </c>
      <c r="C138" s="186"/>
      <c r="D138" s="187" t="s">
        <v>633</v>
      </c>
      <c r="E138" s="188" t="s">
        <v>590</v>
      </c>
      <c r="F138" s="189">
        <v>86</v>
      </c>
      <c r="G138" s="188" t="s">
        <v>620</v>
      </c>
      <c r="H138" s="188">
        <v>99</v>
      </c>
      <c r="I138" s="190">
        <v>140</v>
      </c>
      <c r="J138" s="191" t="s">
        <v>634</v>
      </c>
      <c r="K138" s="192">
        <f t="shared" si="87"/>
        <v>13</v>
      </c>
      <c r="L138" s="193">
        <f t="shared" si="88"/>
        <v>0.15116279069767441</v>
      </c>
      <c r="M138" s="188" t="s">
        <v>588</v>
      </c>
      <c r="N138" s="194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10</v>
      </c>
      <c r="B139" s="186">
        <v>41926</v>
      </c>
      <c r="C139" s="186"/>
      <c r="D139" s="187" t="s">
        <v>635</v>
      </c>
      <c r="E139" s="188" t="s">
        <v>590</v>
      </c>
      <c r="F139" s="189">
        <v>496.6</v>
      </c>
      <c r="G139" s="188" t="s">
        <v>620</v>
      </c>
      <c r="H139" s="188">
        <v>621</v>
      </c>
      <c r="I139" s="190">
        <v>580</v>
      </c>
      <c r="J139" s="191" t="s">
        <v>621</v>
      </c>
      <c r="K139" s="192">
        <f t="shared" si="87"/>
        <v>124.39999999999998</v>
      </c>
      <c r="L139" s="193">
        <f t="shared" si="88"/>
        <v>0.25050342327829234</v>
      </c>
      <c r="M139" s="188" t="s">
        <v>588</v>
      </c>
      <c r="N139" s="194">
        <v>42605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11</v>
      </c>
      <c r="B140" s="186">
        <v>41926</v>
      </c>
      <c r="C140" s="186"/>
      <c r="D140" s="187" t="s">
        <v>636</v>
      </c>
      <c r="E140" s="188" t="s">
        <v>590</v>
      </c>
      <c r="F140" s="189">
        <v>2481.9</v>
      </c>
      <c r="G140" s="188" t="s">
        <v>620</v>
      </c>
      <c r="H140" s="188">
        <v>2840</v>
      </c>
      <c r="I140" s="190">
        <v>2870</v>
      </c>
      <c r="J140" s="191" t="s">
        <v>637</v>
      </c>
      <c r="K140" s="192">
        <f t="shared" si="87"/>
        <v>358.09999999999991</v>
      </c>
      <c r="L140" s="193">
        <f t="shared" si="88"/>
        <v>0.14428462065353154</v>
      </c>
      <c r="M140" s="188" t="s">
        <v>588</v>
      </c>
      <c r="N140" s="194">
        <v>42017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12</v>
      </c>
      <c r="B141" s="186">
        <v>41928</v>
      </c>
      <c r="C141" s="186"/>
      <c r="D141" s="187" t="s">
        <v>638</v>
      </c>
      <c r="E141" s="188" t="s">
        <v>590</v>
      </c>
      <c r="F141" s="189">
        <v>84.5</v>
      </c>
      <c r="G141" s="188" t="s">
        <v>620</v>
      </c>
      <c r="H141" s="188">
        <v>93</v>
      </c>
      <c r="I141" s="190">
        <v>110</v>
      </c>
      <c r="J141" s="191" t="s">
        <v>639</v>
      </c>
      <c r="K141" s="192">
        <f t="shared" si="87"/>
        <v>8.5</v>
      </c>
      <c r="L141" s="193">
        <f t="shared" si="88"/>
        <v>0.10059171597633136</v>
      </c>
      <c r="M141" s="188" t="s">
        <v>588</v>
      </c>
      <c r="N141" s="194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13</v>
      </c>
      <c r="B142" s="186">
        <v>41928</v>
      </c>
      <c r="C142" s="186"/>
      <c r="D142" s="187" t="s">
        <v>640</v>
      </c>
      <c r="E142" s="188" t="s">
        <v>590</v>
      </c>
      <c r="F142" s="189">
        <v>401</v>
      </c>
      <c r="G142" s="188" t="s">
        <v>620</v>
      </c>
      <c r="H142" s="188">
        <v>428</v>
      </c>
      <c r="I142" s="190">
        <v>450</v>
      </c>
      <c r="J142" s="191" t="s">
        <v>641</v>
      </c>
      <c r="K142" s="192">
        <f t="shared" si="87"/>
        <v>27</v>
      </c>
      <c r="L142" s="193">
        <f t="shared" si="88"/>
        <v>6.7331670822942641E-2</v>
      </c>
      <c r="M142" s="188" t="s">
        <v>588</v>
      </c>
      <c r="N142" s="194">
        <v>42020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14</v>
      </c>
      <c r="B143" s="186">
        <v>41928</v>
      </c>
      <c r="C143" s="186"/>
      <c r="D143" s="187" t="s">
        <v>642</v>
      </c>
      <c r="E143" s="188" t="s">
        <v>590</v>
      </c>
      <c r="F143" s="189">
        <v>101</v>
      </c>
      <c r="G143" s="188" t="s">
        <v>620</v>
      </c>
      <c r="H143" s="188">
        <v>112</v>
      </c>
      <c r="I143" s="190">
        <v>120</v>
      </c>
      <c r="J143" s="191" t="s">
        <v>643</v>
      </c>
      <c r="K143" s="192">
        <f t="shared" si="87"/>
        <v>11</v>
      </c>
      <c r="L143" s="193">
        <f t="shared" si="88"/>
        <v>0.10891089108910891</v>
      </c>
      <c r="M143" s="188" t="s">
        <v>588</v>
      </c>
      <c r="N143" s="194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15</v>
      </c>
      <c r="B144" s="186">
        <v>41954</v>
      </c>
      <c r="C144" s="186"/>
      <c r="D144" s="187" t="s">
        <v>644</v>
      </c>
      <c r="E144" s="188" t="s">
        <v>590</v>
      </c>
      <c r="F144" s="189">
        <v>59</v>
      </c>
      <c r="G144" s="188" t="s">
        <v>620</v>
      </c>
      <c r="H144" s="188">
        <v>76</v>
      </c>
      <c r="I144" s="190">
        <v>76</v>
      </c>
      <c r="J144" s="191" t="s">
        <v>621</v>
      </c>
      <c r="K144" s="192">
        <f t="shared" si="87"/>
        <v>17</v>
      </c>
      <c r="L144" s="193">
        <f t="shared" si="88"/>
        <v>0.28813559322033899</v>
      </c>
      <c r="M144" s="188" t="s">
        <v>588</v>
      </c>
      <c r="N144" s="194">
        <v>43032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16</v>
      </c>
      <c r="B145" s="186">
        <v>41954</v>
      </c>
      <c r="C145" s="186"/>
      <c r="D145" s="187" t="s">
        <v>633</v>
      </c>
      <c r="E145" s="188" t="s">
        <v>590</v>
      </c>
      <c r="F145" s="189">
        <v>99</v>
      </c>
      <c r="G145" s="188" t="s">
        <v>620</v>
      </c>
      <c r="H145" s="188">
        <v>120</v>
      </c>
      <c r="I145" s="190">
        <v>120</v>
      </c>
      <c r="J145" s="191" t="s">
        <v>601</v>
      </c>
      <c r="K145" s="192">
        <f t="shared" si="87"/>
        <v>21</v>
      </c>
      <c r="L145" s="193">
        <f t="shared" si="88"/>
        <v>0.21212121212121213</v>
      </c>
      <c r="M145" s="188" t="s">
        <v>588</v>
      </c>
      <c r="N145" s="194">
        <v>41960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17</v>
      </c>
      <c r="B146" s="186">
        <v>41956</v>
      </c>
      <c r="C146" s="186"/>
      <c r="D146" s="187" t="s">
        <v>645</v>
      </c>
      <c r="E146" s="188" t="s">
        <v>590</v>
      </c>
      <c r="F146" s="189">
        <v>22</v>
      </c>
      <c r="G146" s="188" t="s">
        <v>620</v>
      </c>
      <c r="H146" s="188">
        <v>33.549999999999997</v>
      </c>
      <c r="I146" s="190">
        <v>32</v>
      </c>
      <c r="J146" s="191" t="s">
        <v>646</v>
      </c>
      <c r="K146" s="192">
        <f t="shared" si="87"/>
        <v>11.549999999999997</v>
      </c>
      <c r="L146" s="193">
        <f t="shared" si="88"/>
        <v>0.52499999999999991</v>
      </c>
      <c r="M146" s="188" t="s">
        <v>588</v>
      </c>
      <c r="N146" s="194">
        <v>42188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18</v>
      </c>
      <c r="B147" s="186">
        <v>41976</v>
      </c>
      <c r="C147" s="186"/>
      <c r="D147" s="187" t="s">
        <v>647</v>
      </c>
      <c r="E147" s="188" t="s">
        <v>590</v>
      </c>
      <c r="F147" s="189">
        <v>440</v>
      </c>
      <c r="G147" s="188" t="s">
        <v>620</v>
      </c>
      <c r="H147" s="188">
        <v>520</v>
      </c>
      <c r="I147" s="190">
        <v>520</v>
      </c>
      <c r="J147" s="191" t="s">
        <v>648</v>
      </c>
      <c r="K147" s="192">
        <f t="shared" si="87"/>
        <v>80</v>
      </c>
      <c r="L147" s="193">
        <f t="shared" si="88"/>
        <v>0.18181818181818182</v>
      </c>
      <c r="M147" s="188" t="s">
        <v>588</v>
      </c>
      <c r="N147" s="194">
        <v>42208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5">
        <v>19</v>
      </c>
      <c r="B148" s="186">
        <v>41976</v>
      </c>
      <c r="C148" s="186"/>
      <c r="D148" s="187" t="s">
        <v>649</v>
      </c>
      <c r="E148" s="188" t="s">
        <v>590</v>
      </c>
      <c r="F148" s="189">
        <v>360</v>
      </c>
      <c r="G148" s="188" t="s">
        <v>620</v>
      </c>
      <c r="H148" s="188">
        <v>427</v>
      </c>
      <c r="I148" s="190">
        <v>425</v>
      </c>
      <c r="J148" s="191" t="s">
        <v>650</v>
      </c>
      <c r="K148" s="192">
        <f t="shared" si="87"/>
        <v>67</v>
      </c>
      <c r="L148" s="193">
        <f t="shared" si="88"/>
        <v>0.18611111111111112</v>
      </c>
      <c r="M148" s="188" t="s">
        <v>588</v>
      </c>
      <c r="N148" s="194">
        <v>42058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20</v>
      </c>
      <c r="B149" s="186">
        <v>42012</v>
      </c>
      <c r="C149" s="186"/>
      <c r="D149" s="187" t="s">
        <v>651</v>
      </c>
      <c r="E149" s="188" t="s">
        <v>590</v>
      </c>
      <c r="F149" s="189">
        <v>360</v>
      </c>
      <c r="G149" s="188" t="s">
        <v>620</v>
      </c>
      <c r="H149" s="188">
        <v>455</v>
      </c>
      <c r="I149" s="190">
        <v>420</v>
      </c>
      <c r="J149" s="191" t="s">
        <v>652</v>
      </c>
      <c r="K149" s="192">
        <f t="shared" si="87"/>
        <v>95</v>
      </c>
      <c r="L149" s="193">
        <f t="shared" si="88"/>
        <v>0.2638888888888889</v>
      </c>
      <c r="M149" s="188" t="s">
        <v>588</v>
      </c>
      <c r="N149" s="194">
        <v>42024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5">
        <v>21</v>
      </c>
      <c r="B150" s="186">
        <v>42012</v>
      </c>
      <c r="C150" s="186"/>
      <c r="D150" s="187" t="s">
        <v>653</v>
      </c>
      <c r="E150" s="188" t="s">
        <v>590</v>
      </c>
      <c r="F150" s="189">
        <v>130</v>
      </c>
      <c r="G150" s="188"/>
      <c r="H150" s="188">
        <v>175.5</v>
      </c>
      <c r="I150" s="190">
        <v>165</v>
      </c>
      <c r="J150" s="191" t="s">
        <v>654</v>
      </c>
      <c r="K150" s="192">
        <f t="shared" si="87"/>
        <v>45.5</v>
      </c>
      <c r="L150" s="193">
        <f t="shared" si="88"/>
        <v>0.35</v>
      </c>
      <c r="M150" s="188" t="s">
        <v>588</v>
      </c>
      <c r="N150" s="194">
        <v>43088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22</v>
      </c>
      <c r="B151" s="186">
        <v>42040</v>
      </c>
      <c r="C151" s="186"/>
      <c r="D151" s="187" t="s">
        <v>381</v>
      </c>
      <c r="E151" s="188" t="s">
        <v>619</v>
      </c>
      <c r="F151" s="189">
        <v>98</v>
      </c>
      <c r="G151" s="188"/>
      <c r="H151" s="188">
        <v>120</v>
      </c>
      <c r="I151" s="190">
        <v>120</v>
      </c>
      <c r="J151" s="191" t="s">
        <v>621</v>
      </c>
      <c r="K151" s="192">
        <f t="shared" si="87"/>
        <v>22</v>
      </c>
      <c r="L151" s="193">
        <f t="shared" si="88"/>
        <v>0.22448979591836735</v>
      </c>
      <c r="M151" s="188" t="s">
        <v>588</v>
      </c>
      <c r="N151" s="194">
        <v>42753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23</v>
      </c>
      <c r="B152" s="186">
        <v>42040</v>
      </c>
      <c r="C152" s="186"/>
      <c r="D152" s="187" t="s">
        <v>655</v>
      </c>
      <c r="E152" s="188" t="s">
        <v>619</v>
      </c>
      <c r="F152" s="189">
        <v>196</v>
      </c>
      <c r="G152" s="188"/>
      <c r="H152" s="188">
        <v>262</v>
      </c>
      <c r="I152" s="190">
        <v>255</v>
      </c>
      <c r="J152" s="191" t="s">
        <v>621</v>
      </c>
      <c r="K152" s="192">
        <f t="shared" si="87"/>
        <v>66</v>
      </c>
      <c r="L152" s="193">
        <f t="shared" si="88"/>
        <v>0.33673469387755101</v>
      </c>
      <c r="M152" s="188" t="s">
        <v>588</v>
      </c>
      <c r="N152" s="194">
        <v>42599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5">
        <v>24</v>
      </c>
      <c r="B153" s="196">
        <v>42067</v>
      </c>
      <c r="C153" s="196"/>
      <c r="D153" s="197" t="s">
        <v>380</v>
      </c>
      <c r="E153" s="198" t="s">
        <v>619</v>
      </c>
      <c r="F153" s="199">
        <v>235</v>
      </c>
      <c r="G153" s="199"/>
      <c r="H153" s="200">
        <v>77</v>
      </c>
      <c r="I153" s="200" t="s">
        <v>656</v>
      </c>
      <c r="J153" s="201" t="s">
        <v>657</v>
      </c>
      <c r="K153" s="202">
        <f t="shared" si="87"/>
        <v>-158</v>
      </c>
      <c r="L153" s="203">
        <f t="shared" si="88"/>
        <v>-0.67234042553191486</v>
      </c>
      <c r="M153" s="199" t="s">
        <v>600</v>
      </c>
      <c r="N153" s="196">
        <v>43522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25</v>
      </c>
      <c r="B154" s="186">
        <v>42067</v>
      </c>
      <c r="C154" s="186"/>
      <c r="D154" s="187" t="s">
        <v>658</v>
      </c>
      <c r="E154" s="188" t="s">
        <v>619</v>
      </c>
      <c r="F154" s="189">
        <v>185</v>
      </c>
      <c r="G154" s="188"/>
      <c r="H154" s="188">
        <v>224</v>
      </c>
      <c r="I154" s="190" t="s">
        <v>659</v>
      </c>
      <c r="J154" s="191" t="s">
        <v>621</v>
      </c>
      <c r="K154" s="192">
        <f t="shared" si="87"/>
        <v>39</v>
      </c>
      <c r="L154" s="193">
        <f t="shared" si="88"/>
        <v>0.21081081081081082</v>
      </c>
      <c r="M154" s="188" t="s">
        <v>588</v>
      </c>
      <c r="N154" s="194">
        <v>42647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5">
        <v>26</v>
      </c>
      <c r="B155" s="196">
        <v>42090</v>
      </c>
      <c r="C155" s="196"/>
      <c r="D155" s="204" t="s">
        <v>660</v>
      </c>
      <c r="E155" s="199" t="s">
        <v>619</v>
      </c>
      <c r="F155" s="199">
        <v>49.5</v>
      </c>
      <c r="G155" s="200"/>
      <c r="H155" s="200">
        <v>15.85</v>
      </c>
      <c r="I155" s="200">
        <v>67</v>
      </c>
      <c r="J155" s="201" t="s">
        <v>661</v>
      </c>
      <c r="K155" s="200">
        <f t="shared" si="87"/>
        <v>-33.65</v>
      </c>
      <c r="L155" s="205">
        <f t="shared" si="88"/>
        <v>-0.67979797979797973</v>
      </c>
      <c r="M155" s="199" t="s">
        <v>600</v>
      </c>
      <c r="N155" s="206">
        <v>43627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27</v>
      </c>
      <c r="B156" s="186">
        <v>42093</v>
      </c>
      <c r="C156" s="186"/>
      <c r="D156" s="187" t="s">
        <v>662</v>
      </c>
      <c r="E156" s="188" t="s">
        <v>619</v>
      </c>
      <c r="F156" s="189">
        <v>183.5</v>
      </c>
      <c r="G156" s="188"/>
      <c r="H156" s="188">
        <v>219</v>
      </c>
      <c r="I156" s="190">
        <v>218</v>
      </c>
      <c r="J156" s="191" t="s">
        <v>663</v>
      </c>
      <c r="K156" s="192">
        <f t="shared" si="87"/>
        <v>35.5</v>
      </c>
      <c r="L156" s="193">
        <f t="shared" si="88"/>
        <v>0.19346049046321526</v>
      </c>
      <c r="M156" s="188" t="s">
        <v>588</v>
      </c>
      <c r="N156" s="194">
        <v>42103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28</v>
      </c>
      <c r="B157" s="186">
        <v>42114</v>
      </c>
      <c r="C157" s="186"/>
      <c r="D157" s="187" t="s">
        <v>664</v>
      </c>
      <c r="E157" s="188" t="s">
        <v>619</v>
      </c>
      <c r="F157" s="189">
        <f>(227+237)/2</f>
        <v>232</v>
      </c>
      <c r="G157" s="188"/>
      <c r="H157" s="188">
        <v>298</v>
      </c>
      <c r="I157" s="190">
        <v>298</v>
      </c>
      <c r="J157" s="191" t="s">
        <v>621</v>
      </c>
      <c r="K157" s="192">
        <f t="shared" si="87"/>
        <v>66</v>
      </c>
      <c r="L157" s="193">
        <f t="shared" si="88"/>
        <v>0.28448275862068967</v>
      </c>
      <c r="M157" s="188" t="s">
        <v>588</v>
      </c>
      <c r="N157" s="194">
        <v>42823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29</v>
      </c>
      <c r="B158" s="186">
        <v>42128</v>
      </c>
      <c r="C158" s="186"/>
      <c r="D158" s="187" t="s">
        <v>665</v>
      </c>
      <c r="E158" s="188" t="s">
        <v>590</v>
      </c>
      <c r="F158" s="189">
        <v>385</v>
      </c>
      <c r="G158" s="188"/>
      <c r="H158" s="188">
        <f>212.5+331</f>
        <v>543.5</v>
      </c>
      <c r="I158" s="190">
        <v>510</v>
      </c>
      <c r="J158" s="191" t="s">
        <v>666</v>
      </c>
      <c r="K158" s="192">
        <f t="shared" si="87"/>
        <v>158.5</v>
      </c>
      <c r="L158" s="193">
        <f t="shared" si="88"/>
        <v>0.41168831168831171</v>
      </c>
      <c r="M158" s="188" t="s">
        <v>588</v>
      </c>
      <c r="N158" s="194">
        <v>42235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30</v>
      </c>
      <c r="B159" s="186">
        <v>42128</v>
      </c>
      <c r="C159" s="186"/>
      <c r="D159" s="187" t="s">
        <v>667</v>
      </c>
      <c r="E159" s="188" t="s">
        <v>590</v>
      </c>
      <c r="F159" s="189">
        <v>115.5</v>
      </c>
      <c r="G159" s="188"/>
      <c r="H159" s="188">
        <v>146</v>
      </c>
      <c r="I159" s="190">
        <v>142</v>
      </c>
      <c r="J159" s="191" t="s">
        <v>668</v>
      </c>
      <c r="K159" s="192">
        <f t="shared" si="87"/>
        <v>30.5</v>
      </c>
      <c r="L159" s="193">
        <f t="shared" si="88"/>
        <v>0.26406926406926406</v>
      </c>
      <c r="M159" s="188" t="s">
        <v>588</v>
      </c>
      <c r="N159" s="194">
        <v>42202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31</v>
      </c>
      <c r="B160" s="186">
        <v>42151</v>
      </c>
      <c r="C160" s="186"/>
      <c r="D160" s="187" t="s">
        <v>669</v>
      </c>
      <c r="E160" s="188" t="s">
        <v>590</v>
      </c>
      <c r="F160" s="189">
        <v>237.5</v>
      </c>
      <c r="G160" s="188"/>
      <c r="H160" s="188">
        <v>279.5</v>
      </c>
      <c r="I160" s="190">
        <v>278</v>
      </c>
      <c r="J160" s="191" t="s">
        <v>621</v>
      </c>
      <c r="K160" s="192">
        <f t="shared" si="87"/>
        <v>42</v>
      </c>
      <c r="L160" s="193">
        <f t="shared" si="88"/>
        <v>0.17684210526315788</v>
      </c>
      <c r="M160" s="188" t="s">
        <v>588</v>
      </c>
      <c r="N160" s="194">
        <v>42222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32</v>
      </c>
      <c r="B161" s="186">
        <v>42174</v>
      </c>
      <c r="C161" s="186"/>
      <c r="D161" s="187" t="s">
        <v>640</v>
      </c>
      <c r="E161" s="188" t="s">
        <v>619</v>
      </c>
      <c r="F161" s="189">
        <v>340</v>
      </c>
      <c r="G161" s="188"/>
      <c r="H161" s="188">
        <v>448</v>
      </c>
      <c r="I161" s="190">
        <v>448</v>
      </c>
      <c r="J161" s="191" t="s">
        <v>621</v>
      </c>
      <c r="K161" s="192">
        <f t="shared" si="87"/>
        <v>108</v>
      </c>
      <c r="L161" s="193">
        <f t="shared" si="88"/>
        <v>0.31764705882352939</v>
      </c>
      <c r="M161" s="188" t="s">
        <v>588</v>
      </c>
      <c r="N161" s="194">
        <v>43018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33</v>
      </c>
      <c r="B162" s="186">
        <v>42191</v>
      </c>
      <c r="C162" s="186"/>
      <c r="D162" s="187" t="s">
        <v>670</v>
      </c>
      <c r="E162" s="188" t="s">
        <v>619</v>
      </c>
      <c r="F162" s="189">
        <v>390</v>
      </c>
      <c r="G162" s="188"/>
      <c r="H162" s="188">
        <v>460</v>
      </c>
      <c r="I162" s="190">
        <v>460</v>
      </c>
      <c r="J162" s="191" t="s">
        <v>621</v>
      </c>
      <c r="K162" s="192">
        <f t="shared" si="87"/>
        <v>70</v>
      </c>
      <c r="L162" s="193">
        <f t="shared" si="88"/>
        <v>0.17948717948717949</v>
      </c>
      <c r="M162" s="188" t="s">
        <v>588</v>
      </c>
      <c r="N162" s="194">
        <v>42478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5">
        <v>34</v>
      </c>
      <c r="B163" s="196">
        <v>42195</v>
      </c>
      <c r="C163" s="196"/>
      <c r="D163" s="197" t="s">
        <v>671</v>
      </c>
      <c r="E163" s="198" t="s">
        <v>619</v>
      </c>
      <c r="F163" s="199">
        <v>122.5</v>
      </c>
      <c r="G163" s="199"/>
      <c r="H163" s="200">
        <v>61</v>
      </c>
      <c r="I163" s="200">
        <v>172</v>
      </c>
      <c r="J163" s="201" t="s">
        <v>672</v>
      </c>
      <c r="K163" s="202">
        <f t="shared" si="87"/>
        <v>-61.5</v>
      </c>
      <c r="L163" s="203">
        <f t="shared" si="88"/>
        <v>-0.50204081632653064</v>
      </c>
      <c r="M163" s="199" t="s">
        <v>600</v>
      </c>
      <c r="N163" s="196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35</v>
      </c>
      <c r="B164" s="186">
        <v>42219</v>
      </c>
      <c r="C164" s="186"/>
      <c r="D164" s="187" t="s">
        <v>673</v>
      </c>
      <c r="E164" s="188" t="s">
        <v>619</v>
      </c>
      <c r="F164" s="189">
        <v>297.5</v>
      </c>
      <c r="G164" s="188"/>
      <c r="H164" s="188">
        <v>350</v>
      </c>
      <c r="I164" s="190">
        <v>360</v>
      </c>
      <c r="J164" s="191" t="s">
        <v>674</v>
      </c>
      <c r="K164" s="192">
        <f t="shared" si="87"/>
        <v>52.5</v>
      </c>
      <c r="L164" s="193">
        <f t="shared" si="88"/>
        <v>0.17647058823529413</v>
      </c>
      <c r="M164" s="188" t="s">
        <v>588</v>
      </c>
      <c r="N164" s="194">
        <v>42232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36</v>
      </c>
      <c r="B165" s="186">
        <v>42219</v>
      </c>
      <c r="C165" s="186"/>
      <c r="D165" s="187" t="s">
        <v>675</v>
      </c>
      <c r="E165" s="188" t="s">
        <v>619</v>
      </c>
      <c r="F165" s="189">
        <v>115.5</v>
      </c>
      <c r="G165" s="188"/>
      <c r="H165" s="188">
        <v>149</v>
      </c>
      <c r="I165" s="190">
        <v>140</v>
      </c>
      <c r="J165" s="191" t="s">
        <v>676</v>
      </c>
      <c r="K165" s="192">
        <f t="shared" si="87"/>
        <v>33.5</v>
      </c>
      <c r="L165" s="193">
        <f t="shared" si="88"/>
        <v>0.29004329004329005</v>
      </c>
      <c r="M165" s="188" t="s">
        <v>588</v>
      </c>
      <c r="N165" s="194">
        <v>42740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37</v>
      </c>
      <c r="B166" s="186">
        <v>42251</v>
      </c>
      <c r="C166" s="186"/>
      <c r="D166" s="187" t="s">
        <v>669</v>
      </c>
      <c r="E166" s="188" t="s">
        <v>619</v>
      </c>
      <c r="F166" s="189">
        <v>226</v>
      </c>
      <c r="G166" s="188"/>
      <c r="H166" s="188">
        <v>292</v>
      </c>
      <c r="I166" s="190">
        <v>292</v>
      </c>
      <c r="J166" s="191" t="s">
        <v>677</v>
      </c>
      <c r="K166" s="192">
        <f t="shared" si="87"/>
        <v>66</v>
      </c>
      <c r="L166" s="193">
        <f t="shared" si="88"/>
        <v>0.29203539823008851</v>
      </c>
      <c r="M166" s="188" t="s">
        <v>588</v>
      </c>
      <c r="N166" s="194">
        <v>42286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38</v>
      </c>
      <c r="B167" s="186">
        <v>42254</v>
      </c>
      <c r="C167" s="186"/>
      <c r="D167" s="187" t="s">
        <v>664</v>
      </c>
      <c r="E167" s="188" t="s">
        <v>619</v>
      </c>
      <c r="F167" s="189">
        <v>232.5</v>
      </c>
      <c r="G167" s="188"/>
      <c r="H167" s="188">
        <v>312.5</v>
      </c>
      <c r="I167" s="190">
        <v>310</v>
      </c>
      <c r="J167" s="191" t="s">
        <v>621</v>
      </c>
      <c r="K167" s="192">
        <f t="shared" si="87"/>
        <v>80</v>
      </c>
      <c r="L167" s="193">
        <f t="shared" si="88"/>
        <v>0.34408602150537637</v>
      </c>
      <c r="M167" s="188" t="s">
        <v>588</v>
      </c>
      <c r="N167" s="194">
        <v>42823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39</v>
      </c>
      <c r="B168" s="186">
        <v>42268</v>
      </c>
      <c r="C168" s="186"/>
      <c r="D168" s="187" t="s">
        <v>678</v>
      </c>
      <c r="E168" s="188" t="s">
        <v>619</v>
      </c>
      <c r="F168" s="189">
        <v>196.5</v>
      </c>
      <c r="G168" s="188"/>
      <c r="H168" s="188">
        <v>238</v>
      </c>
      <c r="I168" s="190">
        <v>238</v>
      </c>
      <c r="J168" s="191" t="s">
        <v>677</v>
      </c>
      <c r="K168" s="192">
        <f t="shared" si="87"/>
        <v>41.5</v>
      </c>
      <c r="L168" s="193">
        <f t="shared" si="88"/>
        <v>0.21119592875318066</v>
      </c>
      <c r="M168" s="188" t="s">
        <v>588</v>
      </c>
      <c r="N168" s="194">
        <v>42291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40</v>
      </c>
      <c r="B169" s="186">
        <v>42271</v>
      </c>
      <c r="C169" s="186"/>
      <c r="D169" s="187" t="s">
        <v>618</v>
      </c>
      <c r="E169" s="188" t="s">
        <v>619</v>
      </c>
      <c r="F169" s="189">
        <v>65</v>
      </c>
      <c r="G169" s="188"/>
      <c r="H169" s="188">
        <v>82</v>
      </c>
      <c r="I169" s="190">
        <v>82</v>
      </c>
      <c r="J169" s="191" t="s">
        <v>677</v>
      </c>
      <c r="K169" s="192">
        <f t="shared" si="87"/>
        <v>17</v>
      </c>
      <c r="L169" s="193">
        <f t="shared" si="88"/>
        <v>0.26153846153846155</v>
      </c>
      <c r="M169" s="188" t="s">
        <v>588</v>
      </c>
      <c r="N169" s="194">
        <v>42578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41</v>
      </c>
      <c r="B170" s="186">
        <v>42291</v>
      </c>
      <c r="C170" s="186"/>
      <c r="D170" s="187" t="s">
        <v>679</v>
      </c>
      <c r="E170" s="188" t="s">
        <v>619</v>
      </c>
      <c r="F170" s="189">
        <v>144</v>
      </c>
      <c r="G170" s="188"/>
      <c r="H170" s="188">
        <v>182.5</v>
      </c>
      <c r="I170" s="190">
        <v>181</v>
      </c>
      <c r="J170" s="191" t="s">
        <v>677</v>
      </c>
      <c r="K170" s="192">
        <f t="shared" si="87"/>
        <v>38.5</v>
      </c>
      <c r="L170" s="193">
        <f t="shared" si="88"/>
        <v>0.2673611111111111</v>
      </c>
      <c r="M170" s="188" t="s">
        <v>588</v>
      </c>
      <c r="N170" s="194">
        <v>42817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42</v>
      </c>
      <c r="B171" s="186">
        <v>42291</v>
      </c>
      <c r="C171" s="186"/>
      <c r="D171" s="187" t="s">
        <v>680</v>
      </c>
      <c r="E171" s="188" t="s">
        <v>619</v>
      </c>
      <c r="F171" s="189">
        <v>264</v>
      </c>
      <c r="G171" s="188"/>
      <c r="H171" s="188">
        <v>311</v>
      </c>
      <c r="I171" s="190">
        <v>311</v>
      </c>
      <c r="J171" s="191" t="s">
        <v>677</v>
      </c>
      <c r="K171" s="192">
        <f t="shared" si="87"/>
        <v>47</v>
      </c>
      <c r="L171" s="193">
        <f t="shared" si="88"/>
        <v>0.17803030303030304</v>
      </c>
      <c r="M171" s="188" t="s">
        <v>588</v>
      </c>
      <c r="N171" s="194">
        <v>42604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43</v>
      </c>
      <c r="B172" s="186">
        <v>42318</v>
      </c>
      <c r="C172" s="186"/>
      <c r="D172" s="187" t="s">
        <v>681</v>
      </c>
      <c r="E172" s="188" t="s">
        <v>590</v>
      </c>
      <c r="F172" s="189">
        <v>549.5</v>
      </c>
      <c r="G172" s="188"/>
      <c r="H172" s="188">
        <v>630</v>
      </c>
      <c r="I172" s="190">
        <v>630</v>
      </c>
      <c r="J172" s="191" t="s">
        <v>677</v>
      </c>
      <c r="K172" s="192">
        <f t="shared" si="87"/>
        <v>80.5</v>
      </c>
      <c r="L172" s="193">
        <f t="shared" si="88"/>
        <v>0.1464968152866242</v>
      </c>
      <c r="M172" s="188" t="s">
        <v>588</v>
      </c>
      <c r="N172" s="194">
        <v>42419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44</v>
      </c>
      <c r="B173" s="186">
        <v>42342</v>
      </c>
      <c r="C173" s="186"/>
      <c r="D173" s="187" t="s">
        <v>682</v>
      </c>
      <c r="E173" s="188" t="s">
        <v>619</v>
      </c>
      <c r="F173" s="189">
        <v>1027.5</v>
      </c>
      <c r="G173" s="188"/>
      <c r="H173" s="188">
        <v>1315</v>
      </c>
      <c r="I173" s="190">
        <v>1250</v>
      </c>
      <c r="J173" s="191" t="s">
        <v>677</v>
      </c>
      <c r="K173" s="192">
        <f t="shared" si="87"/>
        <v>287.5</v>
      </c>
      <c r="L173" s="193">
        <f t="shared" si="88"/>
        <v>0.27980535279805352</v>
      </c>
      <c r="M173" s="188" t="s">
        <v>588</v>
      </c>
      <c r="N173" s="194">
        <v>43244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45</v>
      </c>
      <c r="B174" s="186">
        <v>42367</v>
      </c>
      <c r="C174" s="186"/>
      <c r="D174" s="187" t="s">
        <v>683</v>
      </c>
      <c r="E174" s="188" t="s">
        <v>619</v>
      </c>
      <c r="F174" s="189">
        <v>465</v>
      </c>
      <c r="G174" s="188"/>
      <c r="H174" s="188">
        <v>540</v>
      </c>
      <c r="I174" s="190">
        <v>540</v>
      </c>
      <c r="J174" s="191" t="s">
        <v>677</v>
      </c>
      <c r="K174" s="192">
        <f t="shared" si="87"/>
        <v>75</v>
      </c>
      <c r="L174" s="193">
        <f t="shared" si="88"/>
        <v>0.16129032258064516</v>
      </c>
      <c r="M174" s="188" t="s">
        <v>588</v>
      </c>
      <c r="N174" s="194">
        <v>42530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46</v>
      </c>
      <c r="B175" s="186">
        <v>42380</v>
      </c>
      <c r="C175" s="186"/>
      <c r="D175" s="187" t="s">
        <v>381</v>
      </c>
      <c r="E175" s="188" t="s">
        <v>590</v>
      </c>
      <c r="F175" s="189">
        <v>81</v>
      </c>
      <c r="G175" s="188"/>
      <c r="H175" s="188">
        <v>110</v>
      </c>
      <c r="I175" s="190">
        <v>110</v>
      </c>
      <c r="J175" s="191" t="s">
        <v>677</v>
      </c>
      <c r="K175" s="192">
        <f t="shared" si="87"/>
        <v>29</v>
      </c>
      <c r="L175" s="193">
        <f t="shared" si="88"/>
        <v>0.35802469135802467</v>
      </c>
      <c r="M175" s="188" t="s">
        <v>588</v>
      </c>
      <c r="N175" s="194">
        <v>42745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47</v>
      </c>
      <c r="B176" s="186">
        <v>42382</v>
      </c>
      <c r="C176" s="186"/>
      <c r="D176" s="187" t="s">
        <v>684</v>
      </c>
      <c r="E176" s="188" t="s">
        <v>590</v>
      </c>
      <c r="F176" s="189">
        <v>417.5</v>
      </c>
      <c r="G176" s="188"/>
      <c r="H176" s="188">
        <v>547</v>
      </c>
      <c r="I176" s="190">
        <v>535</v>
      </c>
      <c r="J176" s="191" t="s">
        <v>677</v>
      </c>
      <c r="K176" s="192">
        <f t="shared" si="87"/>
        <v>129.5</v>
      </c>
      <c r="L176" s="193">
        <f t="shared" si="88"/>
        <v>0.31017964071856285</v>
      </c>
      <c r="M176" s="188" t="s">
        <v>588</v>
      </c>
      <c r="N176" s="194">
        <v>42578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48</v>
      </c>
      <c r="B177" s="186">
        <v>42408</v>
      </c>
      <c r="C177" s="186"/>
      <c r="D177" s="187" t="s">
        <v>685</v>
      </c>
      <c r="E177" s="188" t="s">
        <v>619</v>
      </c>
      <c r="F177" s="189">
        <v>650</v>
      </c>
      <c r="G177" s="188"/>
      <c r="H177" s="188">
        <v>800</v>
      </c>
      <c r="I177" s="190">
        <v>800</v>
      </c>
      <c r="J177" s="191" t="s">
        <v>677</v>
      </c>
      <c r="K177" s="192">
        <f t="shared" si="87"/>
        <v>150</v>
      </c>
      <c r="L177" s="193">
        <f t="shared" si="88"/>
        <v>0.23076923076923078</v>
      </c>
      <c r="M177" s="188" t="s">
        <v>588</v>
      </c>
      <c r="N177" s="194">
        <v>43154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49</v>
      </c>
      <c r="B178" s="186">
        <v>42433</v>
      </c>
      <c r="C178" s="186"/>
      <c r="D178" s="187" t="s">
        <v>210</v>
      </c>
      <c r="E178" s="188" t="s">
        <v>619</v>
      </c>
      <c r="F178" s="189">
        <v>437.5</v>
      </c>
      <c r="G178" s="188"/>
      <c r="H178" s="188">
        <v>504.5</v>
      </c>
      <c r="I178" s="190">
        <v>522</v>
      </c>
      <c r="J178" s="191" t="s">
        <v>686</v>
      </c>
      <c r="K178" s="192">
        <f t="shared" si="87"/>
        <v>67</v>
      </c>
      <c r="L178" s="193">
        <f t="shared" si="88"/>
        <v>0.15314285714285714</v>
      </c>
      <c r="M178" s="188" t="s">
        <v>588</v>
      </c>
      <c r="N178" s="194">
        <v>42480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50</v>
      </c>
      <c r="B179" s="186">
        <v>42438</v>
      </c>
      <c r="C179" s="186"/>
      <c r="D179" s="187" t="s">
        <v>687</v>
      </c>
      <c r="E179" s="188" t="s">
        <v>619</v>
      </c>
      <c r="F179" s="189">
        <v>189.5</v>
      </c>
      <c r="G179" s="188"/>
      <c r="H179" s="188">
        <v>218</v>
      </c>
      <c r="I179" s="190">
        <v>218</v>
      </c>
      <c r="J179" s="191" t="s">
        <v>677</v>
      </c>
      <c r="K179" s="192">
        <f t="shared" si="87"/>
        <v>28.5</v>
      </c>
      <c r="L179" s="193">
        <f t="shared" si="88"/>
        <v>0.15039577836411611</v>
      </c>
      <c r="M179" s="188" t="s">
        <v>588</v>
      </c>
      <c r="N179" s="194">
        <v>43034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5">
        <v>51</v>
      </c>
      <c r="B180" s="196">
        <v>42471</v>
      </c>
      <c r="C180" s="196"/>
      <c r="D180" s="204" t="s">
        <v>688</v>
      </c>
      <c r="E180" s="199" t="s">
        <v>619</v>
      </c>
      <c r="F180" s="199">
        <v>36.5</v>
      </c>
      <c r="G180" s="200"/>
      <c r="H180" s="200">
        <v>15.85</v>
      </c>
      <c r="I180" s="200">
        <v>60</v>
      </c>
      <c r="J180" s="201" t="s">
        <v>689</v>
      </c>
      <c r="K180" s="202">
        <f t="shared" si="87"/>
        <v>-20.65</v>
      </c>
      <c r="L180" s="203">
        <f t="shared" si="88"/>
        <v>-0.5657534246575342</v>
      </c>
      <c r="M180" s="199" t="s">
        <v>600</v>
      </c>
      <c r="N180" s="207">
        <v>43627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52</v>
      </c>
      <c r="B181" s="186">
        <v>42472</v>
      </c>
      <c r="C181" s="186"/>
      <c r="D181" s="187" t="s">
        <v>690</v>
      </c>
      <c r="E181" s="188" t="s">
        <v>619</v>
      </c>
      <c r="F181" s="189">
        <v>93</v>
      </c>
      <c r="G181" s="188"/>
      <c r="H181" s="188">
        <v>149</v>
      </c>
      <c r="I181" s="190">
        <v>140</v>
      </c>
      <c r="J181" s="191" t="s">
        <v>691</v>
      </c>
      <c r="K181" s="192">
        <f t="shared" si="87"/>
        <v>56</v>
      </c>
      <c r="L181" s="193">
        <f t="shared" si="88"/>
        <v>0.60215053763440862</v>
      </c>
      <c r="M181" s="188" t="s">
        <v>588</v>
      </c>
      <c r="N181" s="194">
        <v>42740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53</v>
      </c>
      <c r="B182" s="186">
        <v>42472</v>
      </c>
      <c r="C182" s="186"/>
      <c r="D182" s="187" t="s">
        <v>692</v>
      </c>
      <c r="E182" s="188" t="s">
        <v>619</v>
      </c>
      <c r="F182" s="189">
        <v>130</v>
      </c>
      <c r="G182" s="188"/>
      <c r="H182" s="188">
        <v>150</v>
      </c>
      <c r="I182" s="190" t="s">
        <v>693</v>
      </c>
      <c r="J182" s="191" t="s">
        <v>677</v>
      </c>
      <c r="K182" s="192">
        <f t="shared" si="87"/>
        <v>20</v>
      </c>
      <c r="L182" s="193">
        <f t="shared" si="88"/>
        <v>0.15384615384615385</v>
      </c>
      <c r="M182" s="188" t="s">
        <v>588</v>
      </c>
      <c r="N182" s="194">
        <v>42564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54</v>
      </c>
      <c r="B183" s="186">
        <v>42473</v>
      </c>
      <c r="C183" s="186"/>
      <c r="D183" s="187" t="s">
        <v>694</v>
      </c>
      <c r="E183" s="188" t="s">
        <v>619</v>
      </c>
      <c r="F183" s="189">
        <v>196</v>
      </c>
      <c r="G183" s="188"/>
      <c r="H183" s="188">
        <v>299</v>
      </c>
      <c r="I183" s="190">
        <v>299</v>
      </c>
      <c r="J183" s="191" t="s">
        <v>677</v>
      </c>
      <c r="K183" s="192">
        <v>103</v>
      </c>
      <c r="L183" s="193">
        <v>0.52551020408163296</v>
      </c>
      <c r="M183" s="188" t="s">
        <v>588</v>
      </c>
      <c r="N183" s="194">
        <v>42620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55</v>
      </c>
      <c r="B184" s="186">
        <v>42473</v>
      </c>
      <c r="C184" s="186"/>
      <c r="D184" s="187" t="s">
        <v>695</v>
      </c>
      <c r="E184" s="188" t="s">
        <v>619</v>
      </c>
      <c r="F184" s="189">
        <v>88</v>
      </c>
      <c r="G184" s="188"/>
      <c r="H184" s="188">
        <v>103</v>
      </c>
      <c r="I184" s="190">
        <v>103</v>
      </c>
      <c r="J184" s="191" t="s">
        <v>677</v>
      </c>
      <c r="K184" s="192">
        <v>15</v>
      </c>
      <c r="L184" s="193">
        <v>0.170454545454545</v>
      </c>
      <c r="M184" s="188" t="s">
        <v>588</v>
      </c>
      <c r="N184" s="194">
        <v>42530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56</v>
      </c>
      <c r="B185" s="186">
        <v>42492</v>
      </c>
      <c r="C185" s="186"/>
      <c r="D185" s="187" t="s">
        <v>696</v>
      </c>
      <c r="E185" s="188" t="s">
        <v>619</v>
      </c>
      <c r="F185" s="189">
        <v>127.5</v>
      </c>
      <c r="G185" s="188"/>
      <c r="H185" s="188">
        <v>148</v>
      </c>
      <c r="I185" s="190" t="s">
        <v>697</v>
      </c>
      <c r="J185" s="191" t="s">
        <v>677</v>
      </c>
      <c r="K185" s="192">
        <f>H185-F185</f>
        <v>20.5</v>
      </c>
      <c r="L185" s="193">
        <f>K185/F185</f>
        <v>0.16078431372549021</v>
      </c>
      <c r="M185" s="188" t="s">
        <v>588</v>
      </c>
      <c r="N185" s="194">
        <v>42564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57</v>
      </c>
      <c r="B186" s="186">
        <v>42493</v>
      </c>
      <c r="C186" s="186"/>
      <c r="D186" s="187" t="s">
        <v>698</v>
      </c>
      <c r="E186" s="188" t="s">
        <v>619</v>
      </c>
      <c r="F186" s="189">
        <v>675</v>
      </c>
      <c r="G186" s="188"/>
      <c r="H186" s="188">
        <v>815</v>
      </c>
      <c r="I186" s="190" t="s">
        <v>699</v>
      </c>
      <c r="J186" s="191" t="s">
        <v>677</v>
      </c>
      <c r="K186" s="192">
        <f>H186-F186</f>
        <v>140</v>
      </c>
      <c r="L186" s="193">
        <f>K186/F186</f>
        <v>0.2074074074074074</v>
      </c>
      <c r="M186" s="188" t="s">
        <v>588</v>
      </c>
      <c r="N186" s="194">
        <v>43154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5">
        <v>58</v>
      </c>
      <c r="B187" s="196">
        <v>42522</v>
      </c>
      <c r="C187" s="196"/>
      <c r="D187" s="197" t="s">
        <v>700</v>
      </c>
      <c r="E187" s="198" t="s">
        <v>619</v>
      </c>
      <c r="F187" s="199">
        <v>500</v>
      </c>
      <c r="G187" s="199"/>
      <c r="H187" s="200">
        <v>232.5</v>
      </c>
      <c r="I187" s="200" t="s">
        <v>701</v>
      </c>
      <c r="J187" s="201" t="s">
        <v>702</v>
      </c>
      <c r="K187" s="202">
        <f>H187-F187</f>
        <v>-267.5</v>
      </c>
      <c r="L187" s="203">
        <f>K187/F187</f>
        <v>-0.53500000000000003</v>
      </c>
      <c r="M187" s="199" t="s">
        <v>600</v>
      </c>
      <c r="N187" s="196">
        <v>43735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59</v>
      </c>
      <c r="B188" s="186">
        <v>42527</v>
      </c>
      <c r="C188" s="186"/>
      <c r="D188" s="187" t="s">
        <v>540</v>
      </c>
      <c r="E188" s="188" t="s">
        <v>619</v>
      </c>
      <c r="F188" s="189">
        <v>110</v>
      </c>
      <c r="G188" s="188"/>
      <c r="H188" s="188">
        <v>126.5</v>
      </c>
      <c r="I188" s="190">
        <v>125</v>
      </c>
      <c r="J188" s="191" t="s">
        <v>628</v>
      </c>
      <c r="K188" s="192">
        <f>H188-F188</f>
        <v>16.5</v>
      </c>
      <c r="L188" s="193">
        <f>K188/F188</f>
        <v>0.15</v>
      </c>
      <c r="M188" s="188" t="s">
        <v>588</v>
      </c>
      <c r="N188" s="194">
        <v>42552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60</v>
      </c>
      <c r="B189" s="186">
        <v>42538</v>
      </c>
      <c r="C189" s="186"/>
      <c r="D189" s="187" t="s">
        <v>703</v>
      </c>
      <c r="E189" s="188" t="s">
        <v>619</v>
      </c>
      <c r="F189" s="189">
        <v>44</v>
      </c>
      <c r="G189" s="188"/>
      <c r="H189" s="188">
        <v>69.5</v>
      </c>
      <c r="I189" s="190">
        <v>69.5</v>
      </c>
      <c r="J189" s="191" t="s">
        <v>704</v>
      </c>
      <c r="K189" s="192">
        <f>H189-F189</f>
        <v>25.5</v>
      </c>
      <c r="L189" s="193">
        <f>K189/F189</f>
        <v>0.57954545454545459</v>
      </c>
      <c r="M189" s="188" t="s">
        <v>588</v>
      </c>
      <c r="N189" s="194">
        <v>42977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61</v>
      </c>
      <c r="B190" s="186">
        <v>42549</v>
      </c>
      <c r="C190" s="186"/>
      <c r="D190" s="187" t="s">
        <v>705</v>
      </c>
      <c r="E190" s="188" t="s">
        <v>619</v>
      </c>
      <c r="F190" s="189">
        <v>262.5</v>
      </c>
      <c r="G190" s="188"/>
      <c r="H190" s="188">
        <v>340</v>
      </c>
      <c r="I190" s="190">
        <v>333</v>
      </c>
      <c r="J190" s="191" t="s">
        <v>706</v>
      </c>
      <c r="K190" s="192">
        <v>77.5</v>
      </c>
      <c r="L190" s="193">
        <v>0.29523809523809502</v>
      </c>
      <c r="M190" s="188" t="s">
        <v>588</v>
      </c>
      <c r="N190" s="194">
        <v>43017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62</v>
      </c>
      <c r="B191" s="186">
        <v>42549</v>
      </c>
      <c r="C191" s="186"/>
      <c r="D191" s="187" t="s">
        <v>707</v>
      </c>
      <c r="E191" s="188" t="s">
        <v>619</v>
      </c>
      <c r="F191" s="189">
        <v>840</v>
      </c>
      <c r="G191" s="188"/>
      <c r="H191" s="188">
        <v>1230</v>
      </c>
      <c r="I191" s="190">
        <v>1230</v>
      </c>
      <c r="J191" s="191" t="s">
        <v>677</v>
      </c>
      <c r="K191" s="192">
        <v>390</v>
      </c>
      <c r="L191" s="193">
        <v>0.46428571428571402</v>
      </c>
      <c r="M191" s="188" t="s">
        <v>588</v>
      </c>
      <c r="N191" s="194">
        <v>42649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8">
        <v>63</v>
      </c>
      <c r="B192" s="209">
        <v>42556</v>
      </c>
      <c r="C192" s="209"/>
      <c r="D192" s="210" t="s">
        <v>708</v>
      </c>
      <c r="E192" s="211" t="s">
        <v>619</v>
      </c>
      <c r="F192" s="211">
        <v>395</v>
      </c>
      <c r="G192" s="212"/>
      <c r="H192" s="212">
        <f>(468.5+342.5)/2</f>
        <v>405.5</v>
      </c>
      <c r="I192" s="212">
        <v>510</v>
      </c>
      <c r="J192" s="213" t="s">
        <v>709</v>
      </c>
      <c r="K192" s="214">
        <f t="shared" ref="K192:K198" si="89">H192-F192</f>
        <v>10.5</v>
      </c>
      <c r="L192" s="215">
        <f t="shared" ref="L192:L198" si="90">K192/F192</f>
        <v>2.6582278481012658E-2</v>
      </c>
      <c r="M192" s="211" t="s">
        <v>710</v>
      </c>
      <c r="N192" s="209">
        <v>43606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5">
        <v>64</v>
      </c>
      <c r="B193" s="196">
        <v>42584</v>
      </c>
      <c r="C193" s="196"/>
      <c r="D193" s="197" t="s">
        <v>711</v>
      </c>
      <c r="E193" s="198" t="s">
        <v>590</v>
      </c>
      <c r="F193" s="199">
        <f>169.5-12.8</f>
        <v>156.69999999999999</v>
      </c>
      <c r="G193" s="199"/>
      <c r="H193" s="200">
        <v>77</v>
      </c>
      <c r="I193" s="200" t="s">
        <v>712</v>
      </c>
      <c r="J193" s="201" t="s">
        <v>713</v>
      </c>
      <c r="K193" s="202">
        <f t="shared" si="89"/>
        <v>-79.699999999999989</v>
      </c>
      <c r="L193" s="203">
        <f t="shared" si="90"/>
        <v>-0.50861518825781749</v>
      </c>
      <c r="M193" s="199" t="s">
        <v>600</v>
      </c>
      <c r="N193" s="196">
        <v>43522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5">
        <v>65</v>
      </c>
      <c r="B194" s="196">
        <v>42586</v>
      </c>
      <c r="C194" s="196"/>
      <c r="D194" s="197" t="s">
        <v>714</v>
      </c>
      <c r="E194" s="198" t="s">
        <v>619</v>
      </c>
      <c r="F194" s="199">
        <v>400</v>
      </c>
      <c r="G194" s="199"/>
      <c r="H194" s="200">
        <v>305</v>
      </c>
      <c r="I194" s="200">
        <v>475</v>
      </c>
      <c r="J194" s="201" t="s">
        <v>715</v>
      </c>
      <c r="K194" s="202">
        <f t="shared" si="89"/>
        <v>-95</v>
      </c>
      <c r="L194" s="203">
        <f t="shared" si="90"/>
        <v>-0.23749999999999999</v>
      </c>
      <c r="M194" s="199" t="s">
        <v>600</v>
      </c>
      <c r="N194" s="196">
        <v>43606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66</v>
      </c>
      <c r="B195" s="186">
        <v>42593</v>
      </c>
      <c r="C195" s="186"/>
      <c r="D195" s="187" t="s">
        <v>716</v>
      </c>
      <c r="E195" s="188" t="s">
        <v>619</v>
      </c>
      <c r="F195" s="189">
        <v>86.5</v>
      </c>
      <c r="G195" s="188"/>
      <c r="H195" s="188">
        <v>130</v>
      </c>
      <c r="I195" s="190">
        <v>130</v>
      </c>
      <c r="J195" s="191" t="s">
        <v>717</v>
      </c>
      <c r="K195" s="192">
        <f t="shared" si="89"/>
        <v>43.5</v>
      </c>
      <c r="L195" s="193">
        <f t="shared" si="90"/>
        <v>0.50289017341040465</v>
      </c>
      <c r="M195" s="188" t="s">
        <v>588</v>
      </c>
      <c r="N195" s="194">
        <v>43091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67</v>
      </c>
      <c r="B196" s="196">
        <v>42600</v>
      </c>
      <c r="C196" s="196"/>
      <c r="D196" s="197" t="s">
        <v>109</v>
      </c>
      <c r="E196" s="198" t="s">
        <v>619</v>
      </c>
      <c r="F196" s="199">
        <v>133.5</v>
      </c>
      <c r="G196" s="199"/>
      <c r="H196" s="200">
        <v>126.5</v>
      </c>
      <c r="I196" s="200">
        <v>178</v>
      </c>
      <c r="J196" s="201" t="s">
        <v>718</v>
      </c>
      <c r="K196" s="202">
        <f t="shared" si="89"/>
        <v>-7</v>
      </c>
      <c r="L196" s="203">
        <f t="shared" si="90"/>
        <v>-5.2434456928838954E-2</v>
      </c>
      <c r="M196" s="199" t="s">
        <v>600</v>
      </c>
      <c r="N196" s="196">
        <v>42615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68</v>
      </c>
      <c r="B197" s="186">
        <v>42613</v>
      </c>
      <c r="C197" s="186"/>
      <c r="D197" s="187" t="s">
        <v>719</v>
      </c>
      <c r="E197" s="188" t="s">
        <v>619</v>
      </c>
      <c r="F197" s="189">
        <v>560</v>
      </c>
      <c r="G197" s="188"/>
      <c r="H197" s="188">
        <v>725</v>
      </c>
      <c r="I197" s="190">
        <v>725</v>
      </c>
      <c r="J197" s="191" t="s">
        <v>621</v>
      </c>
      <c r="K197" s="192">
        <f t="shared" si="89"/>
        <v>165</v>
      </c>
      <c r="L197" s="193">
        <f t="shared" si="90"/>
        <v>0.29464285714285715</v>
      </c>
      <c r="M197" s="188" t="s">
        <v>588</v>
      </c>
      <c r="N197" s="194">
        <v>42456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69</v>
      </c>
      <c r="B198" s="186">
        <v>42614</v>
      </c>
      <c r="C198" s="186"/>
      <c r="D198" s="187" t="s">
        <v>720</v>
      </c>
      <c r="E198" s="188" t="s">
        <v>619</v>
      </c>
      <c r="F198" s="189">
        <v>160.5</v>
      </c>
      <c r="G198" s="188"/>
      <c r="H198" s="188">
        <v>210</v>
      </c>
      <c r="I198" s="190">
        <v>210</v>
      </c>
      <c r="J198" s="191" t="s">
        <v>621</v>
      </c>
      <c r="K198" s="192">
        <f t="shared" si="89"/>
        <v>49.5</v>
      </c>
      <c r="L198" s="193">
        <f t="shared" si="90"/>
        <v>0.30841121495327101</v>
      </c>
      <c r="M198" s="188" t="s">
        <v>588</v>
      </c>
      <c r="N198" s="194">
        <v>42871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70</v>
      </c>
      <c r="B199" s="186">
        <v>42646</v>
      </c>
      <c r="C199" s="186"/>
      <c r="D199" s="187" t="s">
        <v>395</v>
      </c>
      <c r="E199" s="188" t="s">
        <v>619</v>
      </c>
      <c r="F199" s="189">
        <v>430</v>
      </c>
      <c r="G199" s="188"/>
      <c r="H199" s="188">
        <v>596</v>
      </c>
      <c r="I199" s="190">
        <v>575</v>
      </c>
      <c r="J199" s="191" t="s">
        <v>721</v>
      </c>
      <c r="K199" s="192">
        <v>166</v>
      </c>
      <c r="L199" s="193">
        <v>0.38604651162790699</v>
      </c>
      <c r="M199" s="188" t="s">
        <v>588</v>
      </c>
      <c r="N199" s="194">
        <v>42769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71</v>
      </c>
      <c r="B200" s="186">
        <v>42657</v>
      </c>
      <c r="C200" s="186"/>
      <c r="D200" s="187" t="s">
        <v>722</v>
      </c>
      <c r="E200" s="188" t="s">
        <v>619</v>
      </c>
      <c r="F200" s="189">
        <v>280</v>
      </c>
      <c r="G200" s="188"/>
      <c r="H200" s="188">
        <v>345</v>
      </c>
      <c r="I200" s="190">
        <v>345</v>
      </c>
      <c r="J200" s="191" t="s">
        <v>621</v>
      </c>
      <c r="K200" s="192">
        <f t="shared" ref="K200:K205" si="91">H200-F200</f>
        <v>65</v>
      </c>
      <c r="L200" s="193">
        <f>K200/F200</f>
        <v>0.23214285714285715</v>
      </c>
      <c r="M200" s="188" t="s">
        <v>588</v>
      </c>
      <c r="N200" s="194">
        <v>42814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72</v>
      </c>
      <c r="B201" s="186">
        <v>42657</v>
      </c>
      <c r="C201" s="186"/>
      <c r="D201" s="187" t="s">
        <v>723</v>
      </c>
      <c r="E201" s="188" t="s">
        <v>619</v>
      </c>
      <c r="F201" s="189">
        <v>245</v>
      </c>
      <c r="G201" s="188"/>
      <c r="H201" s="188">
        <v>325.5</v>
      </c>
      <c r="I201" s="190">
        <v>330</v>
      </c>
      <c r="J201" s="191" t="s">
        <v>724</v>
      </c>
      <c r="K201" s="192">
        <f t="shared" si="91"/>
        <v>80.5</v>
      </c>
      <c r="L201" s="193">
        <f>K201/F201</f>
        <v>0.32857142857142857</v>
      </c>
      <c r="M201" s="188" t="s">
        <v>588</v>
      </c>
      <c r="N201" s="194">
        <v>42769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73</v>
      </c>
      <c r="B202" s="186">
        <v>42660</v>
      </c>
      <c r="C202" s="186"/>
      <c r="D202" s="187" t="s">
        <v>345</v>
      </c>
      <c r="E202" s="188" t="s">
        <v>619</v>
      </c>
      <c r="F202" s="189">
        <v>125</v>
      </c>
      <c r="G202" s="188"/>
      <c r="H202" s="188">
        <v>160</v>
      </c>
      <c r="I202" s="190">
        <v>160</v>
      </c>
      <c r="J202" s="191" t="s">
        <v>677</v>
      </c>
      <c r="K202" s="192">
        <f t="shared" si="91"/>
        <v>35</v>
      </c>
      <c r="L202" s="193">
        <v>0.28000000000000003</v>
      </c>
      <c r="M202" s="188" t="s">
        <v>588</v>
      </c>
      <c r="N202" s="194">
        <v>42803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74</v>
      </c>
      <c r="B203" s="186">
        <v>42660</v>
      </c>
      <c r="C203" s="186"/>
      <c r="D203" s="187" t="s">
        <v>468</v>
      </c>
      <c r="E203" s="188" t="s">
        <v>619</v>
      </c>
      <c r="F203" s="189">
        <v>114</v>
      </c>
      <c r="G203" s="188"/>
      <c r="H203" s="188">
        <v>145</v>
      </c>
      <c r="I203" s="190">
        <v>145</v>
      </c>
      <c r="J203" s="191" t="s">
        <v>677</v>
      </c>
      <c r="K203" s="192">
        <f t="shared" si="91"/>
        <v>31</v>
      </c>
      <c r="L203" s="193">
        <f>K203/F203</f>
        <v>0.27192982456140352</v>
      </c>
      <c r="M203" s="188" t="s">
        <v>588</v>
      </c>
      <c r="N203" s="194">
        <v>42859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75</v>
      </c>
      <c r="B204" s="186">
        <v>42660</v>
      </c>
      <c r="C204" s="186"/>
      <c r="D204" s="187" t="s">
        <v>725</v>
      </c>
      <c r="E204" s="188" t="s">
        <v>619</v>
      </c>
      <c r="F204" s="189">
        <v>212</v>
      </c>
      <c r="G204" s="188"/>
      <c r="H204" s="188">
        <v>280</v>
      </c>
      <c r="I204" s="190">
        <v>276</v>
      </c>
      <c r="J204" s="191" t="s">
        <v>726</v>
      </c>
      <c r="K204" s="192">
        <f t="shared" si="91"/>
        <v>68</v>
      </c>
      <c r="L204" s="193">
        <f>K204/F204</f>
        <v>0.32075471698113206</v>
      </c>
      <c r="M204" s="188" t="s">
        <v>588</v>
      </c>
      <c r="N204" s="194">
        <v>42858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76</v>
      </c>
      <c r="B205" s="186">
        <v>42678</v>
      </c>
      <c r="C205" s="186"/>
      <c r="D205" s="187" t="s">
        <v>456</v>
      </c>
      <c r="E205" s="188" t="s">
        <v>619</v>
      </c>
      <c r="F205" s="189">
        <v>155</v>
      </c>
      <c r="G205" s="188"/>
      <c r="H205" s="188">
        <v>210</v>
      </c>
      <c r="I205" s="190">
        <v>210</v>
      </c>
      <c r="J205" s="191" t="s">
        <v>727</v>
      </c>
      <c r="K205" s="192">
        <f t="shared" si="91"/>
        <v>55</v>
      </c>
      <c r="L205" s="193">
        <f>K205/F205</f>
        <v>0.35483870967741937</v>
      </c>
      <c r="M205" s="188" t="s">
        <v>588</v>
      </c>
      <c r="N205" s="194">
        <v>42944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5">
        <v>77</v>
      </c>
      <c r="B206" s="196">
        <v>42710</v>
      </c>
      <c r="C206" s="196"/>
      <c r="D206" s="197" t="s">
        <v>728</v>
      </c>
      <c r="E206" s="198" t="s">
        <v>619</v>
      </c>
      <c r="F206" s="199">
        <v>150.5</v>
      </c>
      <c r="G206" s="199"/>
      <c r="H206" s="200">
        <v>72.5</v>
      </c>
      <c r="I206" s="200">
        <v>174</v>
      </c>
      <c r="J206" s="201" t="s">
        <v>729</v>
      </c>
      <c r="K206" s="202">
        <v>-78</v>
      </c>
      <c r="L206" s="203">
        <v>-0.51827242524916906</v>
      </c>
      <c r="M206" s="199" t="s">
        <v>600</v>
      </c>
      <c r="N206" s="196">
        <v>43333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78</v>
      </c>
      <c r="B207" s="186">
        <v>42712</v>
      </c>
      <c r="C207" s="186"/>
      <c r="D207" s="187" t="s">
        <v>730</v>
      </c>
      <c r="E207" s="188" t="s">
        <v>619</v>
      </c>
      <c r="F207" s="189">
        <v>380</v>
      </c>
      <c r="G207" s="188"/>
      <c r="H207" s="188">
        <v>478</v>
      </c>
      <c r="I207" s="190">
        <v>468</v>
      </c>
      <c r="J207" s="191" t="s">
        <v>677</v>
      </c>
      <c r="K207" s="192">
        <f>H207-F207</f>
        <v>98</v>
      </c>
      <c r="L207" s="193">
        <f>K207/F207</f>
        <v>0.25789473684210529</v>
      </c>
      <c r="M207" s="188" t="s">
        <v>588</v>
      </c>
      <c r="N207" s="194">
        <v>43025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79</v>
      </c>
      <c r="B208" s="186">
        <v>42734</v>
      </c>
      <c r="C208" s="186"/>
      <c r="D208" s="187" t="s">
        <v>108</v>
      </c>
      <c r="E208" s="188" t="s">
        <v>619</v>
      </c>
      <c r="F208" s="189">
        <v>305</v>
      </c>
      <c r="G208" s="188"/>
      <c r="H208" s="188">
        <v>375</v>
      </c>
      <c r="I208" s="190">
        <v>375</v>
      </c>
      <c r="J208" s="191" t="s">
        <v>677</v>
      </c>
      <c r="K208" s="192">
        <f>H208-F208</f>
        <v>70</v>
      </c>
      <c r="L208" s="193">
        <f>K208/F208</f>
        <v>0.22950819672131148</v>
      </c>
      <c r="M208" s="188" t="s">
        <v>588</v>
      </c>
      <c r="N208" s="194">
        <v>42768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80</v>
      </c>
      <c r="B209" s="186">
        <v>42739</v>
      </c>
      <c r="C209" s="186"/>
      <c r="D209" s="187" t="s">
        <v>94</v>
      </c>
      <c r="E209" s="188" t="s">
        <v>619</v>
      </c>
      <c r="F209" s="189">
        <v>99.5</v>
      </c>
      <c r="G209" s="188"/>
      <c r="H209" s="188">
        <v>158</v>
      </c>
      <c r="I209" s="190">
        <v>158</v>
      </c>
      <c r="J209" s="191" t="s">
        <v>677</v>
      </c>
      <c r="K209" s="192">
        <f>H209-F209</f>
        <v>58.5</v>
      </c>
      <c r="L209" s="193">
        <f>K209/F209</f>
        <v>0.5879396984924623</v>
      </c>
      <c r="M209" s="188" t="s">
        <v>588</v>
      </c>
      <c r="N209" s="194">
        <v>42898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81</v>
      </c>
      <c r="B210" s="186">
        <v>42739</v>
      </c>
      <c r="C210" s="186"/>
      <c r="D210" s="187" t="s">
        <v>94</v>
      </c>
      <c r="E210" s="188" t="s">
        <v>619</v>
      </c>
      <c r="F210" s="189">
        <v>99.5</v>
      </c>
      <c r="G210" s="188"/>
      <c r="H210" s="188">
        <v>158</v>
      </c>
      <c r="I210" s="190">
        <v>158</v>
      </c>
      <c r="J210" s="191" t="s">
        <v>677</v>
      </c>
      <c r="K210" s="192">
        <v>58.5</v>
      </c>
      <c r="L210" s="193">
        <v>0.58793969849246197</v>
      </c>
      <c r="M210" s="188" t="s">
        <v>588</v>
      </c>
      <c r="N210" s="194">
        <v>42898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82</v>
      </c>
      <c r="B211" s="186">
        <v>42786</v>
      </c>
      <c r="C211" s="186"/>
      <c r="D211" s="187" t="s">
        <v>185</v>
      </c>
      <c r="E211" s="188" t="s">
        <v>619</v>
      </c>
      <c r="F211" s="189">
        <v>140.5</v>
      </c>
      <c r="G211" s="188"/>
      <c r="H211" s="188">
        <v>220</v>
      </c>
      <c r="I211" s="190">
        <v>220</v>
      </c>
      <c r="J211" s="191" t="s">
        <v>677</v>
      </c>
      <c r="K211" s="192">
        <f>H211-F211</f>
        <v>79.5</v>
      </c>
      <c r="L211" s="193">
        <f>K211/F211</f>
        <v>0.5658362989323843</v>
      </c>
      <c r="M211" s="188" t="s">
        <v>588</v>
      </c>
      <c r="N211" s="194">
        <v>42864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83</v>
      </c>
      <c r="B212" s="186">
        <v>42786</v>
      </c>
      <c r="C212" s="186"/>
      <c r="D212" s="187" t="s">
        <v>731</v>
      </c>
      <c r="E212" s="188" t="s">
        <v>619</v>
      </c>
      <c r="F212" s="189">
        <v>202.5</v>
      </c>
      <c r="G212" s="188"/>
      <c r="H212" s="188">
        <v>234</v>
      </c>
      <c r="I212" s="190">
        <v>234</v>
      </c>
      <c r="J212" s="191" t="s">
        <v>677</v>
      </c>
      <c r="K212" s="192">
        <v>31.5</v>
      </c>
      <c r="L212" s="193">
        <v>0.155555555555556</v>
      </c>
      <c r="M212" s="188" t="s">
        <v>588</v>
      </c>
      <c r="N212" s="194">
        <v>42836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84</v>
      </c>
      <c r="B213" s="186">
        <v>42818</v>
      </c>
      <c r="C213" s="186"/>
      <c r="D213" s="187" t="s">
        <v>732</v>
      </c>
      <c r="E213" s="188" t="s">
        <v>619</v>
      </c>
      <c r="F213" s="189">
        <v>300.5</v>
      </c>
      <c r="G213" s="188"/>
      <c r="H213" s="188">
        <v>417.5</v>
      </c>
      <c r="I213" s="190">
        <v>420</v>
      </c>
      <c r="J213" s="191" t="s">
        <v>733</v>
      </c>
      <c r="K213" s="192">
        <f>H213-F213</f>
        <v>117</v>
      </c>
      <c r="L213" s="193">
        <f>K213/F213</f>
        <v>0.38935108153078202</v>
      </c>
      <c r="M213" s="188" t="s">
        <v>588</v>
      </c>
      <c r="N213" s="194">
        <v>43070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85</v>
      </c>
      <c r="B214" s="186">
        <v>42818</v>
      </c>
      <c r="C214" s="186"/>
      <c r="D214" s="187" t="s">
        <v>707</v>
      </c>
      <c r="E214" s="188" t="s">
        <v>619</v>
      </c>
      <c r="F214" s="189">
        <v>850</v>
      </c>
      <c r="G214" s="188"/>
      <c r="H214" s="188">
        <v>1042.5</v>
      </c>
      <c r="I214" s="190">
        <v>1023</v>
      </c>
      <c r="J214" s="191" t="s">
        <v>734</v>
      </c>
      <c r="K214" s="192">
        <v>192.5</v>
      </c>
      <c r="L214" s="193">
        <v>0.22647058823529401</v>
      </c>
      <c r="M214" s="188" t="s">
        <v>588</v>
      </c>
      <c r="N214" s="194">
        <v>42830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86</v>
      </c>
      <c r="B215" s="186">
        <v>42830</v>
      </c>
      <c r="C215" s="186"/>
      <c r="D215" s="187" t="s">
        <v>487</v>
      </c>
      <c r="E215" s="188" t="s">
        <v>619</v>
      </c>
      <c r="F215" s="189">
        <v>785</v>
      </c>
      <c r="G215" s="188"/>
      <c r="H215" s="188">
        <v>930</v>
      </c>
      <c r="I215" s="190">
        <v>920</v>
      </c>
      <c r="J215" s="191" t="s">
        <v>735</v>
      </c>
      <c r="K215" s="192">
        <f>H215-F215</f>
        <v>145</v>
      </c>
      <c r="L215" s="193">
        <f>K215/F215</f>
        <v>0.18471337579617833</v>
      </c>
      <c r="M215" s="188" t="s">
        <v>588</v>
      </c>
      <c r="N215" s="194">
        <v>42976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87</v>
      </c>
      <c r="B216" s="196">
        <v>42831</v>
      </c>
      <c r="C216" s="196"/>
      <c r="D216" s="197" t="s">
        <v>736</v>
      </c>
      <c r="E216" s="198" t="s">
        <v>619</v>
      </c>
      <c r="F216" s="199">
        <v>40</v>
      </c>
      <c r="G216" s="199"/>
      <c r="H216" s="200">
        <v>13.1</v>
      </c>
      <c r="I216" s="200">
        <v>60</v>
      </c>
      <c r="J216" s="201" t="s">
        <v>737</v>
      </c>
      <c r="K216" s="202">
        <v>-26.9</v>
      </c>
      <c r="L216" s="203">
        <v>-0.67249999999999999</v>
      </c>
      <c r="M216" s="199" t="s">
        <v>600</v>
      </c>
      <c r="N216" s="196">
        <v>43138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88</v>
      </c>
      <c r="B217" s="186">
        <v>42837</v>
      </c>
      <c r="C217" s="186"/>
      <c r="D217" s="187" t="s">
        <v>93</v>
      </c>
      <c r="E217" s="188" t="s">
        <v>619</v>
      </c>
      <c r="F217" s="189">
        <v>289.5</v>
      </c>
      <c r="G217" s="188"/>
      <c r="H217" s="188">
        <v>354</v>
      </c>
      <c r="I217" s="190">
        <v>360</v>
      </c>
      <c r="J217" s="191" t="s">
        <v>738</v>
      </c>
      <c r="K217" s="192">
        <f t="shared" ref="K217:K225" si="92">H217-F217</f>
        <v>64.5</v>
      </c>
      <c r="L217" s="193">
        <f t="shared" ref="L217:L225" si="93">K217/F217</f>
        <v>0.22279792746113988</v>
      </c>
      <c r="M217" s="188" t="s">
        <v>588</v>
      </c>
      <c r="N217" s="194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89</v>
      </c>
      <c r="B218" s="186">
        <v>42845</v>
      </c>
      <c r="C218" s="186"/>
      <c r="D218" s="187" t="s">
        <v>426</v>
      </c>
      <c r="E218" s="188" t="s">
        <v>619</v>
      </c>
      <c r="F218" s="189">
        <v>700</v>
      </c>
      <c r="G218" s="188"/>
      <c r="H218" s="188">
        <v>840</v>
      </c>
      <c r="I218" s="190">
        <v>840</v>
      </c>
      <c r="J218" s="191" t="s">
        <v>739</v>
      </c>
      <c r="K218" s="192">
        <f t="shared" si="92"/>
        <v>140</v>
      </c>
      <c r="L218" s="193">
        <f t="shared" si="93"/>
        <v>0.2</v>
      </c>
      <c r="M218" s="188" t="s">
        <v>588</v>
      </c>
      <c r="N218" s="194">
        <v>42893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90</v>
      </c>
      <c r="B219" s="186">
        <v>42887</v>
      </c>
      <c r="C219" s="186"/>
      <c r="D219" s="187" t="s">
        <v>740</v>
      </c>
      <c r="E219" s="188" t="s">
        <v>619</v>
      </c>
      <c r="F219" s="189">
        <v>130</v>
      </c>
      <c r="G219" s="188"/>
      <c r="H219" s="188">
        <v>144.25</v>
      </c>
      <c r="I219" s="190">
        <v>170</v>
      </c>
      <c r="J219" s="191" t="s">
        <v>741</v>
      </c>
      <c r="K219" s="192">
        <f t="shared" si="92"/>
        <v>14.25</v>
      </c>
      <c r="L219" s="193">
        <f t="shared" si="93"/>
        <v>0.10961538461538461</v>
      </c>
      <c r="M219" s="188" t="s">
        <v>588</v>
      </c>
      <c r="N219" s="194">
        <v>43675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91</v>
      </c>
      <c r="B220" s="186">
        <v>42901</v>
      </c>
      <c r="C220" s="186"/>
      <c r="D220" s="187" t="s">
        <v>742</v>
      </c>
      <c r="E220" s="188" t="s">
        <v>619</v>
      </c>
      <c r="F220" s="189">
        <v>214.5</v>
      </c>
      <c r="G220" s="188"/>
      <c r="H220" s="188">
        <v>262</v>
      </c>
      <c r="I220" s="190">
        <v>262</v>
      </c>
      <c r="J220" s="191" t="s">
        <v>743</v>
      </c>
      <c r="K220" s="192">
        <f t="shared" si="92"/>
        <v>47.5</v>
      </c>
      <c r="L220" s="193">
        <f t="shared" si="93"/>
        <v>0.22144522144522144</v>
      </c>
      <c r="M220" s="188" t="s">
        <v>588</v>
      </c>
      <c r="N220" s="194">
        <v>42977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92</v>
      </c>
      <c r="B221" s="217">
        <v>42933</v>
      </c>
      <c r="C221" s="217"/>
      <c r="D221" s="218" t="s">
        <v>744</v>
      </c>
      <c r="E221" s="219" t="s">
        <v>619</v>
      </c>
      <c r="F221" s="220">
        <v>370</v>
      </c>
      <c r="G221" s="219"/>
      <c r="H221" s="219">
        <v>447.5</v>
      </c>
      <c r="I221" s="221">
        <v>450</v>
      </c>
      <c r="J221" s="222" t="s">
        <v>677</v>
      </c>
      <c r="K221" s="192">
        <f t="shared" si="92"/>
        <v>77.5</v>
      </c>
      <c r="L221" s="223">
        <f t="shared" si="93"/>
        <v>0.20945945945945946</v>
      </c>
      <c r="M221" s="219" t="s">
        <v>588</v>
      </c>
      <c r="N221" s="224">
        <v>43035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93</v>
      </c>
      <c r="B222" s="217">
        <v>42943</v>
      </c>
      <c r="C222" s="217"/>
      <c r="D222" s="218" t="s">
        <v>183</v>
      </c>
      <c r="E222" s="219" t="s">
        <v>619</v>
      </c>
      <c r="F222" s="220">
        <v>657.5</v>
      </c>
      <c r="G222" s="219"/>
      <c r="H222" s="219">
        <v>825</v>
      </c>
      <c r="I222" s="221">
        <v>820</v>
      </c>
      <c r="J222" s="222" t="s">
        <v>677</v>
      </c>
      <c r="K222" s="192">
        <f t="shared" si="92"/>
        <v>167.5</v>
      </c>
      <c r="L222" s="223">
        <f t="shared" si="93"/>
        <v>0.25475285171102663</v>
      </c>
      <c r="M222" s="219" t="s">
        <v>588</v>
      </c>
      <c r="N222" s="224">
        <v>43090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94</v>
      </c>
      <c r="B223" s="186">
        <v>42964</v>
      </c>
      <c r="C223" s="186"/>
      <c r="D223" s="187" t="s">
        <v>361</v>
      </c>
      <c r="E223" s="188" t="s">
        <v>619</v>
      </c>
      <c r="F223" s="189">
        <v>605</v>
      </c>
      <c r="G223" s="188"/>
      <c r="H223" s="188">
        <v>750</v>
      </c>
      <c r="I223" s="190">
        <v>750</v>
      </c>
      <c r="J223" s="191" t="s">
        <v>735</v>
      </c>
      <c r="K223" s="192">
        <f t="shared" si="92"/>
        <v>145</v>
      </c>
      <c r="L223" s="193">
        <f t="shared" si="93"/>
        <v>0.23966942148760331</v>
      </c>
      <c r="M223" s="188" t="s">
        <v>588</v>
      </c>
      <c r="N223" s="194">
        <v>43027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5">
        <v>95</v>
      </c>
      <c r="B224" s="196">
        <v>42979</v>
      </c>
      <c r="C224" s="196"/>
      <c r="D224" s="204" t="s">
        <v>745</v>
      </c>
      <c r="E224" s="199" t="s">
        <v>619</v>
      </c>
      <c r="F224" s="199">
        <v>255</v>
      </c>
      <c r="G224" s="200"/>
      <c r="H224" s="200">
        <v>217.25</v>
      </c>
      <c r="I224" s="200">
        <v>320</v>
      </c>
      <c r="J224" s="201" t="s">
        <v>746</v>
      </c>
      <c r="K224" s="202">
        <f t="shared" si="92"/>
        <v>-37.75</v>
      </c>
      <c r="L224" s="205">
        <f t="shared" si="93"/>
        <v>-0.14803921568627451</v>
      </c>
      <c r="M224" s="199" t="s">
        <v>600</v>
      </c>
      <c r="N224" s="196">
        <v>43661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96</v>
      </c>
      <c r="B225" s="186">
        <v>42997</v>
      </c>
      <c r="C225" s="186"/>
      <c r="D225" s="187" t="s">
        <v>747</v>
      </c>
      <c r="E225" s="188" t="s">
        <v>619</v>
      </c>
      <c r="F225" s="189">
        <v>215</v>
      </c>
      <c r="G225" s="188"/>
      <c r="H225" s="188">
        <v>258</v>
      </c>
      <c r="I225" s="190">
        <v>258</v>
      </c>
      <c r="J225" s="191" t="s">
        <v>677</v>
      </c>
      <c r="K225" s="192">
        <f t="shared" si="92"/>
        <v>43</v>
      </c>
      <c r="L225" s="193">
        <f t="shared" si="93"/>
        <v>0.2</v>
      </c>
      <c r="M225" s="188" t="s">
        <v>588</v>
      </c>
      <c r="N225" s="194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97</v>
      </c>
      <c r="B226" s="186">
        <v>42997</v>
      </c>
      <c r="C226" s="186"/>
      <c r="D226" s="187" t="s">
        <v>747</v>
      </c>
      <c r="E226" s="188" t="s">
        <v>619</v>
      </c>
      <c r="F226" s="189">
        <v>215</v>
      </c>
      <c r="G226" s="188"/>
      <c r="H226" s="188">
        <v>258</v>
      </c>
      <c r="I226" s="190">
        <v>258</v>
      </c>
      <c r="J226" s="222" t="s">
        <v>677</v>
      </c>
      <c r="K226" s="192">
        <v>43</v>
      </c>
      <c r="L226" s="193">
        <v>0.2</v>
      </c>
      <c r="M226" s="188" t="s">
        <v>588</v>
      </c>
      <c r="N226" s="194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98</v>
      </c>
      <c r="B227" s="217">
        <v>42998</v>
      </c>
      <c r="C227" s="217"/>
      <c r="D227" s="218" t="s">
        <v>748</v>
      </c>
      <c r="E227" s="219" t="s">
        <v>619</v>
      </c>
      <c r="F227" s="189">
        <v>75</v>
      </c>
      <c r="G227" s="219"/>
      <c r="H227" s="219">
        <v>90</v>
      </c>
      <c r="I227" s="221">
        <v>90</v>
      </c>
      <c r="J227" s="191" t="s">
        <v>749</v>
      </c>
      <c r="K227" s="192">
        <f t="shared" ref="K227:K232" si="94">H227-F227</f>
        <v>15</v>
      </c>
      <c r="L227" s="193">
        <f t="shared" ref="L227:L232" si="95">K227/F227</f>
        <v>0.2</v>
      </c>
      <c r="M227" s="188" t="s">
        <v>588</v>
      </c>
      <c r="N227" s="194">
        <v>43019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99</v>
      </c>
      <c r="B228" s="217">
        <v>43011</v>
      </c>
      <c r="C228" s="217"/>
      <c r="D228" s="218" t="s">
        <v>602</v>
      </c>
      <c r="E228" s="219" t="s">
        <v>619</v>
      </c>
      <c r="F228" s="220">
        <v>315</v>
      </c>
      <c r="G228" s="219"/>
      <c r="H228" s="219">
        <v>392</v>
      </c>
      <c r="I228" s="221">
        <v>384</v>
      </c>
      <c r="J228" s="222" t="s">
        <v>750</v>
      </c>
      <c r="K228" s="192">
        <f t="shared" si="94"/>
        <v>77</v>
      </c>
      <c r="L228" s="223">
        <f t="shared" si="95"/>
        <v>0.24444444444444444</v>
      </c>
      <c r="M228" s="219" t="s">
        <v>588</v>
      </c>
      <c r="N228" s="224">
        <v>43017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100</v>
      </c>
      <c r="B229" s="217">
        <v>43013</v>
      </c>
      <c r="C229" s="217"/>
      <c r="D229" s="218" t="s">
        <v>461</v>
      </c>
      <c r="E229" s="219" t="s">
        <v>619</v>
      </c>
      <c r="F229" s="220">
        <v>145</v>
      </c>
      <c r="G229" s="219"/>
      <c r="H229" s="219">
        <v>179</v>
      </c>
      <c r="I229" s="221">
        <v>180</v>
      </c>
      <c r="J229" s="222" t="s">
        <v>751</v>
      </c>
      <c r="K229" s="192">
        <f t="shared" si="94"/>
        <v>34</v>
      </c>
      <c r="L229" s="223">
        <f t="shared" si="95"/>
        <v>0.23448275862068965</v>
      </c>
      <c r="M229" s="219" t="s">
        <v>588</v>
      </c>
      <c r="N229" s="224">
        <v>43025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101</v>
      </c>
      <c r="B230" s="217">
        <v>43014</v>
      </c>
      <c r="C230" s="217"/>
      <c r="D230" s="218" t="s">
        <v>335</v>
      </c>
      <c r="E230" s="219" t="s">
        <v>619</v>
      </c>
      <c r="F230" s="220">
        <v>256</v>
      </c>
      <c r="G230" s="219"/>
      <c r="H230" s="219">
        <v>323</v>
      </c>
      <c r="I230" s="221">
        <v>320</v>
      </c>
      <c r="J230" s="222" t="s">
        <v>677</v>
      </c>
      <c r="K230" s="192">
        <f t="shared" si="94"/>
        <v>67</v>
      </c>
      <c r="L230" s="223">
        <f t="shared" si="95"/>
        <v>0.26171875</v>
      </c>
      <c r="M230" s="219" t="s">
        <v>588</v>
      </c>
      <c r="N230" s="224">
        <v>43067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102</v>
      </c>
      <c r="B231" s="217">
        <v>43017</v>
      </c>
      <c r="C231" s="217"/>
      <c r="D231" s="218" t="s">
        <v>351</v>
      </c>
      <c r="E231" s="219" t="s">
        <v>619</v>
      </c>
      <c r="F231" s="220">
        <v>137.5</v>
      </c>
      <c r="G231" s="219"/>
      <c r="H231" s="219">
        <v>184</v>
      </c>
      <c r="I231" s="221">
        <v>183</v>
      </c>
      <c r="J231" s="222" t="s">
        <v>752</v>
      </c>
      <c r="K231" s="192">
        <f t="shared" si="94"/>
        <v>46.5</v>
      </c>
      <c r="L231" s="223">
        <f t="shared" si="95"/>
        <v>0.33818181818181819</v>
      </c>
      <c r="M231" s="219" t="s">
        <v>588</v>
      </c>
      <c r="N231" s="224">
        <v>43108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103</v>
      </c>
      <c r="B232" s="217">
        <v>43018</v>
      </c>
      <c r="C232" s="217"/>
      <c r="D232" s="218" t="s">
        <v>753</v>
      </c>
      <c r="E232" s="219" t="s">
        <v>619</v>
      </c>
      <c r="F232" s="220">
        <v>125.5</v>
      </c>
      <c r="G232" s="219"/>
      <c r="H232" s="219">
        <v>158</v>
      </c>
      <c r="I232" s="221">
        <v>155</v>
      </c>
      <c r="J232" s="222" t="s">
        <v>754</v>
      </c>
      <c r="K232" s="192">
        <f t="shared" si="94"/>
        <v>32.5</v>
      </c>
      <c r="L232" s="223">
        <f t="shared" si="95"/>
        <v>0.25896414342629481</v>
      </c>
      <c r="M232" s="219" t="s">
        <v>588</v>
      </c>
      <c r="N232" s="224">
        <v>43067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104</v>
      </c>
      <c r="B233" s="217">
        <v>43018</v>
      </c>
      <c r="C233" s="217"/>
      <c r="D233" s="218" t="s">
        <v>755</v>
      </c>
      <c r="E233" s="219" t="s">
        <v>619</v>
      </c>
      <c r="F233" s="220">
        <v>895</v>
      </c>
      <c r="G233" s="219"/>
      <c r="H233" s="219">
        <v>1122.5</v>
      </c>
      <c r="I233" s="221">
        <v>1078</v>
      </c>
      <c r="J233" s="222" t="s">
        <v>756</v>
      </c>
      <c r="K233" s="192">
        <v>227.5</v>
      </c>
      <c r="L233" s="223">
        <v>0.25418994413407803</v>
      </c>
      <c r="M233" s="219" t="s">
        <v>588</v>
      </c>
      <c r="N233" s="224">
        <v>43117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105</v>
      </c>
      <c r="B234" s="217">
        <v>43020</v>
      </c>
      <c r="C234" s="217"/>
      <c r="D234" s="218" t="s">
        <v>344</v>
      </c>
      <c r="E234" s="219" t="s">
        <v>619</v>
      </c>
      <c r="F234" s="220">
        <v>525</v>
      </c>
      <c r="G234" s="219"/>
      <c r="H234" s="219">
        <v>629</v>
      </c>
      <c r="I234" s="221">
        <v>629</v>
      </c>
      <c r="J234" s="222" t="s">
        <v>677</v>
      </c>
      <c r="K234" s="192">
        <v>104</v>
      </c>
      <c r="L234" s="223">
        <v>0.19809523809523799</v>
      </c>
      <c r="M234" s="219" t="s">
        <v>588</v>
      </c>
      <c r="N234" s="224">
        <v>43119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106</v>
      </c>
      <c r="B235" s="217">
        <v>43046</v>
      </c>
      <c r="C235" s="217"/>
      <c r="D235" s="218" t="s">
        <v>386</v>
      </c>
      <c r="E235" s="219" t="s">
        <v>619</v>
      </c>
      <c r="F235" s="220">
        <v>740</v>
      </c>
      <c r="G235" s="219"/>
      <c r="H235" s="219">
        <v>892.5</v>
      </c>
      <c r="I235" s="221">
        <v>900</v>
      </c>
      <c r="J235" s="222" t="s">
        <v>757</v>
      </c>
      <c r="K235" s="192">
        <f>H235-F235</f>
        <v>152.5</v>
      </c>
      <c r="L235" s="223">
        <f>K235/F235</f>
        <v>0.20608108108108109</v>
      </c>
      <c r="M235" s="219" t="s">
        <v>588</v>
      </c>
      <c r="N235" s="224">
        <v>43052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107</v>
      </c>
      <c r="B236" s="186">
        <v>43073</v>
      </c>
      <c r="C236" s="186"/>
      <c r="D236" s="187" t="s">
        <v>758</v>
      </c>
      <c r="E236" s="188" t="s">
        <v>619</v>
      </c>
      <c r="F236" s="189">
        <v>118.5</v>
      </c>
      <c r="G236" s="188"/>
      <c r="H236" s="188">
        <v>143.5</v>
      </c>
      <c r="I236" s="190">
        <v>145</v>
      </c>
      <c r="J236" s="191" t="s">
        <v>609</v>
      </c>
      <c r="K236" s="192">
        <f>H236-F236</f>
        <v>25</v>
      </c>
      <c r="L236" s="193">
        <f>K236/F236</f>
        <v>0.2109704641350211</v>
      </c>
      <c r="M236" s="188" t="s">
        <v>588</v>
      </c>
      <c r="N236" s="194">
        <v>43097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5">
        <v>108</v>
      </c>
      <c r="B237" s="196">
        <v>43090</v>
      </c>
      <c r="C237" s="196"/>
      <c r="D237" s="197" t="s">
        <v>432</v>
      </c>
      <c r="E237" s="198" t="s">
        <v>619</v>
      </c>
      <c r="F237" s="199">
        <v>715</v>
      </c>
      <c r="G237" s="199"/>
      <c r="H237" s="200">
        <v>500</v>
      </c>
      <c r="I237" s="200">
        <v>872</v>
      </c>
      <c r="J237" s="201" t="s">
        <v>759</v>
      </c>
      <c r="K237" s="202">
        <f>H237-F237</f>
        <v>-215</v>
      </c>
      <c r="L237" s="203">
        <f>K237/F237</f>
        <v>-0.30069930069930068</v>
      </c>
      <c r="M237" s="199" t="s">
        <v>600</v>
      </c>
      <c r="N237" s="196">
        <v>43670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109</v>
      </c>
      <c r="B238" s="186">
        <v>43098</v>
      </c>
      <c r="C238" s="186"/>
      <c r="D238" s="187" t="s">
        <v>602</v>
      </c>
      <c r="E238" s="188" t="s">
        <v>619</v>
      </c>
      <c r="F238" s="189">
        <v>435</v>
      </c>
      <c r="G238" s="188"/>
      <c r="H238" s="188">
        <v>542.5</v>
      </c>
      <c r="I238" s="190">
        <v>539</v>
      </c>
      <c r="J238" s="191" t="s">
        <v>677</v>
      </c>
      <c r="K238" s="192">
        <v>107.5</v>
      </c>
      <c r="L238" s="193">
        <v>0.247126436781609</v>
      </c>
      <c r="M238" s="188" t="s">
        <v>588</v>
      </c>
      <c r="N238" s="194">
        <v>43206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110</v>
      </c>
      <c r="B239" s="186">
        <v>43098</v>
      </c>
      <c r="C239" s="186"/>
      <c r="D239" s="187" t="s">
        <v>560</v>
      </c>
      <c r="E239" s="188" t="s">
        <v>619</v>
      </c>
      <c r="F239" s="189">
        <v>885</v>
      </c>
      <c r="G239" s="188"/>
      <c r="H239" s="188">
        <v>1090</v>
      </c>
      <c r="I239" s="190">
        <v>1084</v>
      </c>
      <c r="J239" s="191" t="s">
        <v>677</v>
      </c>
      <c r="K239" s="192">
        <v>205</v>
      </c>
      <c r="L239" s="193">
        <v>0.23163841807909599</v>
      </c>
      <c r="M239" s="188" t="s">
        <v>588</v>
      </c>
      <c r="N239" s="194">
        <v>43213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5">
        <v>111</v>
      </c>
      <c r="B240" s="226">
        <v>43192</v>
      </c>
      <c r="C240" s="226"/>
      <c r="D240" s="204" t="s">
        <v>760</v>
      </c>
      <c r="E240" s="199" t="s">
        <v>619</v>
      </c>
      <c r="F240" s="227">
        <v>478.5</v>
      </c>
      <c r="G240" s="199"/>
      <c r="H240" s="199">
        <v>442</v>
      </c>
      <c r="I240" s="200">
        <v>613</v>
      </c>
      <c r="J240" s="201" t="s">
        <v>761</v>
      </c>
      <c r="K240" s="202">
        <f>H240-F240</f>
        <v>-36.5</v>
      </c>
      <c r="L240" s="203">
        <f>K240/F240</f>
        <v>-7.6280041797283177E-2</v>
      </c>
      <c r="M240" s="199" t="s">
        <v>600</v>
      </c>
      <c r="N240" s="196">
        <v>43762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5">
        <v>112</v>
      </c>
      <c r="B241" s="196">
        <v>43194</v>
      </c>
      <c r="C241" s="196"/>
      <c r="D241" s="197" t="s">
        <v>762</v>
      </c>
      <c r="E241" s="198" t="s">
        <v>619</v>
      </c>
      <c r="F241" s="199">
        <f>141.5-7.3</f>
        <v>134.19999999999999</v>
      </c>
      <c r="G241" s="199"/>
      <c r="H241" s="200">
        <v>77</v>
      </c>
      <c r="I241" s="200">
        <v>180</v>
      </c>
      <c r="J241" s="201" t="s">
        <v>763</v>
      </c>
      <c r="K241" s="202">
        <f>H241-F241</f>
        <v>-57.199999999999989</v>
      </c>
      <c r="L241" s="203">
        <f>K241/F241</f>
        <v>-0.42622950819672129</v>
      </c>
      <c r="M241" s="199" t="s">
        <v>600</v>
      </c>
      <c r="N241" s="196">
        <v>43522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5">
        <v>113</v>
      </c>
      <c r="B242" s="196">
        <v>43209</v>
      </c>
      <c r="C242" s="196"/>
      <c r="D242" s="197" t="s">
        <v>764</v>
      </c>
      <c r="E242" s="198" t="s">
        <v>619</v>
      </c>
      <c r="F242" s="199">
        <v>430</v>
      </c>
      <c r="G242" s="199"/>
      <c r="H242" s="200">
        <v>220</v>
      </c>
      <c r="I242" s="200">
        <v>537</v>
      </c>
      <c r="J242" s="201" t="s">
        <v>765</v>
      </c>
      <c r="K242" s="202">
        <f>H242-F242</f>
        <v>-210</v>
      </c>
      <c r="L242" s="203">
        <f>K242/F242</f>
        <v>-0.48837209302325579</v>
      </c>
      <c r="M242" s="199" t="s">
        <v>600</v>
      </c>
      <c r="N242" s="196">
        <v>43252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114</v>
      </c>
      <c r="B243" s="217">
        <v>43220</v>
      </c>
      <c r="C243" s="217"/>
      <c r="D243" s="218" t="s">
        <v>387</v>
      </c>
      <c r="E243" s="219" t="s">
        <v>619</v>
      </c>
      <c r="F243" s="219">
        <v>153.5</v>
      </c>
      <c r="G243" s="219"/>
      <c r="H243" s="219">
        <v>196</v>
      </c>
      <c r="I243" s="221">
        <v>196</v>
      </c>
      <c r="J243" s="191" t="s">
        <v>766</v>
      </c>
      <c r="K243" s="192">
        <f>H243-F243</f>
        <v>42.5</v>
      </c>
      <c r="L243" s="193">
        <f>K243/F243</f>
        <v>0.27687296416938112</v>
      </c>
      <c r="M243" s="188" t="s">
        <v>588</v>
      </c>
      <c r="N243" s="194">
        <v>43605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5">
        <v>115</v>
      </c>
      <c r="B244" s="196">
        <v>43306</v>
      </c>
      <c r="C244" s="196"/>
      <c r="D244" s="197" t="s">
        <v>736</v>
      </c>
      <c r="E244" s="198" t="s">
        <v>619</v>
      </c>
      <c r="F244" s="199">
        <v>27.5</v>
      </c>
      <c r="G244" s="199"/>
      <c r="H244" s="200">
        <v>13.1</v>
      </c>
      <c r="I244" s="200">
        <v>60</v>
      </c>
      <c r="J244" s="201" t="s">
        <v>767</v>
      </c>
      <c r="K244" s="202">
        <v>-14.4</v>
      </c>
      <c r="L244" s="203">
        <v>-0.52363636363636401</v>
      </c>
      <c r="M244" s="199" t="s">
        <v>600</v>
      </c>
      <c r="N244" s="196">
        <v>43138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5">
        <v>116</v>
      </c>
      <c r="B245" s="226">
        <v>43318</v>
      </c>
      <c r="C245" s="226"/>
      <c r="D245" s="204" t="s">
        <v>768</v>
      </c>
      <c r="E245" s="199" t="s">
        <v>619</v>
      </c>
      <c r="F245" s="199">
        <v>148.5</v>
      </c>
      <c r="G245" s="199"/>
      <c r="H245" s="199">
        <v>102</v>
      </c>
      <c r="I245" s="200">
        <v>182</v>
      </c>
      <c r="J245" s="201" t="s">
        <v>769</v>
      </c>
      <c r="K245" s="202">
        <f>H245-F245</f>
        <v>-46.5</v>
      </c>
      <c r="L245" s="203">
        <f>K245/F245</f>
        <v>-0.31313131313131315</v>
      </c>
      <c r="M245" s="199" t="s">
        <v>600</v>
      </c>
      <c r="N245" s="196">
        <v>43661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117</v>
      </c>
      <c r="B246" s="186">
        <v>43335</v>
      </c>
      <c r="C246" s="186"/>
      <c r="D246" s="187" t="s">
        <v>770</v>
      </c>
      <c r="E246" s="188" t="s">
        <v>619</v>
      </c>
      <c r="F246" s="219">
        <v>285</v>
      </c>
      <c r="G246" s="188"/>
      <c r="H246" s="188">
        <v>355</v>
      </c>
      <c r="I246" s="190">
        <v>364</v>
      </c>
      <c r="J246" s="191" t="s">
        <v>771</v>
      </c>
      <c r="K246" s="192">
        <v>70</v>
      </c>
      <c r="L246" s="193">
        <v>0.24561403508771901</v>
      </c>
      <c r="M246" s="188" t="s">
        <v>588</v>
      </c>
      <c r="N246" s="194">
        <v>43455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118</v>
      </c>
      <c r="B247" s="186">
        <v>43341</v>
      </c>
      <c r="C247" s="186"/>
      <c r="D247" s="187" t="s">
        <v>375</v>
      </c>
      <c r="E247" s="188" t="s">
        <v>619</v>
      </c>
      <c r="F247" s="219">
        <v>525</v>
      </c>
      <c r="G247" s="188"/>
      <c r="H247" s="188">
        <v>585</v>
      </c>
      <c r="I247" s="190">
        <v>635</v>
      </c>
      <c r="J247" s="191" t="s">
        <v>772</v>
      </c>
      <c r="K247" s="192">
        <f t="shared" ref="K247:K264" si="96">H247-F247</f>
        <v>60</v>
      </c>
      <c r="L247" s="193">
        <f t="shared" ref="L247:L264" si="97">K247/F247</f>
        <v>0.11428571428571428</v>
      </c>
      <c r="M247" s="188" t="s">
        <v>588</v>
      </c>
      <c r="N247" s="194">
        <v>43662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119</v>
      </c>
      <c r="B248" s="186">
        <v>43395</v>
      </c>
      <c r="C248" s="186"/>
      <c r="D248" s="187" t="s">
        <v>361</v>
      </c>
      <c r="E248" s="188" t="s">
        <v>619</v>
      </c>
      <c r="F248" s="219">
        <v>475</v>
      </c>
      <c r="G248" s="188"/>
      <c r="H248" s="188">
        <v>574</v>
      </c>
      <c r="I248" s="190">
        <v>570</v>
      </c>
      <c r="J248" s="191" t="s">
        <v>677</v>
      </c>
      <c r="K248" s="192">
        <f t="shared" si="96"/>
        <v>99</v>
      </c>
      <c r="L248" s="193">
        <f t="shared" si="97"/>
        <v>0.20842105263157895</v>
      </c>
      <c r="M248" s="188" t="s">
        <v>588</v>
      </c>
      <c r="N248" s="194">
        <v>43403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120</v>
      </c>
      <c r="B249" s="217">
        <v>43397</v>
      </c>
      <c r="C249" s="217"/>
      <c r="D249" s="218" t="s">
        <v>382</v>
      </c>
      <c r="E249" s="219" t="s">
        <v>619</v>
      </c>
      <c r="F249" s="219">
        <v>707.5</v>
      </c>
      <c r="G249" s="219"/>
      <c r="H249" s="219">
        <v>872</v>
      </c>
      <c r="I249" s="221">
        <v>872</v>
      </c>
      <c r="J249" s="222" t="s">
        <v>677</v>
      </c>
      <c r="K249" s="192">
        <f t="shared" si="96"/>
        <v>164.5</v>
      </c>
      <c r="L249" s="223">
        <f t="shared" si="97"/>
        <v>0.23250883392226149</v>
      </c>
      <c r="M249" s="219" t="s">
        <v>588</v>
      </c>
      <c r="N249" s="224">
        <v>43482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6">
        <v>121</v>
      </c>
      <c r="B250" s="217">
        <v>43398</v>
      </c>
      <c r="C250" s="217"/>
      <c r="D250" s="218" t="s">
        <v>773</v>
      </c>
      <c r="E250" s="219" t="s">
        <v>619</v>
      </c>
      <c r="F250" s="219">
        <v>162</v>
      </c>
      <c r="G250" s="219"/>
      <c r="H250" s="219">
        <v>204</v>
      </c>
      <c r="I250" s="221">
        <v>209</v>
      </c>
      <c r="J250" s="222" t="s">
        <v>774</v>
      </c>
      <c r="K250" s="192">
        <f t="shared" si="96"/>
        <v>42</v>
      </c>
      <c r="L250" s="223">
        <f t="shared" si="97"/>
        <v>0.25925925925925924</v>
      </c>
      <c r="M250" s="219" t="s">
        <v>588</v>
      </c>
      <c r="N250" s="224">
        <v>43539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122</v>
      </c>
      <c r="B251" s="217">
        <v>43399</v>
      </c>
      <c r="C251" s="217"/>
      <c r="D251" s="218" t="s">
        <v>480</v>
      </c>
      <c r="E251" s="219" t="s">
        <v>619</v>
      </c>
      <c r="F251" s="219">
        <v>240</v>
      </c>
      <c r="G251" s="219"/>
      <c r="H251" s="219">
        <v>297</v>
      </c>
      <c r="I251" s="221">
        <v>297</v>
      </c>
      <c r="J251" s="222" t="s">
        <v>677</v>
      </c>
      <c r="K251" s="228">
        <f t="shared" si="96"/>
        <v>57</v>
      </c>
      <c r="L251" s="223">
        <f t="shared" si="97"/>
        <v>0.23749999999999999</v>
      </c>
      <c r="M251" s="219" t="s">
        <v>588</v>
      </c>
      <c r="N251" s="224">
        <v>43417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123</v>
      </c>
      <c r="B252" s="186">
        <v>43439</v>
      </c>
      <c r="C252" s="186"/>
      <c r="D252" s="187" t="s">
        <v>775</v>
      </c>
      <c r="E252" s="188" t="s">
        <v>619</v>
      </c>
      <c r="F252" s="188">
        <v>202.5</v>
      </c>
      <c r="G252" s="188"/>
      <c r="H252" s="188">
        <v>255</v>
      </c>
      <c r="I252" s="190">
        <v>252</v>
      </c>
      <c r="J252" s="191" t="s">
        <v>677</v>
      </c>
      <c r="K252" s="192">
        <f t="shared" si="96"/>
        <v>52.5</v>
      </c>
      <c r="L252" s="193">
        <f t="shared" si="97"/>
        <v>0.25925925925925924</v>
      </c>
      <c r="M252" s="188" t="s">
        <v>588</v>
      </c>
      <c r="N252" s="194">
        <v>43542</v>
      </c>
      <c r="O252" s="1"/>
      <c r="P252" s="1"/>
      <c r="Q252" s="1"/>
      <c r="R252" s="6" t="s">
        <v>776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124</v>
      </c>
      <c r="B253" s="217">
        <v>43465</v>
      </c>
      <c r="C253" s="186"/>
      <c r="D253" s="218" t="s">
        <v>414</v>
      </c>
      <c r="E253" s="219" t="s">
        <v>619</v>
      </c>
      <c r="F253" s="219">
        <v>710</v>
      </c>
      <c r="G253" s="219"/>
      <c r="H253" s="219">
        <v>866</v>
      </c>
      <c r="I253" s="221">
        <v>866</v>
      </c>
      <c r="J253" s="222" t="s">
        <v>677</v>
      </c>
      <c r="K253" s="192">
        <f t="shared" si="96"/>
        <v>156</v>
      </c>
      <c r="L253" s="193">
        <f t="shared" si="97"/>
        <v>0.21971830985915494</v>
      </c>
      <c r="M253" s="188" t="s">
        <v>588</v>
      </c>
      <c r="N253" s="194">
        <v>43553</v>
      </c>
      <c r="O253" s="1"/>
      <c r="P253" s="1"/>
      <c r="Q253" s="1"/>
      <c r="R253" s="6" t="s">
        <v>776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125</v>
      </c>
      <c r="B254" s="217">
        <v>43522</v>
      </c>
      <c r="C254" s="217"/>
      <c r="D254" s="218" t="s">
        <v>152</v>
      </c>
      <c r="E254" s="219" t="s">
        <v>619</v>
      </c>
      <c r="F254" s="219">
        <v>337.25</v>
      </c>
      <c r="G254" s="219"/>
      <c r="H254" s="219">
        <v>398.5</v>
      </c>
      <c r="I254" s="221">
        <v>411</v>
      </c>
      <c r="J254" s="191" t="s">
        <v>777</v>
      </c>
      <c r="K254" s="192">
        <f t="shared" si="96"/>
        <v>61.25</v>
      </c>
      <c r="L254" s="193">
        <f t="shared" si="97"/>
        <v>0.1816160118606375</v>
      </c>
      <c r="M254" s="188" t="s">
        <v>588</v>
      </c>
      <c r="N254" s="194">
        <v>43760</v>
      </c>
      <c r="O254" s="1"/>
      <c r="P254" s="1"/>
      <c r="Q254" s="1"/>
      <c r="R254" s="6" t="s">
        <v>776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126</v>
      </c>
      <c r="B255" s="230">
        <v>43559</v>
      </c>
      <c r="C255" s="230"/>
      <c r="D255" s="231" t="s">
        <v>778</v>
      </c>
      <c r="E255" s="232" t="s">
        <v>619</v>
      </c>
      <c r="F255" s="232">
        <v>130</v>
      </c>
      <c r="G255" s="232"/>
      <c r="H255" s="232">
        <v>65</v>
      </c>
      <c r="I255" s="233">
        <v>158</v>
      </c>
      <c r="J255" s="201" t="s">
        <v>779</v>
      </c>
      <c r="K255" s="202">
        <f t="shared" si="96"/>
        <v>-65</v>
      </c>
      <c r="L255" s="203">
        <f t="shared" si="97"/>
        <v>-0.5</v>
      </c>
      <c r="M255" s="199" t="s">
        <v>600</v>
      </c>
      <c r="N255" s="196">
        <v>43726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6">
        <v>127</v>
      </c>
      <c r="B256" s="217">
        <v>43017</v>
      </c>
      <c r="C256" s="217"/>
      <c r="D256" s="218" t="s">
        <v>185</v>
      </c>
      <c r="E256" s="219" t="s">
        <v>619</v>
      </c>
      <c r="F256" s="219">
        <v>141.5</v>
      </c>
      <c r="G256" s="219"/>
      <c r="H256" s="219">
        <v>183.5</v>
      </c>
      <c r="I256" s="221">
        <v>210</v>
      </c>
      <c r="J256" s="191" t="s">
        <v>774</v>
      </c>
      <c r="K256" s="192">
        <f t="shared" si="96"/>
        <v>42</v>
      </c>
      <c r="L256" s="193">
        <f t="shared" si="97"/>
        <v>0.29681978798586572</v>
      </c>
      <c r="M256" s="188" t="s">
        <v>588</v>
      </c>
      <c r="N256" s="194">
        <v>43042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128</v>
      </c>
      <c r="B257" s="230">
        <v>43074</v>
      </c>
      <c r="C257" s="230"/>
      <c r="D257" s="231" t="s">
        <v>781</v>
      </c>
      <c r="E257" s="232" t="s">
        <v>619</v>
      </c>
      <c r="F257" s="227">
        <v>172</v>
      </c>
      <c r="G257" s="232"/>
      <c r="H257" s="232">
        <v>155.25</v>
      </c>
      <c r="I257" s="233">
        <v>230</v>
      </c>
      <c r="J257" s="201" t="s">
        <v>782</v>
      </c>
      <c r="K257" s="202">
        <f t="shared" si="96"/>
        <v>-16.75</v>
      </c>
      <c r="L257" s="203">
        <f t="shared" si="97"/>
        <v>-9.7383720930232565E-2</v>
      </c>
      <c r="M257" s="199" t="s">
        <v>600</v>
      </c>
      <c r="N257" s="196">
        <v>43787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129</v>
      </c>
      <c r="B258" s="217">
        <v>43398</v>
      </c>
      <c r="C258" s="217"/>
      <c r="D258" s="218" t="s">
        <v>107</v>
      </c>
      <c r="E258" s="219" t="s">
        <v>619</v>
      </c>
      <c r="F258" s="219">
        <v>698.5</v>
      </c>
      <c r="G258" s="219"/>
      <c r="H258" s="219">
        <v>890</v>
      </c>
      <c r="I258" s="221">
        <v>890</v>
      </c>
      <c r="J258" s="191" t="s">
        <v>850</v>
      </c>
      <c r="K258" s="192">
        <f t="shared" si="96"/>
        <v>191.5</v>
      </c>
      <c r="L258" s="193">
        <f t="shared" si="97"/>
        <v>0.27415891195418757</v>
      </c>
      <c r="M258" s="188" t="s">
        <v>588</v>
      </c>
      <c r="N258" s="194">
        <v>44328</v>
      </c>
      <c r="O258" s="1"/>
      <c r="P258" s="1"/>
      <c r="Q258" s="1"/>
      <c r="R258" s="6" t="s">
        <v>776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130</v>
      </c>
      <c r="B259" s="217">
        <v>42877</v>
      </c>
      <c r="C259" s="217"/>
      <c r="D259" s="218" t="s">
        <v>374</v>
      </c>
      <c r="E259" s="219" t="s">
        <v>619</v>
      </c>
      <c r="F259" s="219">
        <v>127.6</v>
      </c>
      <c r="G259" s="219"/>
      <c r="H259" s="219">
        <v>138</v>
      </c>
      <c r="I259" s="221">
        <v>190</v>
      </c>
      <c r="J259" s="191" t="s">
        <v>783</v>
      </c>
      <c r="K259" s="192">
        <f t="shared" si="96"/>
        <v>10.400000000000006</v>
      </c>
      <c r="L259" s="193">
        <f t="shared" si="97"/>
        <v>8.1504702194357417E-2</v>
      </c>
      <c r="M259" s="188" t="s">
        <v>588</v>
      </c>
      <c r="N259" s="194">
        <v>43774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131</v>
      </c>
      <c r="B260" s="217">
        <v>43158</v>
      </c>
      <c r="C260" s="217"/>
      <c r="D260" s="218" t="s">
        <v>784</v>
      </c>
      <c r="E260" s="219" t="s">
        <v>619</v>
      </c>
      <c r="F260" s="219">
        <v>317</v>
      </c>
      <c r="G260" s="219"/>
      <c r="H260" s="219">
        <v>382.5</v>
      </c>
      <c r="I260" s="221">
        <v>398</v>
      </c>
      <c r="J260" s="191" t="s">
        <v>785</v>
      </c>
      <c r="K260" s="192">
        <f t="shared" si="96"/>
        <v>65.5</v>
      </c>
      <c r="L260" s="193">
        <f t="shared" si="97"/>
        <v>0.20662460567823343</v>
      </c>
      <c r="M260" s="188" t="s">
        <v>588</v>
      </c>
      <c r="N260" s="194">
        <v>44238</v>
      </c>
      <c r="O260" s="1"/>
      <c r="P260" s="1"/>
      <c r="Q260" s="1"/>
      <c r="R260" s="6" t="s">
        <v>780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132</v>
      </c>
      <c r="B261" s="230">
        <v>43164</v>
      </c>
      <c r="C261" s="230"/>
      <c r="D261" s="231" t="s">
        <v>144</v>
      </c>
      <c r="E261" s="232" t="s">
        <v>619</v>
      </c>
      <c r="F261" s="227">
        <f>510-14.4</f>
        <v>495.6</v>
      </c>
      <c r="G261" s="232"/>
      <c r="H261" s="232">
        <v>350</v>
      </c>
      <c r="I261" s="233">
        <v>672</v>
      </c>
      <c r="J261" s="201" t="s">
        <v>786</v>
      </c>
      <c r="K261" s="202">
        <f t="shared" si="96"/>
        <v>-145.60000000000002</v>
      </c>
      <c r="L261" s="203">
        <f t="shared" si="97"/>
        <v>-0.29378531073446329</v>
      </c>
      <c r="M261" s="199" t="s">
        <v>600</v>
      </c>
      <c r="N261" s="196">
        <v>43887</v>
      </c>
      <c r="O261" s="1"/>
      <c r="P261" s="1"/>
      <c r="Q261" s="1"/>
      <c r="R261" s="6" t="s">
        <v>776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9">
        <v>133</v>
      </c>
      <c r="B262" s="230">
        <v>43237</v>
      </c>
      <c r="C262" s="230"/>
      <c r="D262" s="231" t="s">
        <v>472</v>
      </c>
      <c r="E262" s="232" t="s">
        <v>619</v>
      </c>
      <c r="F262" s="227">
        <v>230.3</v>
      </c>
      <c r="G262" s="232"/>
      <c r="H262" s="232">
        <v>102.5</v>
      </c>
      <c r="I262" s="233">
        <v>348</v>
      </c>
      <c r="J262" s="201" t="s">
        <v>787</v>
      </c>
      <c r="K262" s="202">
        <f t="shared" si="96"/>
        <v>-127.80000000000001</v>
      </c>
      <c r="L262" s="203">
        <f t="shared" si="97"/>
        <v>-0.55492835432045162</v>
      </c>
      <c r="M262" s="199" t="s">
        <v>600</v>
      </c>
      <c r="N262" s="196">
        <v>43896</v>
      </c>
      <c r="O262" s="1"/>
      <c r="P262" s="1"/>
      <c r="Q262" s="1"/>
      <c r="R262" s="6" t="s">
        <v>776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134</v>
      </c>
      <c r="B263" s="217">
        <v>43258</v>
      </c>
      <c r="C263" s="217"/>
      <c r="D263" s="218" t="s">
        <v>437</v>
      </c>
      <c r="E263" s="219" t="s">
        <v>619</v>
      </c>
      <c r="F263" s="219">
        <f>342.5-5.1</f>
        <v>337.4</v>
      </c>
      <c r="G263" s="219"/>
      <c r="H263" s="219">
        <v>412.5</v>
      </c>
      <c r="I263" s="221">
        <v>439</v>
      </c>
      <c r="J263" s="191" t="s">
        <v>788</v>
      </c>
      <c r="K263" s="192">
        <f t="shared" si="96"/>
        <v>75.100000000000023</v>
      </c>
      <c r="L263" s="193">
        <f t="shared" si="97"/>
        <v>0.22258446947243635</v>
      </c>
      <c r="M263" s="188" t="s">
        <v>588</v>
      </c>
      <c r="N263" s="194">
        <v>44230</v>
      </c>
      <c r="O263" s="1"/>
      <c r="P263" s="1"/>
      <c r="Q263" s="1"/>
      <c r="R263" s="6" t="s">
        <v>780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0">
        <v>135</v>
      </c>
      <c r="B264" s="209">
        <v>43285</v>
      </c>
      <c r="C264" s="209"/>
      <c r="D264" s="210" t="s">
        <v>55</v>
      </c>
      <c r="E264" s="211" t="s">
        <v>619</v>
      </c>
      <c r="F264" s="211">
        <f>127.5-5.53</f>
        <v>121.97</v>
      </c>
      <c r="G264" s="212"/>
      <c r="H264" s="212">
        <v>122.5</v>
      </c>
      <c r="I264" s="212">
        <v>170</v>
      </c>
      <c r="J264" s="213" t="s">
        <v>817</v>
      </c>
      <c r="K264" s="214">
        <f t="shared" si="96"/>
        <v>0.53000000000000114</v>
      </c>
      <c r="L264" s="215">
        <f t="shared" si="97"/>
        <v>4.3453308190538747E-3</v>
      </c>
      <c r="M264" s="211" t="s">
        <v>710</v>
      </c>
      <c r="N264" s="209">
        <v>44431</v>
      </c>
      <c r="O264" s="1"/>
      <c r="P264" s="1"/>
      <c r="Q264" s="1"/>
      <c r="R264" s="6" t="s">
        <v>776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136</v>
      </c>
      <c r="B265" s="230">
        <v>43294</v>
      </c>
      <c r="C265" s="230"/>
      <c r="D265" s="231" t="s">
        <v>363</v>
      </c>
      <c r="E265" s="232" t="s">
        <v>619</v>
      </c>
      <c r="F265" s="227">
        <v>46.5</v>
      </c>
      <c r="G265" s="232"/>
      <c r="H265" s="232">
        <v>17</v>
      </c>
      <c r="I265" s="233">
        <v>59</v>
      </c>
      <c r="J265" s="201" t="s">
        <v>789</v>
      </c>
      <c r="K265" s="202">
        <f t="shared" ref="K265:K273" si="98">H265-F265</f>
        <v>-29.5</v>
      </c>
      <c r="L265" s="203">
        <f t="shared" ref="L265:L273" si="99">K265/F265</f>
        <v>-0.63440860215053763</v>
      </c>
      <c r="M265" s="199" t="s">
        <v>600</v>
      </c>
      <c r="N265" s="196">
        <v>43887</v>
      </c>
      <c r="O265" s="1"/>
      <c r="P265" s="1"/>
      <c r="Q265" s="1"/>
      <c r="R265" s="6" t="s">
        <v>776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137</v>
      </c>
      <c r="B266" s="217">
        <v>43396</v>
      </c>
      <c r="C266" s="217"/>
      <c r="D266" s="218" t="s">
        <v>416</v>
      </c>
      <c r="E266" s="219" t="s">
        <v>619</v>
      </c>
      <c r="F266" s="219">
        <v>156.5</v>
      </c>
      <c r="G266" s="219"/>
      <c r="H266" s="219">
        <v>207.5</v>
      </c>
      <c r="I266" s="221">
        <v>191</v>
      </c>
      <c r="J266" s="191" t="s">
        <v>677</v>
      </c>
      <c r="K266" s="192">
        <f t="shared" si="98"/>
        <v>51</v>
      </c>
      <c r="L266" s="193">
        <f t="shared" si="99"/>
        <v>0.32587859424920129</v>
      </c>
      <c r="M266" s="188" t="s">
        <v>588</v>
      </c>
      <c r="N266" s="194">
        <v>44369</v>
      </c>
      <c r="O266" s="1"/>
      <c r="P266" s="1"/>
      <c r="Q266" s="1"/>
      <c r="R266" s="6" t="s">
        <v>776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138</v>
      </c>
      <c r="B267" s="217">
        <v>43439</v>
      </c>
      <c r="C267" s="217"/>
      <c r="D267" s="218" t="s">
        <v>325</v>
      </c>
      <c r="E267" s="219" t="s">
        <v>619</v>
      </c>
      <c r="F267" s="219">
        <v>259.5</v>
      </c>
      <c r="G267" s="219"/>
      <c r="H267" s="219">
        <v>320</v>
      </c>
      <c r="I267" s="221">
        <v>320</v>
      </c>
      <c r="J267" s="191" t="s">
        <v>677</v>
      </c>
      <c r="K267" s="192">
        <f t="shared" si="98"/>
        <v>60.5</v>
      </c>
      <c r="L267" s="193">
        <f t="shared" si="99"/>
        <v>0.23314065510597304</v>
      </c>
      <c r="M267" s="188" t="s">
        <v>588</v>
      </c>
      <c r="N267" s="194">
        <v>44323</v>
      </c>
      <c r="O267" s="1"/>
      <c r="P267" s="1"/>
      <c r="Q267" s="1"/>
      <c r="R267" s="6" t="s">
        <v>776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139</v>
      </c>
      <c r="B268" s="230">
        <v>43439</v>
      </c>
      <c r="C268" s="230"/>
      <c r="D268" s="231" t="s">
        <v>790</v>
      </c>
      <c r="E268" s="232" t="s">
        <v>619</v>
      </c>
      <c r="F268" s="232">
        <v>715</v>
      </c>
      <c r="G268" s="232"/>
      <c r="H268" s="232">
        <v>445</v>
      </c>
      <c r="I268" s="233">
        <v>840</v>
      </c>
      <c r="J268" s="201" t="s">
        <v>791</v>
      </c>
      <c r="K268" s="202">
        <f t="shared" si="98"/>
        <v>-270</v>
      </c>
      <c r="L268" s="203">
        <f t="shared" si="99"/>
        <v>-0.3776223776223776</v>
      </c>
      <c r="M268" s="199" t="s">
        <v>600</v>
      </c>
      <c r="N268" s="196">
        <v>43800</v>
      </c>
      <c r="O268" s="1"/>
      <c r="P268" s="1"/>
      <c r="Q268" s="1"/>
      <c r="R268" s="6" t="s">
        <v>776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6">
        <v>140</v>
      </c>
      <c r="B269" s="217">
        <v>43469</v>
      </c>
      <c r="C269" s="217"/>
      <c r="D269" s="218" t="s">
        <v>157</v>
      </c>
      <c r="E269" s="219" t="s">
        <v>619</v>
      </c>
      <c r="F269" s="219">
        <v>875</v>
      </c>
      <c r="G269" s="219"/>
      <c r="H269" s="219">
        <v>1165</v>
      </c>
      <c r="I269" s="221">
        <v>1185</v>
      </c>
      <c r="J269" s="191" t="s">
        <v>792</v>
      </c>
      <c r="K269" s="192">
        <f t="shared" si="98"/>
        <v>290</v>
      </c>
      <c r="L269" s="193">
        <f t="shared" si="99"/>
        <v>0.33142857142857141</v>
      </c>
      <c r="M269" s="188" t="s">
        <v>588</v>
      </c>
      <c r="N269" s="194">
        <v>43847</v>
      </c>
      <c r="O269" s="1"/>
      <c r="P269" s="1"/>
      <c r="Q269" s="1"/>
      <c r="R269" s="6" t="s">
        <v>776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141</v>
      </c>
      <c r="B270" s="217">
        <v>43559</v>
      </c>
      <c r="C270" s="217"/>
      <c r="D270" s="218" t="s">
        <v>341</v>
      </c>
      <c r="E270" s="219" t="s">
        <v>619</v>
      </c>
      <c r="F270" s="219">
        <f>387-14.63</f>
        <v>372.37</v>
      </c>
      <c r="G270" s="219"/>
      <c r="H270" s="219">
        <v>490</v>
      </c>
      <c r="I270" s="221">
        <v>490</v>
      </c>
      <c r="J270" s="191" t="s">
        <v>677</v>
      </c>
      <c r="K270" s="192">
        <f t="shared" si="98"/>
        <v>117.63</v>
      </c>
      <c r="L270" s="193">
        <f t="shared" si="99"/>
        <v>0.31589548030185027</v>
      </c>
      <c r="M270" s="188" t="s">
        <v>588</v>
      </c>
      <c r="N270" s="194">
        <v>43850</v>
      </c>
      <c r="O270" s="1"/>
      <c r="P270" s="1"/>
      <c r="Q270" s="1"/>
      <c r="R270" s="6" t="s">
        <v>776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142</v>
      </c>
      <c r="B271" s="230">
        <v>43578</v>
      </c>
      <c r="C271" s="230"/>
      <c r="D271" s="231" t="s">
        <v>793</v>
      </c>
      <c r="E271" s="232" t="s">
        <v>590</v>
      </c>
      <c r="F271" s="232">
        <v>220</v>
      </c>
      <c r="G271" s="232"/>
      <c r="H271" s="232">
        <v>127.5</v>
      </c>
      <c r="I271" s="233">
        <v>284</v>
      </c>
      <c r="J271" s="201" t="s">
        <v>794</v>
      </c>
      <c r="K271" s="202">
        <f t="shared" si="98"/>
        <v>-92.5</v>
      </c>
      <c r="L271" s="203">
        <f t="shared" si="99"/>
        <v>-0.42045454545454547</v>
      </c>
      <c r="M271" s="199" t="s">
        <v>600</v>
      </c>
      <c r="N271" s="196">
        <v>43896</v>
      </c>
      <c r="O271" s="1"/>
      <c r="P271" s="1"/>
      <c r="Q271" s="1"/>
      <c r="R271" s="6" t="s">
        <v>776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143</v>
      </c>
      <c r="B272" s="217">
        <v>43622</v>
      </c>
      <c r="C272" s="217"/>
      <c r="D272" s="218" t="s">
        <v>481</v>
      </c>
      <c r="E272" s="219" t="s">
        <v>590</v>
      </c>
      <c r="F272" s="219">
        <v>332.8</v>
      </c>
      <c r="G272" s="219"/>
      <c r="H272" s="219">
        <v>405</v>
      </c>
      <c r="I272" s="221">
        <v>419</v>
      </c>
      <c r="J272" s="191" t="s">
        <v>795</v>
      </c>
      <c r="K272" s="192">
        <f t="shared" si="98"/>
        <v>72.199999999999989</v>
      </c>
      <c r="L272" s="193">
        <f t="shared" si="99"/>
        <v>0.21694711538461534</v>
      </c>
      <c r="M272" s="188" t="s">
        <v>588</v>
      </c>
      <c r="N272" s="194">
        <v>43860</v>
      </c>
      <c r="O272" s="1"/>
      <c r="P272" s="1"/>
      <c r="Q272" s="1"/>
      <c r="R272" s="6" t="s">
        <v>780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0">
        <v>144</v>
      </c>
      <c r="B273" s="209">
        <v>43641</v>
      </c>
      <c r="C273" s="209"/>
      <c r="D273" s="210" t="s">
        <v>150</v>
      </c>
      <c r="E273" s="211" t="s">
        <v>619</v>
      </c>
      <c r="F273" s="211">
        <v>386</v>
      </c>
      <c r="G273" s="212"/>
      <c r="H273" s="212">
        <v>395</v>
      </c>
      <c r="I273" s="212">
        <v>452</v>
      </c>
      <c r="J273" s="213" t="s">
        <v>796</v>
      </c>
      <c r="K273" s="214">
        <f t="shared" si="98"/>
        <v>9</v>
      </c>
      <c r="L273" s="215">
        <f t="shared" si="99"/>
        <v>2.3316062176165803E-2</v>
      </c>
      <c r="M273" s="211" t="s">
        <v>710</v>
      </c>
      <c r="N273" s="209">
        <v>43868</v>
      </c>
      <c r="O273" s="1"/>
      <c r="P273" s="1"/>
      <c r="Q273" s="1"/>
      <c r="R273" s="6" t="s">
        <v>780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0">
        <v>145</v>
      </c>
      <c r="B274" s="209">
        <v>43707</v>
      </c>
      <c r="C274" s="209"/>
      <c r="D274" s="210" t="s">
        <v>130</v>
      </c>
      <c r="E274" s="211" t="s">
        <v>619</v>
      </c>
      <c r="F274" s="211">
        <v>137.5</v>
      </c>
      <c r="G274" s="212"/>
      <c r="H274" s="212">
        <v>138.5</v>
      </c>
      <c r="I274" s="212">
        <v>190</v>
      </c>
      <c r="J274" s="213" t="s">
        <v>816</v>
      </c>
      <c r="K274" s="214">
        <f>H274-F274</f>
        <v>1</v>
      </c>
      <c r="L274" s="215">
        <f>K274/F274</f>
        <v>7.2727272727272727E-3</v>
      </c>
      <c r="M274" s="211" t="s">
        <v>710</v>
      </c>
      <c r="N274" s="209">
        <v>44432</v>
      </c>
      <c r="O274" s="1"/>
      <c r="P274" s="1"/>
      <c r="Q274" s="1"/>
      <c r="R274" s="6" t="s">
        <v>776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146</v>
      </c>
      <c r="B275" s="217">
        <v>43731</v>
      </c>
      <c r="C275" s="217"/>
      <c r="D275" s="218" t="s">
        <v>428</v>
      </c>
      <c r="E275" s="219" t="s">
        <v>619</v>
      </c>
      <c r="F275" s="219">
        <v>235</v>
      </c>
      <c r="G275" s="219"/>
      <c r="H275" s="219">
        <v>295</v>
      </c>
      <c r="I275" s="221">
        <v>296</v>
      </c>
      <c r="J275" s="191" t="s">
        <v>797</v>
      </c>
      <c r="K275" s="192">
        <f t="shared" ref="K275:K281" si="100">H275-F275</f>
        <v>60</v>
      </c>
      <c r="L275" s="193">
        <f t="shared" ref="L275:L281" si="101">K275/F275</f>
        <v>0.25531914893617019</v>
      </c>
      <c r="M275" s="188" t="s">
        <v>588</v>
      </c>
      <c r="N275" s="194">
        <v>43844</v>
      </c>
      <c r="O275" s="1"/>
      <c r="P275" s="1"/>
      <c r="Q275" s="1"/>
      <c r="R275" s="6" t="s">
        <v>780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147</v>
      </c>
      <c r="B276" s="217">
        <v>43752</v>
      </c>
      <c r="C276" s="217"/>
      <c r="D276" s="218" t="s">
        <v>798</v>
      </c>
      <c r="E276" s="219" t="s">
        <v>619</v>
      </c>
      <c r="F276" s="219">
        <v>277.5</v>
      </c>
      <c r="G276" s="219"/>
      <c r="H276" s="219">
        <v>333</v>
      </c>
      <c r="I276" s="221">
        <v>333</v>
      </c>
      <c r="J276" s="191" t="s">
        <v>799</v>
      </c>
      <c r="K276" s="192">
        <f t="shared" si="100"/>
        <v>55.5</v>
      </c>
      <c r="L276" s="193">
        <f t="shared" si="101"/>
        <v>0.2</v>
      </c>
      <c r="M276" s="188" t="s">
        <v>588</v>
      </c>
      <c r="N276" s="194">
        <v>43846</v>
      </c>
      <c r="O276" s="1"/>
      <c r="P276" s="1"/>
      <c r="Q276" s="1"/>
      <c r="R276" s="6" t="s">
        <v>776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148</v>
      </c>
      <c r="B277" s="217">
        <v>43752</v>
      </c>
      <c r="C277" s="217"/>
      <c r="D277" s="218" t="s">
        <v>800</v>
      </c>
      <c r="E277" s="219" t="s">
        <v>619</v>
      </c>
      <c r="F277" s="219">
        <v>930</v>
      </c>
      <c r="G277" s="219"/>
      <c r="H277" s="219">
        <v>1165</v>
      </c>
      <c r="I277" s="221">
        <v>1200</v>
      </c>
      <c r="J277" s="191" t="s">
        <v>801</v>
      </c>
      <c r="K277" s="192">
        <f t="shared" si="100"/>
        <v>235</v>
      </c>
      <c r="L277" s="193">
        <f t="shared" si="101"/>
        <v>0.25268817204301075</v>
      </c>
      <c r="M277" s="188" t="s">
        <v>588</v>
      </c>
      <c r="N277" s="194">
        <v>43847</v>
      </c>
      <c r="O277" s="1"/>
      <c r="P277" s="1"/>
      <c r="Q277" s="1"/>
      <c r="R277" s="6" t="s">
        <v>780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149</v>
      </c>
      <c r="B278" s="217">
        <v>43753</v>
      </c>
      <c r="C278" s="217"/>
      <c r="D278" s="218" t="s">
        <v>802</v>
      </c>
      <c r="E278" s="219" t="s">
        <v>619</v>
      </c>
      <c r="F278" s="189">
        <v>111</v>
      </c>
      <c r="G278" s="219"/>
      <c r="H278" s="219">
        <v>141</v>
      </c>
      <c r="I278" s="221">
        <v>141</v>
      </c>
      <c r="J278" s="191" t="s">
        <v>603</v>
      </c>
      <c r="K278" s="192">
        <f t="shared" si="100"/>
        <v>30</v>
      </c>
      <c r="L278" s="193">
        <f t="shared" si="101"/>
        <v>0.27027027027027029</v>
      </c>
      <c r="M278" s="188" t="s">
        <v>588</v>
      </c>
      <c r="N278" s="194">
        <v>44328</v>
      </c>
      <c r="O278" s="1"/>
      <c r="P278" s="1"/>
      <c r="Q278" s="1"/>
      <c r="R278" s="6" t="s">
        <v>780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150</v>
      </c>
      <c r="B279" s="217">
        <v>43753</v>
      </c>
      <c r="C279" s="217"/>
      <c r="D279" s="218" t="s">
        <v>803</v>
      </c>
      <c r="E279" s="219" t="s">
        <v>619</v>
      </c>
      <c r="F279" s="189">
        <v>296</v>
      </c>
      <c r="G279" s="219"/>
      <c r="H279" s="219">
        <v>370</v>
      </c>
      <c r="I279" s="221">
        <v>370</v>
      </c>
      <c r="J279" s="191" t="s">
        <v>677</v>
      </c>
      <c r="K279" s="192">
        <f t="shared" si="100"/>
        <v>74</v>
      </c>
      <c r="L279" s="193">
        <f t="shared" si="101"/>
        <v>0.25</v>
      </c>
      <c r="M279" s="188" t="s">
        <v>588</v>
      </c>
      <c r="N279" s="194">
        <v>43853</v>
      </c>
      <c r="O279" s="1"/>
      <c r="P279" s="1"/>
      <c r="Q279" s="1"/>
      <c r="R279" s="6" t="s">
        <v>780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151</v>
      </c>
      <c r="B280" s="217">
        <v>43754</v>
      </c>
      <c r="C280" s="217"/>
      <c r="D280" s="218" t="s">
        <v>804</v>
      </c>
      <c r="E280" s="219" t="s">
        <v>619</v>
      </c>
      <c r="F280" s="189">
        <v>300</v>
      </c>
      <c r="G280" s="219"/>
      <c r="H280" s="219">
        <v>382.5</v>
      </c>
      <c r="I280" s="221">
        <v>344</v>
      </c>
      <c r="J280" s="191" t="s">
        <v>855</v>
      </c>
      <c r="K280" s="192">
        <f t="shared" si="100"/>
        <v>82.5</v>
      </c>
      <c r="L280" s="193">
        <f t="shared" si="101"/>
        <v>0.27500000000000002</v>
      </c>
      <c r="M280" s="188" t="s">
        <v>588</v>
      </c>
      <c r="N280" s="194">
        <v>44238</v>
      </c>
      <c r="O280" s="1"/>
      <c r="P280" s="1"/>
      <c r="Q280" s="1"/>
      <c r="R280" s="6" t="s">
        <v>780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152</v>
      </c>
      <c r="B281" s="217">
        <v>43832</v>
      </c>
      <c r="C281" s="217"/>
      <c r="D281" s="218" t="s">
        <v>805</v>
      </c>
      <c r="E281" s="219" t="s">
        <v>619</v>
      </c>
      <c r="F281" s="189">
        <v>495</v>
      </c>
      <c r="G281" s="219"/>
      <c r="H281" s="219">
        <v>595</v>
      </c>
      <c r="I281" s="221">
        <v>590</v>
      </c>
      <c r="J281" s="191" t="s">
        <v>854</v>
      </c>
      <c r="K281" s="192">
        <f t="shared" si="100"/>
        <v>100</v>
      </c>
      <c r="L281" s="193">
        <f t="shared" si="101"/>
        <v>0.20202020202020202</v>
      </c>
      <c r="M281" s="188" t="s">
        <v>588</v>
      </c>
      <c r="N281" s="194">
        <v>44589</v>
      </c>
      <c r="O281" s="1"/>
      <c r="P281" s="1"/>
      <c r="Q281" s="1"/>
      <c r="R281" s="6" t="s">
        <v>780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153</v>
      </c>
      <c r="B282" s="217">
        <v>43966</v>
      </c>
      <c r="C282" s="217"/>
      <c r="D282" s="218" t="s">
        <v>71</v>
      </c>
      <c r="E282" s="219" t="s">
        <v>619</v>
      </c>
      <c r="F282" s="189">
        <v>67.5</v>
      </c>
      <c r="G282" s="219"/>
      <c r="H282" s="219">
        <v>86</v>
      </c>
      <c r="I282" s="221">
        <v>86</v>
      </c>
      <c r="J282" s="191" t="s">
        <v>806</v>
      </c>
      <c r="K282" s="192">
        <f t="shared" ref="K282:K289" si="102">H282-F282</f>
        <v>18.5</v>
      </c>
      <c r="L282" s="193">
        <f t="shared" ref="L282:L289" si="103">K282/F282</f>
        <v>0.27407407407407408</v>
      </c>
      <c r="M282" s="188" t="s">
        <v>588</v>
      </c>
      <c r="N282" s="194">
        <v>44008</v>
      </c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154</v>
      </c>
      <c r="B283" s="217">
        <v>44035</v>
      </c>
      <c r="C283" s="217"/>
      <c r="D283" s="218" t="s">
        <v>480</v>
      </c>
      <c r="E283" s="219" t="s">
        <v>619</v>
      </c>
      <c r="F283" s="189">
        <v>231</v>
      </c>
      <c r="G283" s="219"/>
      <c r="H283" s="219">
        <v>281</v>
      </c>
      <c r="I283" s="221">
        <v>281</v>
      </c>
      <c r="J283" s="191" t="s">
        <v>677</v>
      </c>
      <c r="K283" s="192">
        <f t="shared" si="102"/>
        <v>50</v>
      </c>
      <c r="L283" s="193">
        <f t="shared" si="103"/>
        <v>0.21645021645021645</v>
      </c>
      <c r="M283" s="188" t="s">
        <v>588</v>
      </c>
      <c r="N283" s="194">
        <v>44358</v>
      </c>
      <c r="O283" s="1"/>
      <c r="P283" s="1"/>
      <c r="Q283" s="1"/>
      <c r="R283" s="6" t="s">
        <v>780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155</v>
      </c>
      <c r="B284" s="217">
        <v>44092</v>
      </c>
      <c r="C284" s="217"/>
      <c r="D284" s="218" t="s">
        <v>405</v>
      </c>
      <c r="E284" s="219" t="s">
        <v>619</v>
      </c>
      <c r="F284" s="219">
        <v>206</v>
      </c>
      <c r="G284" s="219"/>
      <c r="H284" s="219">
        <v>248</v>
      </c>
      <c r="I284" s="221">
        <v>248</v>
      </c>
      <c r="J284" s="191" t="s">
        <v>677</v>
      </c>
      <c r="K284" s="192">
        <f t="shared" si="102"/>
        <v>42</v>
      </c>
      <c r="L284" s="193">
        <f t="shared" si="103"/>
        <v>0.20388349514563106</v>
      </c>
      <c r="M284" s="188" t="s">
        <v>588</v>
      </c>
      <c r="N284" s="194">
        <v>44214</v>
      </c>
      <c r="O284" s="1"/>
      <c r="P284" s="1"/>
      <c r="Q284" s="1"/>
      <c r="R284" s="6" t="s">
        <v>780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156</v>
      </c>
      <c r="B285" s="217">
        <v>44140</v>
      </c>
      <c r="C285" s="217"/>
      <c r="D285" s="218" t="s">
        <v>405</v>
      </c>
      <c r="E285" s="219" t="s">
        <v>619</v>
      </c>
      <c r="F285" s="219">
        <v>182.5</v>
      </c>
      <c r="G285" s="219"/>
      <c r="H285" s="219">
        <v>248</v>
      </c>
      <c r="I285" s="221">
        <v>248</v>
      </c>
      <c r="J285" s="191" t="s">
        <v>677</v>
      </c>
      <c r="K285" s="192">
        <f t="shared" si="102"/>
        <v>65.5</v>
      </c>
      <c r="L285" s="193">
        <f t="shared" si="103"/>
        <v>0.35890410958904112</v>
      </c>
      <c r="M285" s="188" t="s">
        <v>588</v>
      </c>
      <c r="N285" s="194">
        <v>44214</v>
      </c>
      <c r="O285" s="1"/>
      <c r="P285" s="1"/>
      <c r="Q285" s="1"/>
      <c r="R285" s="6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157</v>
      </c>
      <c r="B286" s="217">
        <v>44140</v>
      </c>
      <c r="C286" s="217"/>
      <c r="D286" s="218" t="s">
        <v>325</v>
      </c>
      <c r="E286" s="219" t="s">
        <v>619</v>
      </c>
      <c r="F286" s="219">
        <v>247.5</v>
      </c>
      <c r="G286" s="219"/>
      <c r="H286" s="219">
        <v>320</v>
      </c>
      <c r="I286" s="221">
        <v>320</v>
      </c>
      <c r="J286" s="191" t="s">
        <v>677</v>
      </c>
      <c r="K286" s="192">
        <f t="shared" si="102"/>
        <v>72.5</v>
      </c>
      <c r="L286" s="193">
        <f t="shared" si="103"/>
        <v>0.29292929292929293</v>
      </c>
      <c r="M286" s="188" t="s">
        <v>588</v>
      </c>
      <c r="N286" s="194">
        <v>44323</v>
      </c>
      <c r="O286" s="1"/>
      <c r="P286" s="1"/>
      <c r="Q286" s="1"/>
      <c r="R286" s="6" t="s">
        <v>780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158</v>
      </c>
      <c r="B287" s="217">
        <v>44140</v>
      </c>
      <c r="C287" s="217"/>
      <c r="D287" s="218" t="s">
        <v>271</v>
      </c>
      <c r="E287" s="219" t="s">
        <v>619</v>
      </c>
      <c r="F287" s="189">
        <v>925</v>
      </c>
      <c r="G287" s="219"/>
      <c r="H287" s="219">
        <v>1095</v>
      </c>
      <c r="I287" s="221">
        <v>1093</v>
      </c>
      <c r="J287" s="191" t="s">
        <v>807</v>
      </c>
      <c r="K287" s="192">
        <f t="shared" si="102"/>
        <v>170</v>
      </c>
      <c r="L287" s="193">
        <f t="shared" si="103"/>
        <v>0.18378378378378379</v>
      </c>
      <c r="M287" s="188" t="s">
        <v>588</v>
      </c>
      <c r="N287" s="194">
        <v>44201</v>
      </c>
      <c r="O287" s="1"/>
      <c r="P287" s="1"/>
      <c r="Q287" s="1"/>
      <c r="R287" s="6" t="s">
        <v>780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6">
        <v>159</v>
      </c>
      <c r="B288" s="217">
        <v>44140</v>
      </c>
      <c r="C288" s="217"/>
      <c r="D288" s="218" t="s">
        <v>341</v>
      </c>
      <c r="E288" s="219" t="s">
        <v>619</v>
      </c>
      <c r="F288" s="189">
        <v>332.5</v>
      </c>
      <c r="G288" s="219"/>
      <c r="H288" s="219">
        <v>393</v>
      </c>
      <c r="I288" s="221">
        <v>406</v>
      </c>
      <c r="J288" s="191" t="s">
        <v>808</v>
      </c>
      <c r="K288" s="192">
        <f t="shared" si="102"/>
        <v>60.5</v>
      </c>
      <c r="L288" s="193">
        <f t="shared" si="103"/>
        <v>0.18195488721804512</v>
      </c>
      <c r="M288" s="188" t="s">
        <v>588</v>
      </c>
      <c r="N288" s="194">
        <v>44256</v>
      </c>
      <c r="O288" s="1"/>
      <c r="P288" s="1"/>
      <c r="Q288" s="1"/>
      <c r="R288" s="6" t="s">
        <v>780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160</v>
      </c>
      <c r="B289" s="217">
        <v>44141</v>
      </c>
      <c r="C289" s="217"/>
      <c r="D289" s="218" t="s">
        <v>480</v>
      </c>
      <c r="E289" s="219" t="s">
        <v>619</v>
      </c>
      <c r="F289" s="189">
        <v>231</v>
      </c>
      <c r="G289" s="219"/>
      <c r="H289" s="219">
        <v>281</v>
      </c>
      <c r="I289" s="221">
        <v>281</v>
      </c>
      <c r="J289" s="191" t="s">
        <v>677</v>
      </c>
      <c r="K289" s="192">
        <f t="shared" si="102"/>
        <v>50</v>
      </c>
      <c r="L289" s="193">
        <f t="shared" si="103"/>
        <v>0.21645021645021645</v>
      </c>
      <c r="M289" s="188" t="s">
        <v>588</v>
      </c>
      <c r="N289" s="194">
        <v>44358</v>
      </c>
      <c r="O289" s="1"/>
      <c r="P289" s="1"/>
      <c r="Q289" s="1"/>
      <c r="R289" s="6" t="s">
        <v>780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2">
        <v>161</v>
      </c>
      <c r="B290" s="235">
        <v>44187</v>
      </c>
      <c r="C290" s="235"/>
      <c r="D290" s="236" t="s">
        <v>453</v>
      </c>
      <c r="E290" s="53" t="s">
        <v>619</v>
      </c>
      <c r="F290" s="237" t="s">
        <v>809</v>
      </c>
      <c r="G290" s="53"/>
      <c r="H290" s="53"/>
      <c r="I290" s="238">
        <v>239</v>
      </c>
      <c r="J290" s="234" t="s">
        <v>591</v>
      </c>
      <c r="K290" s="234"/>
      <c r="L290" s="239"/>
      <c r="M290" s="240"/>
      <c r="N290" s="241"/>
      <c r="O290" s="1"/>
      <c r="P290" s="1"/>
      <c r="Q290" s="1"/>
      <c r="R290" s="6" t="s">
        <v>780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162</v>
      </c>
      <c r="B291" s="217">
        <v>44258</v>
      </c>
      <c r="C291" s="217"/>
      <c r="D291" s="218" t="s">
        <v>805</v>
      </c>
      <c r="E291" s="219" t="s">
        <v>619</v>
      </c>
      <c r="F291" s="189">
        <v>495</v>
      </c>
      <c r="G291" s="219"/>
      <c r="H291" s="219">
        <v>595</v>
      </c>
      <c r="I291" s="221">
        <v>590</v>
      </c>
      <c r="J291" s="191" t="s">
        <v>854</v>
      </c>
      <c r="K291" s="192">
        <f>H291-F291</f>
        <v>100</v>
      </c>
      <c r="L291" s="193">
        <f>K291/F291</f>
        <v>0.20202020202020202</v>
      </c>
      <c r="M291" s="188" t="s">
        <v>588</v>
      </c>
      <c r="N291" s="194">
        <v>44589</v>
      </c>
      <c r="O291" s="1"/>
      <c r="P291" s="1"/>
      <c r="R291" s="6" t="s">
        <v>780</v>
      </c>
    </row>
    <row r="292" spans="1:26" ht="12.75" customHeight="1">
      <c r="A292" s="216">
        <v>163</v>
      </c>
      <c r="B292" s="217">
        <v>44274</v>
      </c>
      <c r="C292" s="217"/>
      <c r="D292" s="218" t="s">
        <v>341</v>
      </c>
      <c r="E292" s="219" t="s">
        <v>619</v>
      </c>
      <c r="F292" s="189">
        <v>355</v>
      </c>
      <c r="G292" s="219"/>
      <c r="H292" s="219">
        <v>422.5</v>
      </c>
      <c r="I292" s="221">
        <v>420</v>
      </c>
      <c r="J292" s="191" t="s">
        <v>810</v>
      </c>
      <c r="K292" s="192">
        <f>H292-F292</f>
        <v>67.5</v>
      </c>
      <c r="L292" s="193">
        <f>K292/F292</f>
        <v>0.19014084507042253</v>
      </c>
      <c r="M292" s="188" t="s">
        <v>588</v>
      </c>
      <c r="N292" s="194">
        <v>44361</v>
      </c>
      <c r="O292" s="1"/>
      <c r="R292" s="243" t="s">
        <v>780</v>
      </c>
    </row>
    <row r="293" spans="1:26" ht="12.75" customHeight="1">
      <c r="A293" s="216">
        <v>164</v>
      </c>
      <c r="B293" s="217">
        <v>44295</v>
      </c>
      <c r="C293" s="217"/>
      <c r="D293" s="218" t="s">
        <v>811</v>
      </c>
      <c r="E293" s="219" t="s">
        <v>619</v>
      </c>
      <c r="F293" s="189">
        <v>555</v>
      </c>
      <c r="G293" s="219"/>
      <c r="H293" s="219">
        <v>663</v>
      </c>
      <c r="I293" s="221">
        <v>663</v>
      </c>
      <c r="J293" s="191" t="s">
        <v>812</v>
      </c>
      <c r="K293" s="192">
        <f>H293-F293</f>
        <v>108</v>
      </c>
      <c r="L293" s="193">
        <f>K293/F293</f>
        <v>0.19459459459459461</v>
      </c>
      <c r="M293" s="188" t="s">
        <v>588</v>
      </c>
      <c r="N293" s="194">
        <v>44321</v>
      </c>
      <c r="O293" s="1"/>
      <c r="P293" s="1"/>
      <c r="Q293" s="1"/>
      <c r="R293" s="243" t="s">
        <v>780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165</v>
      </c>
      <c r="B294" s="217">
        <v>44308</v>
      </c>
      <c r="C294" s="217"/>
      <c r="D294" s="218" t="s">
        <v>374</v>
      </c>
      <c r="E294" s="219" t="s">
        <v>619</v>
      </c>
      <c r="F294" s="189">
        <v>126.5</v>
      </c>
      <c r="G294" s="219"/>
      <c r="H294" s="219">
        <v>155</v>
      </c>
      <c r="I294" s="221">
        <v>155</v>
      </c>
      <c r="J294" s="191" t="s">
        <v>677</v>
      </c>
      <c r="K294" s="192">
        <f>H294-F294</f>
        <v>28.5</v>
      </c>
      <c r="L294" s="193">
        <f>K294/F294</f>
        <v>0.22529644268774704</v>
      </c>
      <c r="M294" s="188" t="s">
        <v>588</v>
      </c>
      <c r="N294" s="194">
        <v>44362</v>
      </c>
      <c r="O294" s="1"/>
      <c r="R294" s="243" t="s">
        <v>780</v>
      </c>
    </row>
    <row r="295" spans="1:26" ht="12.75" customHeight="1">
      <c r="A295" s="286">
        <v>166</v>
      </c>
      <c r="B295" s="287">
        <v>44368</v>
      </c>
      <c r="C295" s="287"/>
      <c r="D295" s="288" t="s">
        <v>392</v>
      </c>
      <c r="E295" s="289" t="s">
        <v>619</v>
      </c>
      <c r="F295" s="290">
        <v>287.5</v>
      </c>
      <c r="G295" s="289"/>
      <c r="H295" s="289">
        <v>245</v>
      </c>
      <c r="I295" s="291">
        <v>344</v>
      </c>
      <c r="J295" s="201" t="s">
        <v>848</v>
      </c>
      <c r="K295" s="202">
        <f>H295-F295</f>
        <v>-42.5</v>
      </c>
      <c r="L295" s="203">
        <f>K295/F295</f>
        <v>-0.14782608695652175</v>
      </c>
      <c r="M295" s="199" t="s">
        <v>600</v>
      </c>
      <c r="N295" s="196">
        <v>44508</v>
      </c>
      <c r="O295" s="1"/>
      <c r="R295" s="243" t="s">
        <v>780</v>
      </c>
    </row>
    <row r="296" spans="1:26" ht="12.75" customHeight="1">
      <c r="A296" s="242">
        <v>167</v>
      </c>
      <c r="B296" s="235">
        <v>44368</v>
      </c>
      <c r="C296" s="235"/>
      <c r="D296" s="236" t="s">
        <v>480</v>
      </c>
      <c r="E296" s="53" t="s">
        <v>619</v>
      </c>
      <c r="F296" s="237" t="s">
        <v>813</v>
      </c>
      <c r="G296" s="53"/>
      <c r="H296" s="53"/>
      <c r="I296" s="238">
        <v>320</v>
      </c>
      <c r="J296" s="234" t="s">
        <v>591</v>
      </c>
      <c r="K296" s="242"/>
      <c r="L296" s="235"/>
      <c r="M296" s="235"/>
      <c r="N296" s="236"/>
      <c r="O296" s="41"/>
      <c r="R296" s="243" t="s">
        <v>780</v>
      </c>
    </row>
    <row r="297" spans="1:26" ht="12.75" customHeight="1">
      <c r="A297" s="216">
        <v>168</v>
      </c>
      <c r="B297" s="217">
        <v>44406</v>
      </c>
      <c r="C297" s="217"/>
      <c r="D297" s="218" t="s">
        <v>374</v>
      </c>
      <c r="E297" s="219" t="s">
        <v>619</v>
      </c>
      <c r="F297" s="189">
        <v>162.5</v>
      </c>
      <c r="G297" s="219"/>
      <c r="H297" s="219">
        <v>200</v>
      </c>
      <c r="I297" s="221">
        <v>200</v>
      </c>
      <c r="J297" s="191" t="s">
        <v>677</v>
      </c>
      <c r="K297" s="192">
        <f>H297-F297</f>
        <v>37.5</v>
      </c>
      <c r="L297" s="193">
        <f>K297/F297</f>
        <v>0.23076923076923078</v>
      </c>
      <c r="M297" s="188" t="s">
        <v>588</v>
      </c>
      <c r="N297" s="194">
        <v>44571</v>
      </c>
      <c r="O297" s="1"/>
      <c r="R297" s="243" t="s">
        <v>780</v>
      </c>
    </row>
    <row r="298" spans="1:26" ht="12.75" customHeight="1">
      <c r="A298" s="216">
        <v>169</v>
      </c>
      <c r="B298" s="217">
        <v>44462</v>
      </c>
      <c r="C298" s="217"/>
      <c r="D298" s="218" t="s">
        <v>818</v>
      </c>
      <c r="E298" s="219" t="s">
        <v>619</v>
      </c>
      <c r="F298" s="189">
        <v>1235</v>
      </c>
      <c r="G298" s="219"/>
      <c r="H298" s="219">
        <v>1505</v>
      </c>
      <c r="I298" s="221">
        <v>1500</v>
      </c>
      <c r="J298" s="191" t="s">
        <v>677</v>
      </c>
      <c r="K298" s="192">
        <f>H298-F298</f>
        <v>270</v>
      </c>
      <c r="L298" s="193">
        <f>K298/F298</f>
        <v>0.21862348178137653</v>
      </c>
      <c r="M298" s="188" t="s">
        <v>588</v>
      </c>
      <c r="N298" s="194">
        <v>44564</v>
      </c>
      <c r="O298" s="1"/>
      <c r="R298" s="243" t="s">
        <v>780</v>
      </c>
    </row>
    <row r="299" spans="1:26" ht="12.75" customHeight="1">
      <c r="A299" s="258">
        <v>170</v>
      </c>
      <c r="B299" s="259">
        <v>44480</v>
      </c>
      <c r="C299" s="259"/>
      <c r="D299" s="260" t="s">
        <v>820</v>
      </c>
      <c r="E299" s="261" t="s">
        <v>619</v>
      </c>
      <c r="F299" s="262" t="s">
        <v>825</v>
      </c>
      <c r="G299" s="261"/>
      <c r="H299" s="261"/>
      <c r="I299" s="261">
        <v>145</v>
      </c>
      <c r="J299" s="263" t="s">
        <v>591</v>
      </c>
      <c r="K299" s="258"/>
      <c r="L299" s="259"/>
      <c r="M299" s="259"/>
      <c r="N299" s="260"/>
      <c r="O299" s="41"/>
      <c r="R299" s="243" t="s">
        <v>780</v>
      </c>
    </row>
    <row r="300" spans="1:26" ht="12.75" customHeight="1">
      <c r="A300" s="264">
        <v>171</v>
      </c>
      <c r="B300" s="265">
        <v>44481</v>
      </c>
      <c r="C300" s="265"/>
      <c r="D300" s="266" t="s">
        <v>260</v>
      </c>
      <c r="E300" s="267" t="s">
        <v>619</v>
      </c>
      <c r="F300" s="268" t="s">
        <v>822</v>
      </c>
      <c r="G300" s="267"/>
      <c r="H300" s="267"/>
      <c r="I300" s="267">
        <v>380</v>
      </c>
      <c r="J300" s="269" t="s">
        <v>591</v>
      </c>
      <c r="K300" s="264"/>
      <c r="L300" s="265"/>
      <c r="M300" s="265"/>
      <c r="N300" s="266"/>
      <c r="O300" s="41"/>
      <c r="R300" s="243" t="s">
        <v>780</v>
      </c>
    </row>
    <row r="301" spans="1:26" ht="12.75" customHeight="1">
      <c r="A301" s="264">
        <v>172</v>
      </c>
      <c r="B301" s="265">
        <v>44481</v>
      </c>
      <c r="C301" s="265"/>
      <c r="D301" s="266" t="s">
        <v>400</v>
      </c>
      <c r="E301" s="267" t="s">
        <v>619</v>
      </c>
      <c r="F301" s="268" t="s">
        <v>823</v>
      </c>
      <c r="G301" s="267"/>
      <c r="H301" s="267"/>
      <c r="I301" s="267">
        <v>56</v>
      </c>
      <c r="J301" s="269" t="s">
        <v>591</v>
      </c>
      <c r="K301" s="264"/>
      <c r="L301" s="265"/>
      <c r="M301" s="265"/>
      <c r="N301" s="266"/>
      <c r="O301" s="41"/>
      <c r="R301" s="243"/>
    </row>
    <row r="302" spans="1:26" ht="12.75" customHeight="1">
      <c r="A302" s="216">
        <v>173</v>
      </c>
      <c r="B302" s="217">
        <v>44551</v>
      </c>
      <c r="C302" s="217"/>
      <c r="D302" s="218" t="s">
        <v>118</v>
      </c>
      <c r="E302" s="219" t="s">
        <v>619</v>
      </c>
      <c r="F302" s="189">
        <v>2300</v>
      </c>
      <c r="G302" s="219"/>
      <c r="H302" s="219">
        <f>(2820+2200)/2</f>
        <v>2510</v>
      </c>
      <c r="I302" s="221">
        <v>3000</v>
      </c>
      <c r="J302" s="191" t="s">
        <v>878</v>
      </c>
      <c r="K302" s="192">
        <f>H302-F302</f>
        <v>210</v>
      </c>
      <c r="L302" s="193">
        <f>K302/F302</f>
        <v>9.1304347826086957E-2</v>
      </c>
      <c r="M302" s="188" t="s">
        <v>588</v>
      </c>
      <c r="N302" s="194">
        <v>44649</v>
      </c>
      <c r="O302" s="1"/>
      <c r="R302" s="243"/>
    </row>
    <row r="303" spans="1:26" ht="12.75" customHeight="1">
      <c r="A303" s="270">
        <v>174</v>
      </c>
      <c r="B303" s="265">
        <v>44606</v>
      </c>
      <c r="C303" s="270"/>
      <c r="D303" s="270" t="s">
        <v>426</v>
      </c>
      <c r="E303" s="267" t="s">
        <v>619</v>
      </c>
      <c r="F303" s="267" t="s">
        <v>857</v>
      </c>
      <c r="G303" s="267"/>
      <c r="H303" s="267"/>
      <c r="I303" s="267">
        <v>764</v>
      </c>
      <c r="J303" s="267" t="s">
        <v>591</v>
      </c>
      <c r="K303" s="267"/>
      <c r="L303" s="267"/>
      <c r="M303" s="267"/>
      <c r="N303" s="270"/>
      <c r="O303" s="41"/>
      <c r="R303" s="243"/>
    </row>
    <row r="304" spans="1:26" ht="12.75" customHeight="1">
      <c r="A304" s="270">
        <v>175</v>
      </c>
      <c r="B304" s="265">
        <v>44613</v>
      </c>
      <c r="C304" s="270"/>
      <c r="D304" s="270" t="s">
        <v>818</v>
      </c>
      <c r="E304" s="267" t="s">
        <v>619</v>
      </c>
      <c r="F304" s="267" t="s">
        <v>858</v>
      </c>
      <c r="G304" s="267"/>
      <c r="H304" s="267"/>
      <c r="I304" s="267">
        <v>1510</v>
      </c>
      <c r="J304" s="267" t="s">
        <v>591</v>
      </c>
      <c r="K304" s="267"/>
      <c r="L304" s="267"/>
      <c r="M304" s="267"/>
      <c r="N304" s="270"/>
      <c r="O304" s="41"/>
      <c r="R304" s="243"/>
    </row>
    <row r="305" spans="1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243"/>
    </row>
    <row r="306" spans="1:18" ht="12.75" customHeight="1">
      <c r="A306" s="242"/>
      <c r="B306" s="244" t="s">
        <v>814</v>
      </c>
      <c r="F306" s="56"/>
      <c r="G306" s="56"/>
      <c r="H306" s="56"/>
      <c r="I306" s="56"/>
      <c r="J306" s="41"/>
      <c r="K306" s="56"/>
      <c r="L306" s="56"/>
      <c r="M306" s="56"/>
      <c r="O306" s="41"/>
      <c r="R306" s="243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A316" s="245"/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A317" s="245"/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A318" s="53"/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</sheetData>
  <autoFilter ref="R1:R314"/>
  <mergeCells count="3">
    <mergeCell ref="A71:A72"/>
    <mergeCell ref="B71:B72"/>
    <mergeCell ref="J71:J72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5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2022-04-13T02:43:08Z</dcterms:modified>
</cp:coreProperties>
</file>