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6" i="7"/>
  <c r="K86"/>
  <c r="L85"/>
  <c r="K85"/>
  <c r="K123"/>
  <c r="M123" s="1"/>
  <c r="K122"/>
  <c r="M122" s="1"/>
  <c r="K119"/>
  <c r="M119" s="1"/>
  <c r="K118"/>
  <c r="M118" s="1"/>
  <c r="L84"/>
  <c r="K84"/>
  <c r="K121"/>
  <c r="M121" s="1"/>
  <c r="K120"/>
  <c r="M120" s="1"/>
  <c r="L82"/>
  <c r="K82"/>
  <c r="M82" s="1"/>
  <c r="L136"/>
  <c r="K136"/>
  <c r="L83"/>
  <c r="K83"/>
  <c r="L81"/>
  <c r="K81"/>
  <c r="L79"/>
  <c r="K79"/>
  <c r="L78"/>
  <c r="K78"/>
  <c r="L42"/>
  <c r="K42"/>
  <c r="L48"/>
  <c r="K48"/>
  <c r="K115"/>
  <c r="M115" s="1"/>
  <c r="K117"/>
  <c r="M117" s="1"/>
  <c r="K116"/>
  <c r="M116" s="1"/>
  <c r="L49"/>
  <c r="K49"/>
  <c r="L47"/>
  <c r="K47"/>
  <c r="L45"/>
  <c r="K45"/>
  <c r="L41"/>
  <c r="K41"/>
  <c r="L80"/>
  <c r="K80"/>
  <c r="L46"/>
  <c r="K46"/>
  <c r="K114"/>
  <c r="M114" s="1"/>
  <c r="K113"/>
  <c r="M113" s="1"/>
  <c r="K112"/>
  <c r="M112" s="1"/>
  <c r="L77"/>
  <c r="K77"/>
  <c r="L76"/>
  <c r="K76"/>
  <c r="L44"/>
  <c r="K44"/>
  <c r="L75"/>
  <c r="K75"/>
  <c r="L74"/>
  <c r="K74"/>
  <c r="K111"/>
  <c r="M111" s="1"/>
  <c r="K109"/>
  <c r="M109" s="1"/>
  <c r="K108"/>
  <c r="M108" s="1"/>
  <c r="K110"/>
  <c r="M110" s="1"/>
  <c r="K107"/>
  <c r="M107" s="1"/>
  <c r="K103"/>
  <c r="M103" s="1"/>
  <c r="K106"/>
  <c r="M106" s="1"/>
  <c r="L43"/>
  <c r="K43"/>
  <c r="L73"/>
  <c r="K73"/>
  <c r="L72"/>
  <c r="K72"/>
  <c r="L71"/>
  <c r="K71"/>
  <c r="L37"/>
  <c r="K37"/>
  <c r="K40"/>
  <c r="L40"/>
  <c r="L39"/>
  <c r="K39"/>
  <c r="L38"/>
  <c r="K38"/>
  <c r="L70"/>
  <c r="K70"/>
  <c r="K14"/>
  <c r="L14"/>
  <c r="K100"/>
  <c r="M100" s="1"/>
  <c r="K102"/>
  <c r="M102" s="1"/>
  <c r="K101"/>
  <c r="M101" s="1"/>
  <c r="L36"/>
  <c r="K36"/>
  <c r="L27"/>
  <c r="K27"/>
  <c r="K315"/>
  <c r="L315" s="1"/>
  <c r="L35"/>
  <c r="K35"/>
  <c r="L34"/>
  <c r="K34"/>
  <c r="L33"/>
  <c r="K33"/>
  <c r="L69"/>
  <c r="K69"/>
  <c r="L68"/>
  <c r="K68"/>
  <c r="K99"/>
  <c r="M99" s="1"/>
  <c r="K98"/>
  <c r="M98" s="1"/>
  <c r="L67"/>
  <c r="K67"/>
  <c r="L28"/>
  <c r="K28"/>
  <c r="K97"/>
  <c r="M97" s="1"/>
  <c r="L66"/>
  <c r="K66"/>
  <c r="L65"/>
  <c r="K65"/>
  <c r="L61"/>
  <c r="K62"/>
  <c r="K61"/>
  <c r="L11"/>
  <c r="K11"/>
  <c r="L12"/>
  <c r="K12"/>
  <c r="L13"/>
  <c r="K13"/>
  <c r="K63"/>
  <c r="L63"/>
  <c r="K64"/>
  <c r="L64"/>
  <c r="K96"/>
  <c r="M96" s="1"/>
  <c r="K95"/>
  <c r="M95" s="1"/>
  <c r="L31"/>
  <c r="K31"/>
  <c r="L30"/>
  <c r="K30"/>
  <c r="L29"/>
  <c r="K29"/>
  <c r="M136" l="1"/>
  <c r="M86"/>
  <c r="M84"/>
  <c r="M85"/>
  <c r="M78"/>
  <c r="M41"/>
  <c r="M42"/>
  <c r="M83"/>
  <c r="M79"/>
  <c r="M81"/>
  <c r="M48"/>
  <c r="M46"/>
  <c r="M49"/>
  <c r="M47"/>
  <c r="M45"/>
  <c r="M80"/>
  <c r="M77"/>
  <c r="M76"/>
  <c r="M44"/>
  <c r="M74"/>
  <c r="M75"/>
  <c r="M72"/>
  <c r="M73"/>
  <c r="M71"/>
  <c r="M43"/>
  <c r="M37"/>
  <c r="M38"/>
  <c r="M40"/>
  <c r="M39"/>
  <c r="M70"/>
  <c r="M14"/>
  <c r="M36"/>
  <c r="M27"/>
  <c r="M34"/>
  <c r="M35"/>
  <c r="M33"/>
  <c r="M69"/>
  <c r="M68"/>
  <c r="M13"/>
  <c r="M11"/>
  <c r="M28"/>
  <c r="M67"/>
  <c r="M66"/>
  <c r="M65"/>
  <c r="M64"/>
  <c r="M12"/>
  <c r="M63"/>
  <c r="M30"/>
  <c r="M29"/>
  <c r="M31"/>
  <c r="L60"/>
  <c r="K60"/>
  <c r="L59"/>
  <c r="K59"/>
  <c r="L135"/>
  <c r="K135"/>
  <c r="K307"/>
  <c r="L307" s="1"/>
  <c r="K287"/>
  <c r="L287" s="1"/>
  <c r="K312"/>
  <c r="L312" s="1"/>
  <c r="K311"/>
  <c r="L311" s="1"/>
  <c r="K314"/>
  <c r="L314" s="1"/>
  <c r="K309"/>
  <c r="L309" s="1"/>
  <c r="M7"/>
  <c r="F297"/>
  <c r="K297" s="1"/>
  <c r="L297" s="1"/>
  <c r="K298"/>
  <c r="L298" s="1"/>
  <c r="K289"/>
  <c r="L289" s="1"/>
  <c r="K292"/>
  <c r="L292" s="1"/>
  <c r="K300"/>
  <c r="L300" s="1"/>
  <c r="F291"/>
  <c r="F290"/>
  <c r="K290" s="1"/>
  <c r="L290" s="1"/>
  <c r="F288"/>
  <c r="K288" s="1"/>
  <c r="L288" s="1"/>
  <c r="F268"/>
  <c r="K268" s="1"/>
  <c r="L268" s="1"/>
  <c r="F220"/>
  <c r="K220" s="1"/>
  <c r="L220" s="1"/>
  <c r="K299"/>
  <c r="L299" s="1"/>
  <c r="K303"/>
  <c r="L303" s="1"/>
  <c r="K304"/>
  <c r="L304" s="1"/>
  <c r="K296"/>
  <c r="L296" s="1"/>
  <c r="K306"/>
  <c r="L306" s="1"/>
  <c r="K302"/>
  <c r="L302" s="1"/>
  <c r="K295"/>
  <c r="L295" s="1"/>
  <c r="K284"/>
  <c r="L284" s="1"/>
  <c r="K286"/>
  <c r="L286" s="1"/>
  <c r="K283"/>
  <c r="L283" s="1"/>
  <c r="K285"/>
  <c r="L285" s="1"/>
  <c r="K214"/>
  <c r="L214" s="1"/>
  <c r="K267"/>
  <c r="L267" s="1"/>
  <c r="K281"/>
  <c r="L281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0"/>
  <c r="L270" s="1"/>
  <c r="K269"/>
  <c r="L269" s="1"/>
  <c r="K264"/>
  <c r="L264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0"/>
  <c r="L240" s="1"/>
  <c r="K238"/>
  <c r="L238" s="1"/>
  <c r="K236"/>
  <c r="L236" s="1"/>
  <c r="K235"/>
  <c r="L235" s="1"/>
  <c r="K234"/>
  <c r="L234" s="1"/>
  <c r="K232"/>
  <c r="L232" s="1"/>
  <c r="K231"/>
  <c r="L231" s="1"/>
  <c r="K230"/>
  <c r="L230" s="1"/>
  <c r="K229"/>
  <c r="K228"/>
  <c r="L228" s="1"/>
  <c r="K227"/>
  <c r="L227" s="1"/>
  <c r="K225"/>
  <c r="L225" s="1"/>
  <c r="K224"/>
  <c r="L224" s="1"/>
  <c r="K223"/>
  <c r="L223" s="1"/>
  <c r="K222"/>
  <c r="L222" s="1"/>
  <c r="K221"/>
  <c r="L221" s="1"/>
  <c r="H219"/>
  <c r="K219" s="1"/>
  <c r="L219" s="1"/>
  <c r="K216"/>
  <c r="L216" s="1"/>
  <c r="K215"/>
  <c r="L215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H185"/>
  <c r="K185" s="1"/>
  <c r="L185" s="1"/>
  <c r="F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D7" i="6"/>
  <c r="K6" i="4"/>
  <c r="K6" i="3"/>
  <c r="L6" i="2"/>
  <c r="M60" i="7" l="1"/>
  <c r="M59"/>
  <c r="M135"/>
</calcChain>
</file>

<file path=xl/sharedStrings.xml><?xml version="1.0" encoding="utf-8"?>
<sst xmlns="http://schemas.openxmlformats.org/spreadsheetml/2006/main" count="3042" uniqueCount="1158">
  <si>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</si>
  <si>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</si>
  <si>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</si>
  <si>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</si>
  <si>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</si>
  <si>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</si>
  <si>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</si>
  <si>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</si>
  <si>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</si>
  <si>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</si>
  <si>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</si>
  <si>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</si>
  <si>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</si>
  <si>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</si>
  <si>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</si>
  <si>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</si>
  <si>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</si>
  <si>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</si>
  <si>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</si>
  <si>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</si>
  <si>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</si>
  <si>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</si>
  <si>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</si>
  <si>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</si>
  <si>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</si>
  <si>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</si>
  <si>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</si>
  <si>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</si>
  <si>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</si>
  <si>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</si>
  <si>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</si>
  <si>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</si>
  <si>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</si>
  <si>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</si>
  <si>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</si>
  <si>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</si>
  <si>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</si>
  <si>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</si>
  <si>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</si>
  <si>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</si>
  <si>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</si>
  <si>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</si>
  <si>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</si>
  <si>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</si>
  <si>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</si>
  <si>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</si>
  <si>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</si>
  <si>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</si>
  <si>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</si>
  <si>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</si>
  <si>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</si>
  <si>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</si>
  <si>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</si>
  <si>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</si>
  <si>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</si>
  <si>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</si>
  <si>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</si>
  <si>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</si>
  <si>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</si>
  <si>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</si>
  <si>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</si>
  <si>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</si>
  <si>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</si>
  <si>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</si>
  <si>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</si>
  <si>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</si>
  <si>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</si>
  <si>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</si>
  <si>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</si>
  <si>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</si>
  <si>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</si>
  <si>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</si>
  <si>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</si>
  <si>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</si>
  <si>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</si>
  <si>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</si>
  <si>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</si>
  <si>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</si>
  <si>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</si>
  <si>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</si>
  <si>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</si>
  <si>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</si>
  <si>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</si>
  <si>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</si>
  <si>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</si>
  <si>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</si>
  <si>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</si>
  <si>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</si>
  <si>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</si>
  <si>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</si>
  <si>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</si>
  <si>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</si>
  <si>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</si>
  <si>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</si>
  <si>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</si>
  <si>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</si>
  <si>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</si>
  <si>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</si>
  <si>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</si>
  <si>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</si>
  <si>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</si>
  <si>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</si>
  <si>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</si>
  <si>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</si>
  <si>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</si>
  <si>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</si>
  <si>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</si>
  <si>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</si>
  <si>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</si>
  <si>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</si>
  <si>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</si>
  <si>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</si>
  <si>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</si>
  <si>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</si>
  <si>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</si>
  <si>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</si>
  <si>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</si>
  <si>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</si>
  <si>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</si>
  <si>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</si>
  <si>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</si>
  <si>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</si>
  <si>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</si>
  <si>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</si>
  <si>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</si>
  <si>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</si>
  <si>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</si>
  <si>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</si>
  <si>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</si>
  <si>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</si>
  <si>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</si>
  <si>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</si>
  <si>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</si>
  <si>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</si>
  <si>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</si>
  <si>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</si>
  <si>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</si>
  <si>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</si>
  <si>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</si>
  <si>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</si>
  <si>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</si>
  <si>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</si>
  <si>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</si>
  <si>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</si>
  <si>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</si>
  <si>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</si>
  <si>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</si>
  <si>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</si>
  <si>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</si>
  <si>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</si>
  <si>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</si>
  <si>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</si>
  <si>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</si>
  <si>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</si>
  <si>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</si>
  <si>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</si>
  <si>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</si>
  <si>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</si>
  <si>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</si>
  <si>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</si>
  <si>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</si>
  <si>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</si>
  <si>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</si>
  <si>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</si>
  <si>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</si>
  <si>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</si>
  <si>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</si>
  <si>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</si>
  <si>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</si>
  <si>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</si>
  <si>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</si>
  <si>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</si>
  <si>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</si>
  <si>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</si>
  <si>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</si>
  <si>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</si>
  <si>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</si>
  <si>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</si>
  <si>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</si>
  <si>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</si>
  <si>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</si>
  <si>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</si>
  <si>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</si>
  <si>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</si>
  <si>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</si>
  <si>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</si>
  <si>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</si>
  <si>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</si>
  <si>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</si>
  <si>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</si>
  <si>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</si>
  <si>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</si>
  <si>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</si>
  <si>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</si>
  <si>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</si>
  <si>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</si>
  <si>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</si>
  <si>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</si>
  <si>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</si>
  <si>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</si>
  <si>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</si>
  <si>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</si>
  <si>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</si>
  <si>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</si>
  <si>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</si>
  <si>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</si>
  <si>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</si>
  <si>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</si>
  <si>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</si>
  <si>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</si>
  <si>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</si>
  <si>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</si>
  <si>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</si>
  <si>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</si>
  <si>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</si>
  <si>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</si>
  <si>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</si>
  <si>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</si>
  <si>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</si>
  <si>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</si>
  <si>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</si>
  <si>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</si>
  <si>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</si>
  <si>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</si>
  <si>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</si>
  <si>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</si>
  <si>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</si>
  <si>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</si>
  <si>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</si>
  <si>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</si>
  <si>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</si>
  <si>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</si>
  <si>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</si>
  <si>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</si>
  <si>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</si>
  <si>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</si>
  <si>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</si>
  <si>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</si>
  <si>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</si>
  <si>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</si>
  <si>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</si>
  <si>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</si>
  <si>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</si>
  <si>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</si>
  <si>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</si>
  <si>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</si>
  <si>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</si>
  <si>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</si>
  <si>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</si>
  <si>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</si>
  <si>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</si>
  <si>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</si>
  <si>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</si>
  <si>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</si>
  <si>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</si>
  <si>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</si>
  <si>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</si>
  <si>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</si>
  <si>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</si>
  <si>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</si>
  <si>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</si>
  <si>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</si>
  <si>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</si>
  <si>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</si>
  <si>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</si>
  <si>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</si>
  <si>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</si>
  <si>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</si>
  <si>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</si>
  <si>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</si>
  <si>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</si>
  <si>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</si>
  <si>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</si>
  <si>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</si>
  <si>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</si>
  <si>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</si>
  <si>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</si>
  <si>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</si>
  <si>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</si>
  <si>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</si>
  <si>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</si>
  <si>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</si>
  <si>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</si>
  <si>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</si>
  <si>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</si>
  <si>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</si>
  <si>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</si>
  <si>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</si>
  <si>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</si>
  <si>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</si>
  <si>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</si>
  <si>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</si>
  <si>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</si>
  <si>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</si>
  <si>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</si>
  <si>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</si>
  <si>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</si>
  <si>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</si>
  <si>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</si>
  <si>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</si>
  <si>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</si>
  <si>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</si>
  <si>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</si>
  <si>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</si>
  <si>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</si>
  <si>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</si>
  <si>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</si>
  <si>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</si>
  <si>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</si>
  <si>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</si>
  <si>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</si>
  <si>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</si>
  <si>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</si>
  <si>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</si>
  <si>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</si>
  <si>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</si>
  <si>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</si>
  <si>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</si>
  <si>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</si>
  <si>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</si>
  <si>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</si>
  <si>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</si>
  <si>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</si>
  <si>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</si>
  <si>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</si>
  <si>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</si>
  <si>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</si>
  <si>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</si>
  <si>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</si>
  <si>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</si>
  <si>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</si>
  <si>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</si>
  <si>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</si>
  <si>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</si>
  <si>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</si>
  <si>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</si>
  <si>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</si>
  <si>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</si>
  <si>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</si>
  <si>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</si>
  <si>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</si>
  <si>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</si>
  <si>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</si>
  <si>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</si>
  <si>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</si>
  <si>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</si>
  <si>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</si>
  <si>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</si>
  <si>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</si>
  <si>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</si>
  <si>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</si>
  <si>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</si>
  <si>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</si>
  <si>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</si>
  <si>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</si>
  <si>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</si>
  <si>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</si>
  <si>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</si>
  <si>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</si>
  <si>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</si>
  <si>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</si>
  <si>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</si>
  <si>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</si>
  <si>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</si>
  <si>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</si>
  <si>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</si>
  <si>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</si>
  <si>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</si>
  <si>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</si>
  <si>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</si>
  <si>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</si>
  <si>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</si>
  <si>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</si>
  <si>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</si>
  <si>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</si>
  <si>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</si>
  <si>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</si>
  <si>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</si>
  <si>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</si>
  <si>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</si>
  <si>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</si>
  <si>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</si>
  <si>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</si>
  <si>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</si>
  <si>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</si>
  <si>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</si>
  <si>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</si>
  <si>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</si>
  <si>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</si>
  <si>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</si>
  <si>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</si>
  <si>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</si>
  <si>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</si>
  <si>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</si>
  <si>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</si>
  <si>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</si>
  <si>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</si>
  <si>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</si>
  <si>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</si>
  <si>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</si>
  <si>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</si>
  <si>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</si>
  <si>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</si>
  <si>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</si>
  <si>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</si>
  <si>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</si>
  <si>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</si>
  <si>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</si>
  <si>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</si>
  <si>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</si>
  <si>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</si>
  <si>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</si>
  <si>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</si>
  <si>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</si>
  <si>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</si>
  <si>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</si>
  <si>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</si>
  <si>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</si>
  <si>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</si>
  <si>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</si>
  <si>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</si>
  <si>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</si>
  <si>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</si>
  <si>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</si>
  <si>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</si>
  <si>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</si>
  <si>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</si>
  <si>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</si>
  <si>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</si>
  <si>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</si>
  <si>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</si>
  <si>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</si>
  <si>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</si>
  <si>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</si>
  <si>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</si>
  <si>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</si>
  <si>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</si>
  <si>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</si>
  <si>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</si>
  <si>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</si>
  <si>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</si>
  <si>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</si>
  <si>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</si>
  <si>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</si>
  <si>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</si>
  <si>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</si>
  <si>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</si>
  <si>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</si>
  <si>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</si>
  <si>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</si>
  <si>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</si>
  <si>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</si>
  <si>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</si>
  <si>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</si>
  <si>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</si>
  <si>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</si>
  <si>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</si>
  <si>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</si>
  <si>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</si>
  <si>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</si>
  <si>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</si>
  <si>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</si>
  <si>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</si>
  <si>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</si>
  <si>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</si>
  <si>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</si>
  <si>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</si>
  <si>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</si>
  <si>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</si>
  <si>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</si>
  <si>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</si>
  <si>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</si>
  <si>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</si>
  <si>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</si>
  <si>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</si>
  <si>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</si>
  <si>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</si>
  <si>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</si>
  <si>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</si>
  <si>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</si>
  <si>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</si>
  <si>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</si>
  <si>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</si>
  <si>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</si>
  <si>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</si>
  <si>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</si>
  <si>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</si>
  <si>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</si>
  <si>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</si>
  <si>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</si>
  <si>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</si>
  <si>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</si>
  <si>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</si>
  <si>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</si>
  <si>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</si>
  <si>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</si>
  <si>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</si>
  <si>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</si>
  <si>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</si>
  <si>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</si>
  <si>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</si>
  <si>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</si>
  <si>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</si>
  <si>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</si>
  <si>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</si>
  <si>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</si>
  <si>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</si>
  <si>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</si>
  <si>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</si>
  <si>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</si>
  <si>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</si>
  <si>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</si>
  <si>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</si>
  <si>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</si>
  <si>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</si>
  <si>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</si>
  <si>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</si>
  <si>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</si>
  <si>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</si>
  <si>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</si>
  <si>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</si>
  <si>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</si>
  <si>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</si>
  <si>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</si>
  <si>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</si>
  <si>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</si>
  <si>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</si>
  <si>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</si>
  <si>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</si>
  <si>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</si>
  <si>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</si>
  <si>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</si>
  <si>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</si>
  <si>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</si>
  <si>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</si>
  <si>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</si>
  <si>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</si>
  <si>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</si>
  <si>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</si>
  <si>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</si>
  <si>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</si>
  <si>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</si>
  <si>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</si>
  <si>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</si>
  <si>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</si>
  <si>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</si>
  <si>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</si>
  <si>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</si>
  <si>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</si>
  <si>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</si>
  <si>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</si>
  <si>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</si>
  <si>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</si>
  <si>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</si>
  <si>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</si>
  <si>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</si>
  <si>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</si>
  <si>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</si>
  <si>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</si>
  <si>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</si>
  <si>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</si>
  <si>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</si>
  <si>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</si>
  <si>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</si>
  <si>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</si>
  <si>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</si>
  <si>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</si>
  <si>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</si>
  <si>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</si>
  <si>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</si>
  <si>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</si>
  <si>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</si>
  <si>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</si>
  <si>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</si>
  <si>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</si>
  <si>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</si>
  <si>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</si>
  <si>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</si>
  <si>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</si>
  <si>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</si>
  <si>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</si>
  <si>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</si>
  <si>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</si>
  <si>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</si>
  <si>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</si>
  <si>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</si>
  <si>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</si>
  <si>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</si>
  <si>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</si>
  <si>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</si>
  <si>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</si>
  <si>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</si>
  <si>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</si>
  <si>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</si>
  <si>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</si>
  <si>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</si>
  <si>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</si>
  <si>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</si>
  <si>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</si>
  <si>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</si>
  <si>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</si>
  <si>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</si>
  <si>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</si>
  <si>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</si>
  <si>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</si>
  <si>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</si>
  <si>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</si>
  <si>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</si>
  <si>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</si>
  <si>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</si>
  <si>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</si>
  <si>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</si>
  <si>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</si>
  <si>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</si>
  <si>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</si>
  <si>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</si>
  <si>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</si>
  <si>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</si>
  <si>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</si>
  <si>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</si>
  <si>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</si>
  <si>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</si>
  <si>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</si>
  <si>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</si>
  <si>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</si>
  <si>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</si>
  <si>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</si>
  <si>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</si>
  <si>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</si>
  <si>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</si>
  <si>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</si>
  <si>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</si>
  <si>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</si>
  <si>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</si>
  <si>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</si>
  <si>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</si>
  <si>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</si>
  <si>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</si>
  <si>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</si>
  <si>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</si>
  <si>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</si>
  <si>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</si>
  <si>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</si>
  <si>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</si>
  <si>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</si>
  <si>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</si>
  <si>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</si>
  <si>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</si>
  <si>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</si>
  <si>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</si>
  <si>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</si>
  <si>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</si>
  <si>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</si>
  <si>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</si>
  <si>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</si>
  <si>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</si>
  <si>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</si>
  <si>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</si>
  <si>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</si>
  <si>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</si>
  <si>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</si>
  <si>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</si>
  <si>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</si>
  <si>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</si>
  <si>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</si>
  <si>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</si>
  <si>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</si>
  <si>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</si>
  <si>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</si>
  <si>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</si>
  <si>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</si>
  <si>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</si>
  <si>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</si>
  <si>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</si>
  <si>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</si>
  <si>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</si>
  <si>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</si>
  <si>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</si>
  <si>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</si>
  <si>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</si>
  <si>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</si>
  <si>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</si>
  <si>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</si>
  <si>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</si>
  <si>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</si>
  <si>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</si>
  <si>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</si>
  <si>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</si>
  <si>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</si>
  <si>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</si>
  <si>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</si>
  <si>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</si>
  <si>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</si>
  <si>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</si>
  <si>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</si>
  <si>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</si>
  <si>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</si>
  <si>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</si>
  <si>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</si>
  <si>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</si>
  <si>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</si>
  <si>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</si>
  <si>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</si>
  <si>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</si>
  <si>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</si>
  <si>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</si>
  <si>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</si>
  <si>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</si>
  <si>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</si>
  <si>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</si>
  <si>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</si>
  <si>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</si>
  <si>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</si>
  <si>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</si>
  <si>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</si>
  <si>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</si>
  <si>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</si>
  <si>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</si>
  <si>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</si>
  <si>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</si>
  <si>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</si>
  <si>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</si>
  <si>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</si>
  <si>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</si>
  <si>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</si>
  <si>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</si>
  <si>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</si>
  <si>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</si>
  <si>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</si>
  <si>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</si>
  <si>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</si>
  <si>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</si>
  <si>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</si>
  <si>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</si>
  <si>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</si>
  <si>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</si>
  <si>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</si>
  <si>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</si>
  <si>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</si>
  <si>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</si>
  <si>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</si>
  <si>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</si>
  <si>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</si>
  <si>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</si>
  <si>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</si>
  <si>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</si>
  <si>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</si>
  <si>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</si>
  <si>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</si>
  <si>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</si>
  <si>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</si>
  <si>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</si>
  <si>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</si>
  <si>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</si>
  <si>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</si>
  <si>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</si>
  <si>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</si>
  <si>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</si>
  <si>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</si>
  <si>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</si>
  <si>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</si>
  <si>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</si>
  <si>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</si>
  <si>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</si>
  <si>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</si>
  <si>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</si>
  <si>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</si>
  <si>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</si>
  <si>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</si>
  <si>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</si>
  <si>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</si>
  <si>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</si>
  <si>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</si>
  <si>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</si>
  <si>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</si>
  <si>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</si>
  <si>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</si>
  <si>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</si>
  <si>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</si>
  <si>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</si>
  <si>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</si>
  <si>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</si>
  <si>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</si>
  <si>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</si>
  <si>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</si>
  <si>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</si>
  <si>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</si>
  <si>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</si>
  <si>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</si>
  <si>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</si>
  <si>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</si>
  <si>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</si>
  <si>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</si>
  <si>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</si>
  <si>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</si>
  <si>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</si>
  <si>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</si>
  <si>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</si>
  <si>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</si>
  <si>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</si>
  <si>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</si>
  <si>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</si>
  <si>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</si>
  <si>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</si>
  <si>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</si>
  <si>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</si>
  <si>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</si>
  <si>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</si>
  <si>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</si>
  <si>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</si>
  <si>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</si>
  <si>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</si>
  <si>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</si>
  <si>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</si>
  <si>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</si>
  <si>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</si>
  <si>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</si>
  <si>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</si>
  <si>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</si>
  <si>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</si>
  <si>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</si>
  <si>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</si>
  <si>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</si>
  <si>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</si>
  <si>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</si>
  <si>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</si>
  <si>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</si>
  <si>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</si>
  <si>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</si>
  <si>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</si>
  <si>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</si>
  <si>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</si>
  <si>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</si>
  <si>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</si>
  <si>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</si>
  <si>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</si>
  <si>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</si>
  <si>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</si>
  <si>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2235-2245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</si>
  <si>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</si>
  <si>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</si>
  <si>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</si>
  <si>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</si>
  <si>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</si>
  <si>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</si>
  <si>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</si>
  <si>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</si>
  <si>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</si>
  <si>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</si>
  <si>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</si>
  <si>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</si>
  <si>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</si>
  <si>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</si>
  <si>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</si>
  <si>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</si>
  <si>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</si>
  <si>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</si>
  <si>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</si>
  <si>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</si>
  <si>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</si>
  <si>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</si>
  <si>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</si>
  <si>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</si>
  <si>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</si>
  <si>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</si>
  <si>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</si>
  <si>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</si>
  <si>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</si>
  <si>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</si>
  <si>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</si>
  <si>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</si>
  <si>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</si>
  <si>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</si>
  <si>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</si>
  <si>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</si>
  <si>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</si>
  <si>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</si>
  <si>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</si>
  <si>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</si>
  <si>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</si>
  <si>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</si>
  <si>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</si>
  <si>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</si>
  <si>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</si>
  <si>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</si>
  <si>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</si>
  <si>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</si>
  <si>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</si>
  <si>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</si>
  <si>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</si>
  <si>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</si>
  <si>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</si>
  <si>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</si>
  <si>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</si>
  <si>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</si>
  <si>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</si>
  <si>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</si>
  <si>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</si>
  <si>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</si>
  <si>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</si>
  <si>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</si>
  <si>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</si>
  <si>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</si>
  <si>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</si>
  <si>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</si>
  <si>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</si>
  <si>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</si>
  <si>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</si>
  <si>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</si>
  <si>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</si>
  <si>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</si>
  <si>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GRAVITON RESEARCH CAPITAL LLP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</si>
  <si>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</si>
  <si>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</si>
  <si>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</si>
  <si>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</si>
  <si>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</si>
  <si>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</si>
  <si>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</si>
  <si>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</si>
  <si>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</si>
  <si>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</si>
  <si>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</si>
  <si>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</si>
  <si>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</si>
  <si>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</si>
  <si>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</si>
  <si>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</si>
  <si>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</si>
  <si>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</si>
  <si>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</si>
  <si>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</si>
  <si>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</si>
  <si>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</si>
  <si>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</si>
  <si>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</si>
  <si>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SSPNFIN</t>
  </si>
  <si>
    <t>ALPHA LEON ENTERPRISES LLP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</si>
  <si>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</si>
  <si>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</si>
  <si>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</si>
  <si>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</si>
  <si>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</si>
  <si>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</si>
  <si>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</si>
  <si>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</si>
  <si>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</si>
  <si>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</si>
  <si>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SHANGAR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</si>
  <si>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</si>
  <si>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</si>
  <si>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</si>
  <si>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</si>
  <si>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</si>
  <si>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</si>
  <si>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</si>
  <si>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</si>
  <si>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</si>
  <si>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</si>
  <si>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</si>
  <si>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</si>
  <si>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</si>
  <si>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OLGA TRADING PRIVATE LIMITED</t>
  </si>
  <si>
    <t>BRANDREAL</t>
  </si>
  <si>
    <t>LOTUS EDUSERVICES PRIVATE LIMITED</t>
  </si>
  <si>
    <t>PARLEIND</t>
  </si>
  <si>
    <t>PIL ENTERPRISE PRIVATE LIMITED</t>
  </si>
  <si>
    <t>AKG</t>
  </si>
  <si>
    <t>AKG Exim Limited</t>
  </si>
  <si>
    <t>Asian Granito India Limit</t>
  </si>
  <si>
    <t>BCP</t>
  </si>
  <si>
    <t>B.C. Power Controls Ltd</t>
  </si>
  <si>
    <t>DONROY CERAMICS LLP</t>
  </si>
  <si>
    <t>INFIBEAM</t>
  </si>
  <si>
    <t>Infibeam Avenues Limited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</si>
  <si>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</si>
  <si>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</si>
  <si>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</si>
  <si>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</si>
  <si>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</si>
  <si>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</si>
  <si>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</si>
  <si>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</si>
  <si>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</si>
  <si>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</si>
  <si>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</si>
  <si>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ADJIA</t>
  </si>
  <si>
    <t>KAUPILKUMAR HASMUKHBHAI SHAH</t>
  </si>
  <si>
    <t>PRAVEEN KUMAR</t>
  </si>
  <si>
    <t>KAPILRAJ</t>
  </si>
  <si>
    <t>MTARTECH</t>
  </si>
  <si>
    <t>BAJRANG KARNANI</t>
  </si>
  <si>
    <t>ASHOK KUMAR SINGH</t>
  </si>
  <si>
    <t>GAURAV CHANDRAKANT SHAH</t>
  </si>
  <si>
    <t>BODALCHEM</t>
  </si>
  <si>
    <t>Bodal Chemicals Ltd</t>
  </si>
  <si>
    <t>HPL</t>
  </si>
  <si>
    <t>HPL Electric &amp; Power Ltd</t>
  </si>
  <si>
    <t>MAYUR DESAI</t>
  </si>
  <si>
    <t>XTX MARKETS LLP</t>
  </si>
  <si>
    <t>MTAR Technologies Limited</t>
  </si>
  <si>
    <t>NK SECURITIES RESEARCH PRIVATE LIMITED</t>
  </si>
  <si>
    <t>PASHUPATI</t>
  </si>
  <si>
    <t>Pashupati Cotspin Limited</t>
  </si>
  <si>
    <t>SHREE PASHUPATI FABRIC LLP</t>
  </si>
  <si>
    <t>ARYAMAN CAPITAL MARKETS LIMITED</t>
  </si>
  <si>
    <t>SANGHVI ASSOCIATES</t>
  </si>
  <si>
    <t>MAYUR DESAI HUF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</si>
  <si>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</si>
  <si>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</si>
  <si>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</si>
  <si>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</si>
  <si>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</si>
  <si>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</si>
  <si>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</si>
  <si>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</si>
  <si>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</si>
  <si>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</si>
  <si>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</si>
  <si>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270-290</t>
  </si>
  <si>
    <t>SBIN 400 CE MAR</t>
  </si>
  <si>
    <t>4-4.20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</si>
  <si>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</si>
  <si>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</si>
  <si>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</si>
  <si>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</si>
  <si>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</si>
  <si>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</si>
  <si>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</si>
  <si>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2240-2250</t>
  </si>
  <si>
    <t>AXISBANK  MAR FUT</t>
  </si>
  <si>
    <t>742-744</t>
  </si>
  <si>
    <t>799-801</t>
  </si>
  <si>
    <t>830-840</t>
  </si>
  <si>
    <t>POONAM MITTAL</t>
  </si>
  <si>
    <t>CHOKSILA</t>
  </si>
  <si>
    <t>DEVENDRA SINGH</t>
  </si>
  <si>
    <t>SAVITA JAIN</t>
  </si>
  <si>
    <t>ELITECON</t>
  </si>
  <si>
    <t>NIRAJ JEWRAJKA</t>
  </si>
  <si>
    <t>DOLF LEASING LIMITED</t>
  </si>
  <si>
    <t>GKP</t>
  </si>
  <si>
    <t>NEMISH MAHENDRA SHAH</t>
  </si>
  <si>
    <t>VIHIT INVESTMENT</t>
  </si>
  <si>
    <t>VIPUL D SHAH (HUF)</t>
  </si>
  <si>
    <t>IFGLEXPOR</t>
  </si>
  <si>
    <t>INDRENEW</t>
  </si>
  <si>
    <t>MANJULABEN BHOGILAL SHAH</t>
  </si>
  <si>
    <t>AKASH RAJESH SHAH</t>
  </si>
  <si>
    <t>JANUSCORP</t>
  </si>
  <si>
    <t>ARUN DASHRATHBHAI PRAJAPATI</t>
  </si>
  <si>
    <t>MANISH RAMESHBHAI PATEL</t>
  </si>
  <si>
    <t>JUMPNET</t>
  </si>
  <si>
    <t>RAJESH PREMJI SHAH (HUF)</t>
  </si>
  <si>
    <t>VANRAJ DADBHAI KAHOR</t>
  </si>
  <si>
    <t>MADHAVA RAO VELAGA</t>
  </si>
  <si>
    <t>JUPITERIN</t>
  </si>
  <si>
    <t>CHETAN KISHOR BHIMJIYANI</t>
  </si>
  <si>
    <t>PRARAMBH SECURITIES PVT LTD</t>
  </si>
  <si>
    <t>MRP</t>
  </si>
  <si>
    <t>RAKESH PRASAD ASATI</t>
  </si>
  <si>
    <t>NAVIGANT</t>
  </si>
  <si>
    <t>JAYANTILAL HANSRAJ LODHA</t>
  </si>
  <si>
    <t>B B COMMERCIAL LTD</t>
  </si>
  <si>
    <t>OZONEWORLD</t>
  </si>
  <si>
    <t>KAMLESHKUMAR CHANDULAL PATEL</t>
  </si>
  <si>
    <t>PALMJEWELS</t>
  </si>
  <si>
    <t>PARESH DHIRAJLAL SHAH</t>
  </si>
  <si>
    <t>PRADPME</t>
  </si>
  <si>
    <t>KALPANA S</t>
  </si>
  <si>
    <t>SUDHIR GOLECHA</t>
  </si>
  <si>
    <t>SAYAJIHOTL</t>
  </si>
  <si>
    <t>RAOOF RAZAK DHANANI</t>
  </si>
  <si>
    <t>KAYUM RAZAK DHANANI</t>
  </si>
  <si>
    <t>SCTL</t>
  </si>
  <si>
    <t>SUNIL MARK FERNANDES</t>
  </si>
  <si>
    <t>SHREE SHIVSHAKTI PROJECT CONSULTANT PRIVATE LIMITED</t>
  </si>
  <si>
    <t>SMGOLD</t>
  </si>
  <si>
    <t>KINJAL PARMAR</t>
  </si>
  <si>
    <t>RAGHURAM SHIVRAM THAKKAR - HUF</t>
  </si>
  <si>
    <t>SUBASH RAMASHISH MISHRA</t>
  </si>
  <si>
    <t>DEVJEET CHAKRABORTY</t>
  </si>
  <si>
    <t>STARLIT</t>
  </si>
  <si>
    <t>RIKZEN CONTRA PRIVATE LIMITED</t>
  </si>
  <si>
    <t>YMS FINANCE PRIVATE LIMITED</t>
  </si>
  <si>
    <t>SUPERSHAKT</t>
  </si>
  <si>
    <t>ARYAMAN BROKING LIMITED</t>
  </si>
  <si>
    <t>SWAPNIL JAIN</t>
  </si>
  <si>
    <t>VISVEN</t>
  </si>
  <si>
    <t>SANJAY CHOTHMAL AGARWAL</t>
  </si>
  <si>
    <t>VIVIDM</t>
  </si>
  <si>
    <t>DILIP RAMANLAL DOSHI</t>
  </si>
  <si>
    <t>ALACRITY SECURITIES LIMITED</t>
  </si>
  <si>
    <t>YOGISUNG</t>
  </si>
  <si>
    <t>EURO PLUS CAPITAL LIMITED</t>
  </si>
  <si>
    <t>EUROPLUS ONE REALITY PRIVARTE LIMITED</t>
  </si>
  <si>
    <t>ZENITHHE</t>
  </si>
  <si>
    <t>PALLAS FINCAP PRIVATE LIMITED .</t>
  </si>
  <si>
    <t>BIRLACABLE</t>
  </si>
  <si>
    <t>Birla Cable Limited</t>
  </si>
  <si>
    <t>Bliss GVS Pharma Ltd</t>
  </si>
  <si>
    <t>GEETA CHETAN SHAH</t>
  </si>
  <si>
    <t>DHANBANK</t>
  </si>
  <si>
    <t>Dhanlaxmi Bank Limited</t>
  </si>
  <si>
    <t>PINAKINI ARUNKUMAR SOLANKI</t>
  </si>
  <si>
    <t>Dhani Services Limited</t>
  </si>
  <si>
    <t>GEHLAUT SAMEER</t>
  </si>
  <si>
    <t>HUBTOWN</t>
  </si>
  <si>
    <t>Ackruti City Limited</t>
  </si>
  <si>
    <t>UMESH KANTIPRASAD PODDAR</t>
  </si>
  <si>
    <t>Indiabulls Real Estate Li</t>
  </si>
  <si>
    <t>JAINAM SHARE CONSULTANTS PVT LTD</t>
  </si>
  <si>
    <t>IFGL Refractories Limited</t>
  </si>
  <si>
    <t>MINESH JORMALBHAI MEHTA</t>
  </si>
  <si>
    <t>SUNITA JAIN</t>
  </si>
  <si>
    <t>L7 HITECH PRIVATE LIMITED</t>
  </si>
  <si>
    <t>KARDA</t>
  </si>
  <si>
    <t>Karda Constructions Ltd</t>
  </si>
  <si>
    <t>NEXPACT LIMITED</t>
  </si>
  <si>
    <t>KEERTI</t>
  </si>
  <si>
    <t>Keerti Know &amp; Skill Ltd.</t>
  </si>
  <si>
    <t>JAYESH MANSUKHLAL DAWDA</t>
  </si>
  <si>
    <t>PRAKASH</t>
  </si>
  <si>
    <t>Prakash Industries Ltd.</t>
  </si>
  <si>
    <t>SHREEPUSHK</t>
  </si>
  <si>
    <t>Shre Push Chem &amp; Fert Ltd</t>
  </si>
  <si>
    <t>M T CORPORATION</t>
  </si>
  <si>
    <t>SHREYANIND</t>
  </si>
  <si>
    <t>Shreyans Industries Ltd</t>
  </si>
  <si>
    <t>SKSTEXTILE</t>
  </si>
  <si>
    <t>S K S Textiles Limited</t>
  </si>
  <si>
    <t>VINOD HARILAL JHAVERI</t>
  </si>
  <si>
    <t>STARPAPER</t>
  </si>
  <si>
    <t>Star Paper Mills Ltd</t>
  </si>
  <si>
    <t>TEXINFRA</t>
  </si>
  <si>
    <t>Texmaco Infra &amp; Holdg Ltd</t>
  </si>
  <si>
    <t>MINAL PATEL</t>
  </si>
  <si>
    <t>VERTOZ</t>
  </si>
  <si>
    <t>Vertoz Advertising Ltd</t>
  </si>
  <si>
    <t>VETO</t>
  </si>
  <si>
    <t>Veto Switchgear Cable Ltd</t>
  </si>
  <si>
    <t>SHAH NIRAJ RAJNIKANT</t>
  </si>
  <si>
    <t>VSSL</t>
  </si>
  <si>
    <t>Vardhman Spc Steel Ltd</t>
  </si>
  <si>
    <t>SACHIT JAIN</t>
  </si>
  <si>
    <t>PALLAS FINCAP PRIVATE LIMITED</t>
  </si>
  <si>
    <t>CEREBRAINT</t>
  </si>
  <si>
    <t>Cerebra Int Tech Ltd</t>
  </si>
  <si>
    <t>MANISH G. LAKHI</t>
  </si>
  <si>
    <t>HINDNATGLS</t>
  </si>
  <si>
    <t>Hind Natl Glass &amp; Ind Ltd</t>
  </si>
  <si>
    <t>IRONWOOD INVESTMENT HOLDINGS</t>
  </si>
  <si>
    <t>M/S PODDAR GEMS LTD</t>
  </si>
  <si>
    <t>PATINTLOG</t>
  </si>
  <si>
    <t>Patel Integrated Logistic</t>
  </si>
  <si>
    <t>ASGAR PATEL</t>
  </si>
  <si>
    <t>FILMQUEST ENTERTAIMENT PVT LTD</t>
  </si>
  <si>
    <t>NIRAJ HARSUKHLAL SANGHAVI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</si>
</sst>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44272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1" t="s">
        <v>16</v>
      </c>
      <c r="B9" s="563" t="s">
        <v>17</v>
      </c>
      <c r="C9" s="563" t="s">
        <v>18</v>
      </c>
      <c r="D9" s="563" t="s">
        <v>833</v>
      </c>
      <c r="E9" s="260" t="s">
        <v>19</v>
      </c>
      <c r="F9" s="260" t="s">
        <v>20</v>
      </c>
      <c r="G9" s="558" t="s">
        <v>21</v>
      </c>
      <c r="H9" s="559"/>
      <c r="I9" s="560"/>
      <c r="J9" s="558" t="s">
        <v>22</v>
      </c>
      <c r="K9" s="559"/>
      <c r="L9" s="560"/>
      <c r="M9" s="260"/>
      <c r="N9" s="267"/>
      <c r="O9" s="267"/>
      <c r="P9" s="267"/>
    </row>
    <row r="10" spans="1:16" ht="59.25" customHeight="1">
      <c r="A10" s="562"/>
      <c r="B10" s="564" t="s">
        <v>17</v>
      </c>
      <c r="C10" s="564"/>
      <c r="D10" s="56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34923.4</v>
      </c>
      <c r="F11" s="284">
        <v>35069.133333333331</v>
      </c>
      <c r="G11" s="296">
        <v>34644.266666666663</v>
      </c>
      <c r="H11" s="296">
        <v>34365.133333333331</v>
      </c>
      <c r="I11" s="296">
        <v>33940.266666666663</v>
      </c>
      <c r="J11" s="296">
        <v>35348.266666666663</v>
      </c>
      <c r="K11" s="296">
        <v>35773.133333333331</v>
      </c>
      <c r="L11" s="296">
        <v>36052.266666666663</v>
      </c>
      <c r="M11" s="283">
        <v>35494</v>
      </c>
      <c r="N11" s="283">
        <v>34790</v>
      </c>
      <c r="O11" s="466">
        <v>3171775</v>
      </c>
      <c r="P11" s="467">
        <v>4.7127375970815691E-2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14959.7</v>
      </c>
      <c r="F12" s="297">
        <v>14985.700000000003</v>
      </c>
      <c r="G12" s="298">
        <v>14889.200000000004</v>
      </c>
      <c r="H12" s="298">
        <v>14818.700000000003</v>
      </c>
      <c r="I12" s="298">
        <v>14722.200000000004</v>
      </c>
      <c r="J12" s="298">
        <v>15056.200000000004</v>
      </c>
      <c r="K12" s="298">
        <v>15152.7</v>
      </c>
      <c r="L12" s="298">
        <v>15223.200000000004</v>
      </c>
      <c r="M12" s="285">
        <v>15082.2</v>
      </c>
      <c r="N12" s="285">
        <v>14915.2</v>
      </c>
      <c r="O12" s="300">
        <v>12937425</v>
      </c>
      <c r="P12" s="301">
        <v>-3.7973765810783683E-2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16234.45</v>
      </c>
      <c r="F13" s="425">
        <v>16287.516666666668</v>
      </c>
      <c r="G13" s="426">
        <v>16125.033333333336</v>
      </c>
      <c r="H13" s="426">
        <v>16015.616666666669</v>
      </c>
      <c r="I13" s="426">
        <v>15853.133333333337</v>
      </c>
      <c r="J13" s="426">
        <v>16396.933333333334</v>
      </c>
      <c r="K13" s="426">
        <v>16559.416666666672</v>
      </c>
      <c r="L13" s="426">
        <v>16668.833333333336</v>
      </c>
      <c r="M13" s="427">
        <v>16450</v>
      </c>
      <c r="N13" s="427">
        <v>16178.1</v>
      </c>
      <c r="O13" s="428">
        <v>22280</v>
      </c>
      <c r="P13" s="429">
        <v>6.5009560229445512E-2</v>
      </c>
    </row>
    <row r="14" spans="1:16" ht="15">
      <c r="A14" s="263">
        <v>4</v>
      </c>
      <c r="B14" s="382" t="s">
        <v>855</v>
      </c>
      <c r="C14" s="468" t="s">
        <v>735</v>
      </c>
      <c r="D14" s="469">
        <v>44280</v>
      </c>
      <c r="E14" s="297">
        <v>1292.2</v>
      </c>
      <c r="F14" s="297">
        <v>1289.8999999999999</v>
      </c>
      <c r="G14" s="298">
        <v>1275.7999999999997</v>
      </c>
      <c r="H14" s="298">
        <v>1259.3999999999999</v>
      </c>
      <c r="I14" s="298">
        <v>1245.2999999999997</v>
      </c>
      <c r="J14" s="298">
        <v>1306.2999999999997</v>
      </c>
      <c r="K14" s="298">
        <v>1320.3999999999996</v>
      </c>
      <c r="L14" s="298">
        <v>1336.7999999999997</v>
      </c>
      <c r="M14" s="285">
        <v>1304</v>
      </c>
      <c r="N14" s="285">
        <v>1273.5</v>
      </c>
      <c r="O14" s="300">
        <v>364650</v>
      </c>
      <c r="P14" s="301">
        <v>5.4054054054054057E-2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1773.55</v>
      </c>
      <c r="F15" s="297">
        <v>1778.7</v>
      </c>
      <c r="G15" s="298">
        <v>1763.9</v>
      </c>
      <c r="H15" s="298">
        <v>1754.25</v>
      </c>
      <c r="I15" s="298">
        <v>1739.45</v>
      </c>
      <c r="J15" s="298">
        <v>1788.3500000000001</v>
      </c>
      <c r="K15" s="298">
        <v>1803.1499999999999</v>
      </c>
      <c r="L15" s="298">
        <v>1812.8000000000002</v>
      </c>
      <c r="M15" s="285">
        <v>1793.5</v>
      </c>
      <c r="N15" s="285">
        <v>1769.05</v>
      </c>
      <c r="O15" s="300">
        <v>3297000</v>
      </c>
      <c r="P15" s="301">
        <v>8.873929008567932E-3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899.8</v>
      </c>
      <c r="F16" s="297">
        <v>898.65</v>
      </c>
      <c r="G16" s="298">
        <v>890.65</v>
      </c>
      <c r="H16" s="298">
        <v>881.5</v>
      </c>
      <c r="I16" s="298">
        <v>873.5</v>
      </c>
      <c r="J16" s="298">
        <v>907.8</v>
      </c>
      <c r="K16" s="298">
        <v>915.8</v>
      </c>
      <c r="L16" s="298">
        <v>924.94999999999993</v>
      </c>
      <c r="M16" s="285">
        <v>906.65</v>
      </c>
      <c r="N16" s="285">
        <v>889.5</v>
      </c>
      <c r="O16" s="300">
        <v>18942000</v>
      </c>
      <c r="P16" s="301">
        <v>-8.9986397405043429E-3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720.85</v>
      </c>
      <c r="F17" s="297">
        <v>725.51666666666677</v>
      </c>
      <c r="G17" s="298">
        <v>713.13333333333355</v>
      </c>
      <c r="H17" s="298">
        <v>705.41666666666674</v>
      </c>
      <c r="I17" s="298">
        <v>693.03333333333353</v>
      </c>
      <c r="J17" s="298">
        <v>733.23333333333358</v>
      </c>
      <c r="K17" s="298">
        <v>745.61666666666679</v>
      </c>
      <c r="L17" s="298">
        <v>753.3333333333336</v>
      </c>
      <c r="M17" s="285">
        <v>737.9</v>
      </c>
      <c r="N17" s="285">
        <v>717.8</v>
      </c>
      <c r="O17" s="300">
        <v>59075000</v>
      </c>
      <c r="P17" s="301">
        <v>1.3162972173391073E-2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2665.1</v>
      </c>
      <c r="F18" s="297">
        <v>2674.35</v>
      </c>
      <c r="G18" s="298">
        <v>2643.7999999999997</v>
      </c>
      <c r="H18" s="298">
        <v>2622.5</v>
      </c>
      <c r="I18" s="298">
        <v>2591.9499999999998</v>
      </c>
      <c r="J18" s="298">
        <v>2695.6499999999996</v>
      </c>
      <c r="K18" s="298">
        <v>2726.2</v>
      </c>
      <c r="L18" s="298">
        <v>2747.4999999999995</v>
      </c>
      <c r="M18" s="285">
        <v>2704.9</v>
      </c>
      <c r="N18" s="285">
        <v>2653.05</v>
      </c>
      <c r="O18" s="300">
        <v>230200</v>
      </c>
      <c r="P18" s="301">
        <v>8.7642418930762491E-3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896.1</v>
      </c>
      <c r="F19" s="297">
        <v>897.93333333333339</v>
      </c>
      <c r="G19" s="298">
        <v>892.16666666666674</v>
      </c>
      <c r="H19" s="298">
        <v>888.23333333333335</v>
      </c>
      <c r="I19" s="298">
        <v>882.4666666666667</v>
      </c>
      <c r="J19" s="298">
        <v>901.86666666666679</v>
      </c>
      <c r="K19" s="298">
        <v>907.63333333333344</v>
      </c>
      <c r="L19" s="298">
        <v>911.56666666666683</v>
      </c>
      <c r="M19" s="285">
        <v>903.7</v>
      </c>
      <c r="N19" s="285">
        <v>894</v>
      </c>
      <c r="O19" s="300">
        <v>2963000</v>
      </c>
      <c r="P19" s="301">
        <v>-2.3569023569023568E-3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285.75</v>
      </c>
      <c r="F20" s="297">
        <v>286.16666666666669</v>
      </c>
      <c r="G20" s="298">
        <v>282.98333333333335</v>
      </c>
      <c r="H20" s="298">
        <v>280.21666666666664</v>
      </c>
      <c r="I20" s="298">
        <v>277.0333333333333</v>
      </c>
      <c r="J20" s="298">
        <v>288.93333333333339</v>
      </c>
      <c r="K20" s="298">
        <v>292.11666666666667</v>
      </c>
      <c r="L20" s="298">
        <v>294.88333333333344</v>
      </c>
      <c r="M20" s="285">
        <v>289.35000000000002</v>
      </c>
      <c r="N20" s="285">
        <v>283.39999999999998</v>
      </c>
      <c r="O20" s="300">
        <v>14685000</v>
      </c>
      <c r="P20" s="301">
        <v>3.9057524941625982E-2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924.8</v>
      </c>
      <c r="F21" s="297">
        <v>921</v>
      </c>
      <c r="G21" s="298">
        <v>911.05</v>
      </c>
      <c r="H21" s="298">
        <v>897.3</v>
      </c>
      <c r="I21" s="298">
        <v>887.34999999999991</v>
      </c>
      <c r="J21" s="298">
        <v>934.75</v>
      </c>
      <c r="K21" s="298">
        <v>944.7</v>
      </c>
      <c r="L21" s="298">
        <v>958.45</v>
      </c>
      <c r="M21" s="285">
        <v>930.95</v>
      </c>
      <c r="N21" s="285">
        <v>907.25</v>
      </c>
      <c r="O21" s="300">
        <v>282150</v>
      </c>
      <c r="P21" s="301">
        <v>8.9171974522292988E-2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3083.5</v>
      </c>
      <c r="F22" s="297">
        <v>3056.3833333333332</v>
      </c>
      <c r="G22" s="298">
        <v>3020.8166666666666</v>
      </c>
      <c r="H22" s="298">
        <v>2958.1333333333332</v>
      </c>
      <c r="I22" s="298">
        <v>2922.5666666666666</v>
      </c>
      <c r="J22" s="298">
        <v>3119.0666666666666</v>
      </c>
      <c r="K22" s="298">
        <v>3154.6333333333332</v>
      </c>
      <c r="L22" s="298">
        <v>3217.3166666666666</v>
      </c>
      <c r="M22" s="285">
        <v>3091.95</v>
      </c>
      <c r="N22" s="285">
        <v>2993.7</v>
      </c>
      <c r="O22" s="300">
        <v>1717000</v>
      </c>
      <c r="P22" s="301">
        <v>1.1487481590574375E-2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233.3</v>
      </c>
      <c r="F23" s="297">
        <v>233.93333333333331</v>
      </c>
      <c r="G23" s="298">
        <v>230.56666666666661</v>
      </c>
      <c r="H23" s="298">
        <v>227.83333333333329</v>
      </c>
      <c r="I23" s="298">
        <v>224.46666666666658</v>
      </c>
      <c r="J23" s="298">
        <v>236.66666666666663</v>
      </c>
      <c r="K23" s="298">
        <v>240.03333333333336</v>
      </c>
      <c r="L23" s="298">
        <v>242.76666666666665</v>
      </c>
      <c r="M23" s="285">
        <v>237.3</v>
      </c>
      <c r="N23" s="285">
        <v>231.2</v>
      </c>
      <c r="O23" s="300">
        <v>14035000</v>
      </c>
      <c r="P23" s="301">
        <v>-2.1269177126917713E-2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123.5</v>
      </c>
      <c r="F24" s="297">
        <v>122.64999999999999</v>
      </c>
      <c r="G24" s="298">
        <v>121.29999999999998</v>
      </c>
      <c r="H24" s="298">
        <v>119.1</v>
      </c>
      <c r="I24" s="298">
        <v>117.74999999999999</v>
      </c>
      <c r="J24" s="298">
        <v>124.84999999999998</v>
      </c>
      <c r="K24" s="298">
        <v>126.19999999999997</v>
      </c>
      <c r="L24" s="298">
        <v>128.39999999999998</v>
      </c>
      <c r="M24" s="285">
        <v>124</v>
      </c>
      <c r="N24" s="285">
        <v>120.45</v>
      </c>
      <c r="O24" s="300">
        <v>51120000</v>
      </c>
      <c r="P24" s="301">
        <v>-2.8229255774165955E-2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2472.15</v>
      </c>
      <c r="F25" s="297">
        <v>2443.4</v>
      </c>
      <c r="G25" s="298">
        <v>2406.15</v>
      </c>
      <c r="H25" s="298">
        <v>2340.15</v>
      </c>
      <c r="I25" s="298">
        <v>2302.9</v>
      </c>
      <c r="J25" s="298">
        <v>2509.4</v>
      </c>
      <c r="K25" s="298">
        <v>2546.65</v>
      </c>
      <c r="L25" s="298">
        <v>2612.65</v>
      </c>
      <c r="M25" s="285">
        <v>2480.65</v>
      </c>
      <c r="N25" s="285">
        <v>2377.4</v>
      </c>
      <c r="O25" s="300">
        <v>5690100</v>
      </c>
      <c r="P25" s="301">
        <v>-4.9606654306759534E-2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1230.7</v>
      </c>
      <c r="F26" s="297">
        <v>1225.7666666666667</v>
      </c>
      <c r="G26" s="298">
        <v>1209.5333333333333</v>
      </c>
      <c r="H26" s="298">
        <v>1188.3666666666666</v>
      </c>
      <c r="I26" s="298">
        <v>1172.1333333333332</v>
      </c>
      <c r="J26" s="298">
        <v>1246.9333333333334</v>
      </c>
      <c r="K26" s="298">
        <v>1263.1666666666665</v>
      </c>
      <c r="L26" s="298">
        <v>1284.3333333333335</v>
      </c>
      <c r="M26" s="285">
        <v>1242</v>
      </c>
      <c r="N26" s="285">
        <v>1204.5999999999999</v>
      </c>
      <c r="O26" s="300">
        <v>1010500</v>
      </c>
      <c r="P26" s="301">
        <v>-4.6248230297310053E-2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844.9</v>
      </c>
      <c r="F27" s="297">
        <v>843.56666666666661</v>
      </c>
      <c r="G27" s="298">
        <v>832.18333333333317</v>
      </c>
      <c r="H27" s="298">
        <v>819.46666666666658</v>
      </c>
      <c r="I27" s="298">
        <v>808.08333333333314</v>
      </c>
      <c r="J27" s="298">
        <v>856.28333333333319</v>
      </c>
      <c r="K27" s="298">
        <v>867.66666666666663</v>
      </c>
      <c r="L27" s="298">
        <v>880.38333333333321</v>
      </c>
      <c r="M27" s="285">
        <v>854.95</v>
      </c>
      <c r="N27" s="285">
        <v>830.85</v>
      </c>
      <c r="O27" s="300">
        <v>9379500</v>
      </c>
      <c r="P27" s="301">
        <v>3.68644362523475E-3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739.8</v>
      </c>
      <c r="F28" s="297">
        <v>743.16666666666663</v>
      </c>
      <c r="G28" s="298">
        <v>733.68333333333328</v>
      </c>
      <c r="H28" s="298">
        <v>727.56666666666661</v>
      </c>
      <c r="I28" s="298">
        <v>718.08333333333326</v>
      </c>
      <c r="J28" s="298">
        <v>749.2833333333333</v>
      </c>
      <c r="K28" s="298">
        <v>758.76666666666665</v>
      </c>
      <c r="L28" s="298">
        <v>764.88333333333333</v>
      </c>
      <c r="M28" s="285">
        <v>752.65</v>
      </c>
      <c r="N28" s="285">
        <v>737.05</v>
      </c>
      <c r="O28" s="300">
        <v>35288400</v>
      </c>
      <c r="P28" s="301">
        <v>-4.2664138421426882E-3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3672.75</v>
      </c>
      <c r="F29" s="297">
        <v>3674.65</v>
      </c>
      <c r="G29" s="298">
        <v>3650.4500000000003</v>
      </c>
      <c r="H29" s="298">
        <v>3628.15</v>
      </c>
      <c r="I29" s="298">
        <v>3603.9500000000003</v>
      </c>
      <c r="J29" s="298">
        <v>3696.9500000000003</v>
      </c>
      <c r="K29" s="298">
        <v>3721.15</v>
      </c>
      <c r="L29" s="298">
        <v>3743.4500000000003</v>
      </c>
      <c r="M29" s="285">
        <v>3698.85</v>
      </c>
      <c r="N29" s="285">
        <v>3652.35</v>
      </c>
      <c r="O29" s="300">
        <v>2359250</v>
      </c>
      <c r="P29" s="301">
        <v>4.5766843971631208E-2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9664.1</v>
      </c>
      <c r="F30" s="297">
        <v>9700.7333333333354</v>
      </c>
      <c r="G30" s="298">
        <v>9581.5166666666701</v>
      </c>
      <c r="H30" s="298">
        <v>9498.9333333333343</v>
      </c>
      <c r="I30" s="298">
        <v>9379.716666666669</v>
      </c>
      <c r="J30" s="298">
        <v>9783.3166666666712</v>
      </c>
      <c r="K30" s="298">
        <v>9902.5333333333347</v>
      </c>
      <c r="L30" s="298">
        <v>9985.1166666666722</v>
      </c>
      <c r="M30" s="285">
        <v>9819.9500000000007</v>
      </c>
      <c r="N30" s="285">
        <v>9618.15</v>
      </c>
      <c r="O30" s="300">
        <v>623875</v>
      </c>
      <c r="P30" s="301">
        <v>2.50564797699733E-2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5475.2</v>
      </c>
      <c r="F31" s="297">
        <v>5475.45</v>
      </c>
      <c r="G31" s="298">
        <v>5432.15</v>
      </c>
      <c r="H31" s="298">
        <v>5389.0999999999995</v>
      </c>
      <c r="I31" s="298">
        <v>5345.7999999999993</v>
      </c>
      <c r="J31" s="298">
        <v>5518.5</v>
      </c>
      <c r="K31" s="298">
        <v>5561.8000000000011</v>
      </c>
      <c r="L31" s="298">
        <v>5604.85</v>
      </c>
      <c r="M31" s="285">
        <v>5518.75</v>
      </c>
      <c r="N31" s="285">
        <v>5432.4</v>
      </c>
      <c r="O31" s="300">
        <v>3755250</v>
      </c>
      <c r="P31" s="301">
        <v>-1.2166250164408785E-2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1641.7</v>
      </c>
      <c r="F32" s="297">
        <v>1639.3</v>
      </c>
      <c r="G32" s="298">
        <v>1626.6</v>
      </c>
      <c r="H32" s="298">
        <v>1611.5</v>
      </c>
      <c r="I32" s="298">
        <v>1598.8</v>
      </c>
      <c r="J32" s="298">
        <v>1654.3999999999999</v>
      </c>
      <c r="K32" s="298">
        <v>1667.1000000000001</v>
      </c>
      <c r="L32" s="298">
        <v>1682.1999999999998</v>
      </c>
      <c r="M32" s="285">
        <v>1652</v>
      </c>
      <c r="N32" s="285">
        <v>1624.2</v>
      </c>
      <c r="O32" s="300">
        <v>2029200</v>
      </c>
      <c r="P32" s="301">
        <v>-1.13038394075229E-2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339.85</v>
      </c>
      <c r="F33" s="297">
        <v>339.75</v>
      </c>
      <c r="G33" s="298">
        <v>334.5</v>
      </c>
      <c r="H33" s="298">
        <v>329.15</v>
      </c>
      <c r="I33" s="298">
        <v>323.89999999999998</v>
      </c>
      <c r="J33" s="298">
        <v>345.1</v>
      </c>
      <c r="K33" s="298">
        <v>350.35</v>
      </c>
      <c r="L33" s="298">
        <v>355.70000000000005</v>
      </c>
      <c r="M33" s="285">
        <v>345</v>
      </c>
      <c r="N33" s="285">
        <v>334.4</v>
      </c>
      <c r="O33" s="300">
        <v>20581200</v>
      </c>
      <c r="P33" s="301">
        <v>1.3832239758822485E-2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79.25</v>
      </c>
      <c r="F34" s="297">
        <v>78.783333333333346</v>
      </c>
      <c r="G34" s="298">
        <v>77.166666666666686</v>
      </c>
      <c r="H34" s="298">
        <v>75.083333333333343</v>
      </c>
      <c r="I34" s="298">
        <v>73.466666666666683</v>
      </c>
      <c r="J34" s="298">
        <v>80.866666666666688</v>
      </c>
      <c r="K34" s="298">
        <v>82.483333333333334</v>
      </c>
      <c r="L34" s="298">
        <v>84.566666666666691</v>
      </c>
      <c r="M34" s="285">
        <v>80.400000000000006</v>
      </c>
      <c r="N34" s="285">
        <v>76.7</v>
      </c>
      <c r="O34" s="300">
        <v>109488600</v>
      </c>
      <c r="P34" s="301">
        <v>-7.6352067868504774E-3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1495.2</v>
      </c>
      <c r="F35" s="297">
        <v>1506.8833333333332</v>
      </c>
      <c r="G35" s="298">
        <v>1479.7166666666665</v>
      </c>
      <c r="H35" s="298">
        <v>1464.2333333333333</v>
      </c>
      <c r="I35" s="298">
        <v>1437.0666666666666</v>
      </c>
      <c r="J35" s="298">
        <v>1522.3666666666663</v>
      </c>
      <c r="K35" s="298">
        <v>1549.5333333333333</v>
      </c>
      <c r="L35" s="298">
        <v>1565.0166666666662</v>
      </c>
      <c r="M35" s="285">
        <v>1534.05</v>
      </c>
      <c r="N35" s="285">
        <v>1491.4</v>
      </c>
      <c r="O35" s="300">
        <v>1428350</v>
      </c>
      <c r="P35" s="301">
        <v>2.6888098062475288E-2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137.15</v>
      </c>
      <c r="F36" s="297">
        <v>136.78333333333333</v>
      </c>
      <c r="G36" s="298">
        <v>135.51666666666665</v>
      </c>
      <c r="H36" s="298">
        <v>133.88333333333333</v>
      </c>
      <c r="I36" s="298">
        <v>132.61666666666665</v>
      </c>
      <c r="J36" s="298">
        <v>138.41666666666666</v>
      </c>
      <c r="K36" s="298">
        <v>139.68333333333337</v>
      </c>
      <c r="L36" s="298">
        <v>141.31666666666666</v>
      </c>
      <c r="M36" s="285">
        <v>138.05000000000001</v>
      </c>
      <c r="N36" s="285">
        <v>135.15</v>
      </c>
      <c r="O36" s="300">
        <v>41017200</v>
      </c>
      <c r="P36" s="301">
        <v>-2.7716186252771621E-3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729.4</v>
      </c>
      <c r="F37" s="297">
        <v>729.35</v>
      </c>
      <c r="G37" s="298">
        <v>722.2</v>
      </c>
      <c r="H37" s="298">
        <v>715</v>
      </c>
      <c r="I37" s="298">
        <v>707.85</v>
      </c>
      <c r="J37" s="298">
        <v>736.55000000000007</v>
      </c>
      <c r="K37" s="298">
        <v>743.69999999999993</v>
      </c>
      <c r="L37" s="298">
        <v>750.90000000000009</v>
      </c>
      <c r="M37" s="285">
        <v>736.5</v>
      </c>
      <c r="N37" s="285">
        <v>722.15</v>
      </c>
      <c r="O37" s="300">
        <v>3036000</v>
      </c>
      <c r="P37" s="301">
        <v>-7.2411296162201298E-4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613.45000000000005</v>
      </c>
      <c r="F38" s="297">
        <v>615.56666666666672</v>
      </c>
      <c r="G38" s="298">
        <v>608.88333333333344</v>
      </c>
      <c r="H38" s="298">
        <v>604.31666666666672</v>
      </c>
      <c r="I38" s="298">
        <v>597.63333333333344</v>
      </c>
      <c r="J38" s="298">
        <v>620.13333333333344</v>
      </c>
      <c r="K38" s="298">
        <v>626.81666666666661</v>
      </c>
      <c r="L38" s="298">
        <v>631.38333333333344</v>
      </c>
      <c r="M38" s="285">
        <v>622.25</v>
      </c>
      <c r="N38" s="285">
        <v>611</v>
      </c>
      <c r="O38" s="300">
        <v>6187500</v>
      </c>
      <c r="P38" s="301">
        <v>1.9431624969638087E-3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532.20000000000005</v>
      </c>
      <c r="F39" s="297">
        <v>531.81666666666672</v>
      </c>
      <c r="G39" s="298">
        <v>527.38333333333344</v>
      </c>
      <c r="H39" s="298">
        <v>522.56666666666672</v>
      </c>
      <c r="I39" s="298">
        <v>518.13333333333344</v>
      </c>
      <c r="J39" s="298">
        <v>536.63333333333344</v>
      </c>
      <c r="K39" s="298">
        <v>541.06666666666661</v>
      </c>
      <c r="L39" s="298">
        <v>545.88333333333344</v>
      </c>
      <c r="M39" s="285">
        <v>536.25</v>
      </c>
      <c r="N39" s="285">
        <v>527</v>
      </c>
      <c r="O39" s="300">
        <v>102891537</v>
      </c>
      <c r="P39" s="301">
        <v>-2.887840670859539E-2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53.9</v>
      </c>
      <c r="F40" s="297">
        <v>54.483333333333327</v>
      </c>
      <c r="G40" s="298">
        <v>52.966666666666654</v>
      </c>
      <c r="H40" s="298">
        <v>52.033333333333324</v>
      </c>
      <c r="I40" s="298">
        <v>50.516666666666652</v>
      </c>
      <c r="J40" s="298">
        <v>55.416666666666657</v>
      </c>
      <c r="K40" s="298">
        <v>56.933333333333323</v>
      </c>
      <c r="L40" s="298">
        <v>57.86666666666666</v>
      </c>
      <c r="M40" s="285">
        <v>56</v>
      </c>
      <c r="N40" s="285">
        <v>53.55</v>
      </c>
      <c r="O40" s="300">
        <v>109158000</v>
      </c>
      <c r="P40" s="301">
        <v>-4.6588407923697728E-2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393</v>
      </c>
      <c r="F41" s="297">
        <v>393.7</v>
      </c>
      <c r="G41" s="298">
        <v>390.54999999999995</v>
      </c>
      <c r="H41" s="298">
        <v>388.09999999999997</v>
      </c>
      <c r="I41" s="298">
        <v>384.94999999999993</v>
      </c>
      <c r="J41" s="298">
        <v>396.15</v>
      </c>
      <c r="K41" s="298">
        <v>399.29999999999995</v>
      </c>
      <c r="L41" s="298">
        <v>401.75</v>
      </c>
      <c r="M41" s="285">
        <v>396.85</v>
      </c>
      <c r="N41" s="285">
        <v>391.25</v>
      </c>
      <c r="O41" s="300">
        <v>16355300</v>
      </c>
      <c r="P41" s="301">
        <v>3.2674992738890504E-2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14879.65</v>
      </c>
      <c r="F42" s="297">
        <v>14877.516666666668</v>
      </c>
      <c r="G42" s="298">
        <v>14722.583333333336</v>
      </c>
      <c r="H42" s="298">
        <v>14565.516666666668</v>
      </c>
      <c r="I42" s="298">
        <v>14410.583333333336</v>
      </c>
      <c r="J42" s="298">
        <v>15034.583333333336</v>
      </c>
      <c r="K42" s="298">
        <v>15189.516666666666</v>
      </c>
      <c r="L42" s="298">
        <v>15346.583333333336</v>
      </c>
      <c r="M42" s="285">
        <v>15032.45</v>
      </c>
      <c r="N42" s="285">
        <v>14720.45</v>
      </c>
      <c r="O42" s="300">
        <v>95000</v>
      </c>
      <c r="P42" s="301">
        <v>2.2604951560818085E-2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452.85</v>
      </c>
      <c r="F43" s="297">
        <v>455.93333333333334</v>
      </c>
      <c r="G43" s="298">
        <v>448.36666666666667</v>
      </c>
      <c r="H43" s="298">
        <v>443.88333333333333</v>
      </c>
      <c r="I43" s="298">
        <v>436.31666666666666</v>
      </c>
      <c r="J43" s="298">
        <v>460.41666666666669</v>
      </c>
      <c r="K43" s="298">
        <v>467.98333333333341</v>
      </c>
      <c r="L43" s="298">
        <v>472.4666666666667</v>
      </c>
      <c r="M43" s="285">
        <v>463.5</v>
      </c>
      <c r="N43" s="285">
        <v>451.45</v>
      </c>
      <c r="O43" s="300">
        <v>44469000</v>
      </c>
      <c r="P43" s="301">
        <v>-8.8679036482349038E-2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3493.15</v>
      </c>
      <c r="F44" s="297">
        <v>3483.9666666666667</v>
      </c>
      <c r="G44" s="298">
        <v>3468.0833333333335</v>
      </c>
      <c r="H44" s="298">
        <v>3443.0166666666669</v>
      </c>
      <c r="I44" s="298">
        <v>3427.1333333333337</v>
      </c>
      <c r="J44" s="298">
        <v>3509.0333333333333</v>
      </c>
      <c r="K44" s="298">
        <v>3524.9166666666665</v>
      </c>
      <c r="L44" s="298">
        <v>3549.9833333333331</v>
      </c>
      <c r="M44" s="285">
        <v>3499.85</v>
      </c>
      <c r="N44" s="285">
        <v>3458.9</v>
      </c>
      <c r="O44" s="300">
        <v>2334600</v>
      </c>
      <c r="P44" s="301">
        <v>-2.2607385079125849E-2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442.1</v>
      </c>
      <c r="F45" s="297">
        <v>441.31666666666666</v>
      </c>
      <c r="G45" s="298">
        <v>437.98333333333335</v>
      </c>
      <c r="H45" s="298">
        <v>433.86666666666667</v>
      </c>
      <c r="I45" s="298">
        <v>430.53333333333336</v>
      </c>
      <c r="J45" s="298">
        <v>445.43333333333334</v>
      </c>
      <c r="K45" s="298">
        <v>448.76666666666671</v>
      </c>
      <c r="L45" s="298">
        <v>452.88333333333333</v>
      </c>
      <c r="M45" s="285">
        <v>444.65</v>
      </c>
      <c r="N45" s="285">
        <v>437.2</v>
      </c>
      <c r="O45" s="300">
        <v>10703000</v>
      </c>
      <c r="P45" s="301">
        <v>3.9207593891869581E-3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158.35</v>
      </c>
      <c r="F46" s="297">
        <v>157.83333333333334</v>
      </c>
      <c r="G46" s="298">
        <v>155.01666666666668</v>
      </c>
      <c r="H46" s="298">
        <v>151.68333333333334</v>
      </c>
      <c r="I46" s="298">
        <v>148.86666666666667</v>
      </c>
      <c r="J46" s="298">
        <v>161.16666666666669</v>
      </c>
      <c r="K46" s="298">
        <v>163.98333333333335</v>
      </c>
      <c r="L46" s="298">
        <v>167.31666666666669</v>
      </c>
      <c r="M46" s="285">
        <v>160.65</v>
      </c>
      <c r="N46" s="285">
        <v>154.5</v>
      </c>
      <c r="O46" s="300">
        <v>55620000</v>
      </c>
      <c r="P46" s="301">
        <v>1.1291114383897889E-2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542.1</v>
      </c>
      <c r="F47" s="297">
        <v>540.06666666666661</v>
      </c>
      <c r="G47" s="298">
        <v>534.13333333333321</v>
      </c>
      <c r="H47" s="298">
        <v>526.16666666666663</v>
      </c>
      <c r="I47" s="298">
        <v>520.23333333333323</v>
      </c>
      <c r="J47" s="298">
        <v>548.03333333333319</v>
      </c>
      <c r="K47" s="298">
        <v>553.96666666666658</v>
      </c>
      <c r="L47" s="298">
        <v>561.93333333333317</v>
      </c>
      <c r="M47" s="285">
        <v>546</v>
      </c>
      <c r="N47" s="285">
        <v>532.1</v>
      </c>
      <c r="O47" s="300">
        <v>4342500</v>
      </c>
      <c r="P47" s="301">
        <v>4.6269519953730477E-3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796.5</v>
      </c>
      <c r="F48" s="297">
        <v>799.33333333333337</v>
      </c>
      <c r="G48" s="298">
        <v>788.16666666666674</v>
      </c>
      <c r="H48" s="298">
        <v>779.83333333333337</v>
      </c>
      <c r="I48" s="298">
        <v>768.66666666666674</v>
      </c>
      <c r="J48" s="298">
        <v>807.66666666666674</v>
      </c>
      <c r="K48" s="298">
        <v>818.83333333333348</v>
      </c>
      <c r="L48" s="298">
        <v>827.16666666666674</v>
      </c>
      <c r="M48" s="285">
        <v>810.5</v>
      </c>
      <c r="N48" s="285">
        <v>791</v>
      </c>
      <c r="O48" s="300">
        <v>11261900</v>
      </c>
      <c r="P48" s="301">
        <v>4.0600600600600598E-2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146.19999999999999</v>
      </c>
      <c r="F49" s="297">
        <v>146.36666666666667</v>
      </c>
      <c r="G49" s="298">
        <v>144.58333333333334</v>
      </c>
      <c r="H49" s="298">
        <v>142.96666666666667</v>
      </c>
      <c r="I49" s="298">
        <v>141.18333333333334</v>
      </c>
      <c r="J49" s="298">
        <v>147.98333333333335</v>
      </c>
      <c r="K49" s="298">
        <v>149.76666666666665</v>
      </c>
      <c r="L49" s="298">
        <v>151.38333333333335</v>
      </c>
      <c r="M49" s="285">
        <v>148.15</v>
      </c>
      <c r="N49" s="285">
        <v>144.75</v>
      </c>
      <c r="O49" s="300">
        <v>39547200</v>
      </c>
      <c r="P49" s="301">
        <v>-2.4248704663212436E-2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3000.85</v>
      </c>
      <c r="F50" s="297">
        <v>2953.8166666666662</v>
      </c>
      <c r="G50" s="298">
        <v>2879.6833333333325</v>
      </c>
      <c r="H50" s="298">
        <v>2758.5166666666664</v>
      </c>
      <c r="I50" s="298">
        <v>2684.3833333333328</v>
      </c>
      <c r="J50" s="298">
        <v>3074.9833333333322</v>
      </c>
      <c r="K50" s="298">
        <v>3149.1166666666663</v>
      </c>
      <c r="L50" s="298">
        <v>3270.2833333333319</v>
      </c>
      <c r="M50" s="285">
        <v>3027.95</v>
      </c>
      <c r="N50" s="285">
        <v>2832.65</v>
      </c>
      <c r="O50" s="300">
        <v>508500</v>
      </c>
      <c r="P50" s="301">
        <v>0.12624584717607973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1621.8</v>
      </c>
      <c r="F51" s="297">
        <v>1617.8333333333333</v>
      </c>
      <c r="G51" s="298">
        <v>1609.4166666666665</v>
      </c>
      <c r="H51" s="298">
        <v>1597.0333333333333</v>
      </c>
      <c r="I51" s="298">
        <v>1588.6166666666666</v>
      </c>
      <c r="J51" s="298">
        <v>1630.2166666666665</v>
      </c>
      <c r="K51" s="298">
        <v>1638.633333333333</v>
      </c>
      <c r="L51" s="298">
        <v>1651.0166666666664</v>
      </c>
      <c r="M51" s="285">
        <v>1626.25</v>
      </c>
      <c r="N51" s="285">
        <v>1605.45</v>
      </c>
      <c r="O51" s="300">
        <v>3265500</v>
      </c>
      <c r="P51" s="301">
        <v>-1.8514622343782875E-2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560</v>
      </c>
      <c r="F52" s="297">
        <v>561.25</v>
      </c>
      <c r="G52" s="298">
        <v>555</v>
      </c>
      <c r="H52" s="298">
        <v>550</v>
      </c>
      <c r="I52" s="298">
        <v>543.75</v>
      </c>
      <c r="J52" s="298">
        <v>566.25</v>
      </c>
      <c r="K52" s="298">
        <v>572.5</v>
      </c>
      <c r="L52" s="298">
        <v>577.5</v>
      </c>
      <c r="M52" s="285">
        <v>567.5</v>
      </c>
      <c r="N52" s="285">
        <v>556.25</v>
      </c>
      <c r="O52" s="300">
        <v>7672767</v>
      </c>
      <c r="P52" s="301">
        <v>1.1122554067971163E-2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170.75</v>
      </c>
      <c r="F53" s="297">
        <v>171.06666666666669</v>
      </c>
      <c r="G53" s="298">
        <v>169.63333333333338</v>
      </c>
      <c r="H53" s="298">
        <v>168.51666666666668</v>
      </c>
      <c r="I53" s="298">
        <v>167.08333333333337</v>
      </c>
      <c r="J53" s="298">
        <v>172.18333333333339</v>
      </c>
      <c r="K53" s="298">
        <v>173.61666666666673</v>
      </c>
      <c r="L53" s="298">
        <v>174.73333333333341</v>
      </c>
      <c r="M53" s="285">
        <v>172.5</v>
      </c>
      <c r="N53" s="285">
        <v>169.95</v>
      </c>
      <c r="O53" s="300">
        <v>8726500</v>
      </c>
      <c r="P53" s="301">
        <v>-1.7730496453900709E-3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858.95</v>
      </c>
      <c r="F54" s="297">
        <v>862.15</v>
      </c>
      <c r="G54" s="298">
        <v>849.8</v>
      </c>
      <c r="H54" s="298">
        <v>840.65</v>
      </c>
      <c r="I54" s="298">
        <v>828.3</v>
      </c>
      <c r="J54" s="298">
        <v>871.3</v>
      </c>
      <c r="K54" s="298">
        <v>883.65000000000009</v>
      </c>
      <c r="L54" s="298">
        <v>892.8</v>
      </c>
      <c r="M54" s="285">
        <v>874.5</v>
      </c>
      <c r="N54" s="285">
        <v>853</v>
      </c>
      <c r="O54" s="300">
        <v>1622400</v>
      </c>
      <c r="P54" s="301">
        <v>-9.5238095238095247E-3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531.6</v>
      </c>
      <c r="F55" s="297">
        <v>530.05000000000007</v>
      </c>
      <c r="G55" s="298">
        <v>527.70000000000016</v>
      </c>
      <c r="H55" s="298">
        <v>523.80000000000007</v>
      </c>
      <c r="I55" s="298">
        <v>521.45000000000016</v>
      </c>
      <c r="J55" s="298">
        <v>533.95000000000016</v>
      </c>
      <c r="K55" s="298">
        <v>536.30000000000007</v>
      </c>
      <c r="L55" s="298">
        <v>540.20000000000016</v>
      </c>
      <c r="M55" s="285">
        <v>532.4</v>
      </c>
      <c r="N55" s="285">
        <v>526.15</v>
      </c>
      <c r="O55" s="300">
        <v>8452500</v>
      </c>
      <c r="P55" s="301">
        <v>8.0500894454382833E-3</v>
      </c>
    </row>
    <row r="56" spans="1:16" ht="15">
      <c r="A56" s="263">
        <v>46</v>
      </c>
      <c r="B56" s="362" t="s">
        <v>855</v>
      </c>
      <c r="C56" s="468" t="s">
        <v>342</v>
      </c>
      <c r="D56" s="469">
        <v>44280</v>
      </c>
      <c r="E56" s="297">
        <v>1579.5</v>
      </c>
      <c r="F56" s="297">
        <v>1571.7</v>
      </c>
      <c r="G56" s="298">
        <v>1539.95</v>
      </c>
      <c r="H56" s="298">
        <v>1500.4</v>
      </c>
      <c r="I56" s="298">
        <v>1468.65</v>
      </c>
      <c r="J56" s="298">
        <v>1611.25</v>
      </c>
      <c r="K56" s="298">
        <v>1643</v>
      </c>
      <c r="L56" s="298">
        <v>1682.55</v>
      </c>
      <c r="M56" s="285">
        <v>1603.45</v>
      </c>
      <c r="N56" s="285">
        <v>1532.15</v>
      </c>
      <c r="O56" s="300">
        <v>684500</v>
      </c>
      <c r="P56" s="301">
        <v>-3.9971949509116408E-2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3395.45</v>
      </c>
      <c r="F57" s="297">
        <v>3405.7000000000003</v>
      </c>
      <c r="G57" s="298">
        <v>3367.7500000000005</v>
      </c>
      <c r="H57" s="298">
        <v>3340.05</v>
      </c>
      <c r="I57" s="298">
        <v>3302.1000000000004</v>
      </c>
      <c r="J57" s="298">
        <v>3433.4000000000005</v>
      </c>
      <c r="K57" s="298">
        <v>3471.3500000000004</v>
      </c>
      <c r="L57" s="298">
        <v>3499.0500000000006</v>
      </c>
      <c r="M57" s="285">
        <v>3443.65</v>
      </c>
      <c r="N57" s="285">
        <v>3378</v>
      </c>
      <c r="O57" s="300">
        <v>3097200</v>
      </c>
      <c r="P57" s="301">
        <v>5.916148006292319E-2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305.39999999999998</v>
      </c>
      <c r="F58" s="297">
        <v>305.23333333333335</v>
      </c>
      <c r="G58" s="298">
        <v>302.4666666666667</v>
      </c>
      <c r="H58" s="298">
        <v>299.53333333333336</v>
      </c>
      <c r="I58" s="298">
        <v>296.76666666666671</v>
      </c>
      <c r="J58" s="298">
        <v>308.16666666666669</v>
      </c>
      <c r="K58" s="298">
        <v>310.93333333333334</v>
      </c>
      <c r="L58" s="298">
        <v>313.86666666666667</v>
      </c>
      <c r="M58" s="285">
        <v>308</v>
      </c>
      <c r="N58" s="285">
        <v>302.3</v>
      </c>
      <c r="O58" s="300">
        <v>26182200</v>
      </c>
      <c r="P58" s="301">
        <v>-1.2447099825740602E-2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4458.6000000000004</v>
      </c>
      <c r="F59" s="297">
        <v>4434.6333333333341</v>
      </c>
      <c r="G59" s="298">
        <v>4395.2666666666682</v>
      </c>
      <c r="H59" s="298">
        <v>4331.9333333333343</v>
      </c>
      <c r="I59" s="298">
        <v>4292.5666666666684</v>
      </c>
      <c r="J59" s="298">
        <v>4497.9666666666681</v>
      </c>
      <c r="K59" s="298">
        <v>4537.3333333333348</v>
      </c>
      <c r="L59" s="298">
        <v>4600.6666666666679</v>
      </c>
      <c r="M59" s="285">
        <v>4474</v>
      </c>
      <c r="N59" s="285">
        <v>4371.3</v>
      </c>
      <c r="O59" s="300">
        <v>3588375</v>
      </c>
      <c r="P59" s="301">
        <v>-6.2138586690189158E-2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2664.8</v>
      </c>
      <c r="F60" s="297">
        <v>2662.4666666666667</v>
      </c>
      <c r="G60" s="298">
        <v>2632.3333333333335</v>
      </c>
      <c r="H60" s="298">
        <v>2599.8666666666668</v>
      </c>
      <c r="I60" s="298">
        <v>2569.7333333333336</v>
      </c>
      <c r="J60" s="298">
        <v>2694.9333333333334</v>
      </c>
      <c r="K60" s="298">
        <v>2725.0666666666666</v>
      </c>
      <c r="L60" s="298">
        <v>2757.5333333333333</v>
      </c>
      <c r="M60" s="285">
        <v>2692.6</v>
      </c>
      <c r="N60" s="285">
        <v>2630</v>
      </c>
      <c r="O60" s="300">
        <v>2461900</v>
      </c>
      <c r="P60" s="301">
        <v>-4.2468856172140426E-3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1358.05</v>
      </c>
      <c r="F61" s="297">
        <v>1358.55</v>
      </c>
      <c r="G61" s="298">
        <v>1340.5</v>
      </c>
      <c r="H61" s="298">
        <v>1322.95</v>
      </c>
      <c r="I61" s="298">
        <v>1304.9000000000001</v>
      </c>
      <c r="J61" s="298">
        <v>1376.1</v>
      </c>
      <c r="K61" s="298">
        <v>1394.1499999999996</v>
      </c>
      <c r="L61" s="298">
        <v>1411.6999999999998</v>
      </c>
      <c r="M61" s="285">
        <v>1376.6</v>
      </c>
      <c r="N61" s="285">
        <v>1341</v>
      </c>
      <c r="O61" s="300">
        <v>2111450</v>
      </c>
      <c r="P61" s="301">
        <v>-5.6980056980056983E-3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198.65</v>
      </c>
      <c r="F62" s="297">
        <v>199.70000000000002</v>
      </c>
      <c r="G62" s="298">
        <v>197.05000000000004</v>
      </c>
      <c r="H62" s="298">
        <v>195.45000000000002</v>
      </c>
      <c r="I62" s="298">
        <v>192.80000000000004</v>
      </c>
      <c r="J62" s="298">
        <v>201.30000000000004</v>
      </c>
      <c r="K62" s="298">
        <v>203.95000000000002</v>
      </c>
      <c r="L62" s="298">
        <v>205.55000000000004</v>
      </c>
      <c r="M62" s="285">
        <v>202.35</v>
      </c>
      <c r="N62" s="285">
        <v>198.1</v>
      </c>
      <c r="O62" s="300">
        <v>14328000</v>
      </c>
      <c r="P62" s="301">
        <v>-8.2232743583354091E-3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83.75</v>
      </c>
      <c r="F63" s="297">
        <v>83.783333333333346</v>
      </c>
      <c r="G63" s="298">
        <v>82.666666666666686</v>
      </c>
      <c r="H63" s="298">
        <v>81.583333333333343</v>
      </c>
      <c r="I63" s="298">
        <v>80.466666666666683</v>
      </c>
      <c r="J63" s="298">
        <v>84.866666666666688</v>
      </c>
      <c r="K63" s="298">
        <v>85.983333333333334</v>
      </c>
      <c r="L63" s="298">
        <v>87.066666666666691</v>
      </c>
      <c r="M63" s="285">
        <v>84.9</v>
      </c>
      <c r="N63" s="285">
        <v>82.7</v>
      </c>
      <c r="O63" s="300">
        <v>84670000</v>
      </c>
      <c r="P63" s="301">
        <v>-1.8432645490377927E-2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141.35</v>
      </c>
      <c r="F64" s="297">
        <v>141.73333333333332</v>
      </c>
      <c r="G64" s="298">
        <v>139.86666666666665</v>
      </c>
      <c r="H64" s="298">
        <v>138.38333333333333</v>
      </c>
      <c r="I64" s="298">
        <v>136.51666666666665</v>
      </c>
      <c r="J64" s="298">
        <v>143.21666666666664</v>
      </c>
      <c r="K64" s="298">
        <v>145.08333333333331</v>
      </c>
      <c r="L64" s="298">
        <v>146.56666666666663</v>
      </c>
      <c r="M64" s="285">
        <v>143.6</v>
      </c>
      <c r="N64" s="285">
        <v>140.25</v>
      </c>
      <c r="O64" s="300">
        <v>30085200</v>
      </c>
      <c r="P64" s="301">
        <v>-3.4833659491193734E-2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477.7</v>
      </c>
      <c r="F65" s="297">
        <v>475.93333333333339</v>
      </c>
      <c r="G65" s="298">
        <v>471.86666666666679</v>
      </c>
      <c r="H65" s="298">
        <v>466.03333333333342</v>
      </c>
      <c r="I65" s="298">
        <v>461.96666666666681</v>
      </c>
      <c r="J65" s="298">
        <v>481.76666666666677</v>
      </c>
      <c r="K65" s="298">
        <v>485.83333333333337</v>
      </c>
      <c r="L65" s="298">
        <v>491.66666666666674</v>
      </c>
      <c r="M65" s="285">
        <v>480</v>
      </c>
      <c r="N65" s="285">
        <v>470.1</v>
      </c>
      <c r="O65" s="300">
        <v>6323850</v>
      </c>
      <c r="P65" s="301">
        <v>-1.6630901287553648E-2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26.8</v>
      </c>
      <c r="F66" s="297">
        <v>26.866666666666664</v>
      </c>
      <c r="G66" s="298">
        <v>26.433333333333326</v>
      </c>
      <c r="H66" s="298">
        <v>26.066666666666663</v>
      </c>
      <c r="I66" s="298">
        <v>25.633333333333326</v>
      </c>
      <c r="J66" s="298">
        <v>27.233333333333327</v>
      </c>
      <c r="K66" s="298">
        <v>27.666666666666664</v>
      </c>
      <c r="L66" s="298">
        <v>28.033333333333328</v>
      </c>
      <c r="M66" s="285">
        <v>27.3</v>
      </c>
      <c r="N66" s="285">
        <v>26.5</v>
      </c>
      <c r="O66" s="300">
        <v>154935000</v>
      </c>
      <c r="P66" s="301">
        <v>1.4287818529974959E-2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683.4</v>
      </c>
      <c r="F67" s="425">
        <v>681.9666666666667</v>
      </c>
      <c r="G67" s="426">
        <v>678.93333333333339</v>
      </c>
      <c r="H67" s="426">
        <v>674.4666666666667</v>
      </c>
      <c r="I67" s="426">
        <v>671.43333333333339</v>
      </c>
      <c r="J67" s="426">
        <v>686.43333333333339</v>
      </c>
      <c r="K67" s="426">
        <v>689.4666666666667</v>
      </c>
      <c r="L67" s="426">
        <v>693.93333333333339</v>
      </c>
      <c r="M67" s="427">
        <v>685</v>
      </c>
      <c r="N67" s="427">
        <v>677.5</v>
      </c>
      <c r="O67" s="428">
        <v>5858000</v>
      </c>
      <c r="P67" s="429">
        <v>3.4153005464480874E-4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1422.2</v>
      </c>
      <c r="F68" s="297">
        <v>1424.4166666666667</v>
      </c>
      <c r="G68" s="298">
        <v>1403.8333333333335</v>
      </c>
      <c r="H68" s="298">
        <v>1385.4666666666667</v>
      </c>
      <c r="I68" s="298">
        <v>1364.8833333333334</v>
      </c>
      <c r="J68" s="298">
        <v>1442.7833333333335</v>
      </c>
      <c r="K68" s="298">
        <v>1463.366666666667</v>
      </c>
      <c r="L68" s="298">
        <v>1481.7333333333336</v>
      </c>
      <c r="M68" s="285">
        <v>1445</v>
      </c>
      <c r="N68" s="285">
        <v>1406.05</v>
      </c>
      <c r="O68" s="300">
        <v>2425800</v>
      </c>
      <c r="P68" s="301">
        <v>1.9672131147540985E-2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333</v>
      </c>
      <c r="F69" s="297">
        <v>335.31666666666666</v>
      </c>
      <c r="G69" s="298">
        <v>328.93333333333334</v>
      </c>
      <c r="H69" s="298">
        <v>324.86666666666667</v>
      </c>
      <c r="I69" s="298">
        <v>318.48333333333335</v>
      </c>
      <c r="J69" s="298">
        <v>339.38333333333333</v>
      </c>
      <c r="K69" s="298">
        <v>345.76666666666665</v>
      </c>
      <c r="L69" s="298">
        <v>349.83333333333331</v>
      </c>
      <c r="M69" s="285">
        <v>341.7</v>
      </c>
      <c r="N69" s="285">
        <v>331.25</v>
      </c>
      <c r="O69" s="300">
        <v>6255800</v>
      </c>
      <c r="P69" s="301">
        <v>3.0380393158029102E-2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1391.4</v>
      </c>
      <c r="F70" s="297">
        <v>1392.2333333333333</v>
      </c>
      <c r="G70" s="298">
        <v>1380.3666666666668</v>
      </c>
      <c r="H70" s="298">
        <v>1369.3333333333335</v>
      </c>
      <c r="I70" s="298">
        <v>1357.4666666666669</v>
      </c>
      <c r="J70" s="298">
        <v>1403.2666666666667</v>
      </c>
      <c r="K70" s="298">
        <v>1415.133333333333</v>
      </c>
      <c r="L70" s="298">
        <v>1426.1666666666665</v>
      </c>
      <c r="M70" s="285">
        <v>1404.1</v>
      </c>
      <c r="N70" s="285">
        <v>1381.2</v>
      </c>
      <c r="O70" s="300">
        <v>17417300</v>
      </c>
      <c r="P70" s="301">
        <v>1.3320068534792461E-2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537.6</v>
      </c>
      <c r="F71" s="297">
        <v>530.1</v>
      </c>
      <c r="G71" s="298">
        <v>518.45000000000005</v>
      </c>
      <c r="H71" s="298">
        <v>499.3</v>
      </c>
      <c r="I71" s="298">
        <v>487.65000000000003</v>
      </c>
      <c r="J71" s="298">
        <v>549.25</v>
      </c>
      <c r="K71" s="298">
        <v>560.89999999999986</v>
      </c>
      <c r="L71" s="298">
        <v>580.05000000000007</v>
      </c>
      <c r="M71" s="285">
        <v>541.75</v>
      </c>
      <c r="N71" s="285">
        <v>510.95</v>
      </c>
      <c r="O71" s="300">
        <v>1122500</v>
      </c>
      <c r="P71" s="301">
        <v>-6.6371681415929203E-3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1091.5999999999999</v>
      </c>
      <c r="F72" s="297">
        <v>1093.7</v>
      </c>
      <c r="G72" s="298">
        <v>1079.9000000000001</v>
      </c>
      <c r="H72" s="298">
        <v>1068.2</v>
      </c>
      <c r="I72" s="298">
        <v>1054.4000000000001</v>
      </c>
      <c r="J72" s="298">
        <v>1105.4000000000001</v>
      </c>
      <c r="K72" s="298">
        <v>1119.1999999999998</v>
      </c>
      <c r="L72" s="298">
        <v>1130.9000000000001</v>
      </c>
      <c r="M72" s="285">
        <v>1107.5</v>
      </c>
      <c r="N72" s="285">
        <v>1082</v>
      </c>
      <c r="O72" s="300">
        <v>5123000</v>
      </c>
      <c r="P72" s="301">
        <v>5.3031860226104829E-2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1009.15</v>
      </c>
      <c r="F73" s="297">
        <v>1008.1</v>
      </c>
      <c r="G73" s="298">
        <v>993.55000000000007</v>
      </c>
      <c r="H73" s="298">
        <v>977.95</v>
      </c>
      <c r="I73" s="298">
        <v>963.40000000000009</v>
      </c>
      <c r="J73" s="298">
        <v>1023.7</v>
      </c>
      <c r="K73" s="298">
        <v>1038.25</v>
      </c>
      <c r="L73" s="298">
        <v>1053.8499999999999</v>
      </c>
      <c r="M73" s="285">
        <v>1022.65</v>
      </c>
      <c r="N73" s="285">
        <v>992.5</v>
      </c>
      <c r="O73" s="300">
        <v>18065600</v>
      </c>
      <c r="P73" s="301">
        <v>-4.0345071208121072E-2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2520</v>
      </c>
      <c r="F74" s="297">
        <v>2533.8333333333335</v>
      </c>
      <c r="G74" s="298">
        <v>2498.8666666666668</v>
      </c>
      <c r="H74" s="298">
        <v>2477.7333333333331</v>
      </c>
      <c r="I74" s="298">
        <v>2442.7666666666664</v>
      </c>
      <c r="J74" s="298">
        <v>2554.9666666666672</v>
      </c>
      <c r="K74" s="298">
        <v>2589.9333333333334</v>
      </c>
      <c r="L74" s="298">
        <v>2611.0666666666675</v>
      </c>
      <c r="M74" s="285">
        <v>2568.8000000000002</v>
      </c>
      <c r="N74" s="285">
        <v>2512.6999999999998</v>
      </c>
      <c r="O74" s="300">
        <v>16616700</v>
      </c>
      <c r="P74" s="301">
        <v>-2.9521357982467194E-3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2989.3</v>
      </c>
      <c r="F75" s="297">
        <v>3002.6166666666668</v>
      </c>
      <c r="G75" s="298">
        <v>2965.2333333333336</v>
      </c>
      <c r="H75" s="298">
        <v>2941.166666666667</v>
      </c>
      <c r="I75" s="298">
        <v>2903.7833333333338</v>
      </c>
      <c r="J75" s="298">
        <v>3026.6833333333334</v>
      </c>
      <c r="K75" s="298">
        <v>3064.0666666666666</v>
      </c>
      <c r="L75" s="298">
        <v>3088.1333333333332</v>
      </c>
      <c r="M75" s="285">
        <v>3040</v>
      </c>
      <c r="N75" s="285">
        <v>2978.55</v>
      </c>
      <c r="O75" s="300">
        <v>530000</v>
      </c>
      <c r="P75" s="301">
        <v>1.6104294478527608E-2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1519.5</v>
      </c>
      <c r="F76" s="425">
        <v>1526.3833333333332</v>
      </c>
      <c r="G76" s="426">
        <v>1508.1166666666663</v>
      </c>
      <c r="H76" s="426">
        <v>1496.7333333333331</v>
      </c>
      <c r="I76" s="426">
        <v>1478.4666666666662</v>
      </c>
      <c r="J76" s="426">
        <v>1537.7666666666664</v>
      </c>
      <c r="K76" s="426">
        <v>1556.0333333333333</v>
      </c>
      <c r="L76" s="426">
        <v>1567.4166666666665</v>
      </c>
      <c r="M76" s="427">
        <v>1544.65</v>
      </c>
      <c r="N76" s="427">
        <v>1515</v>
      </c>
      <c r="O76" s="428">
        <v>24997500</v>
      </c>
      <c r="P76" s="429">
        <v>-9.0698992717917412E-3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705.55</v>
      </c>
      <c r="F77" s="297">
        <v>706.75</v>
      </c>
      <c r="G77" s="298">
        <v>701.7</v>
      </c>
      <c r="H77" s="298">
        <v>697.85</v>
      </c>
      <c r="I77" s="298">
        <v>692.80000000000007</v>
      </c>
      <c r="J77" s="298">
        <v>710.6</v>
      </c>
      <c r="K77" s="298">
        <v>715.65</v>
      </c>
      <c r="L77" s="298">
        <v>719.5</v>
      </c>
      <c r="M77" s="285">
        <v>711.8</v>
      </c>
      <c r="N77" s="285">
        <v>702.9</v>
      </c>
      <c r="O77" s="300">
        <v>8801100</v>
      </c>
      <c r="P77" s="301">
        <v>-3.7481259370314841E-4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3270.15</v>
      </c>
      <c r="F78" s="297">
        <v>3276.4833333333336</v>
      </c>
      <c r="G78" s="298">
        <v>3249.2166666666672</v>
      </c>
      <c r="H78" s="298">
        <v>3228.2833333333338</v>
      </c>
      <c r="I78" s="298">
        <v>3201.0166666666673</v>
      </c>
      <c r="J78" s="298">
        <v>3297.416666666667</v>
      </c>
      <c r="K78" s="298">
        <v>3324.6833333333334</v>
      </c>
      <c r="L78" s="298">
        <v>3345.6166666666668</v>
      </c>
      <c r="M78" s="285">
        <v>3303.75</v>
      </c>
      <c r="N78" s="285">
        <v>3255.55</v>
      </c>
      <c r="O78" s="300">
        <v>4055100</v>
      </c>
      <c r="P78" s="301">
        <v>2.0014825796886584E-3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334.65</v>
      </c>
      <c r="F79" s="297">
        <v>333.38333333333333</v>
      </c>
      <c r="G79" s="298">
        <v>328.61666666666667</v>
      </c>
      <c r="H79" s="298">
        <v>322.58333333333337</v>
      </c>
      <c r="I79" s="298">
        <v>317.81666666666672</v>
      </c>
      <c r="J79" s="298">
        <v>339.41666666666663</v>
      </c>
      <c r="K79" s="298">
        <v>344.18333333333328</v>
      </c>
      <c r="L79" s="298">
        <v>350.21666666666658</v>
      </c>
      <c r="M79" s="285">
        <v>338.15</v>
      </c>
      <c r="N79" s="285">
        <v>327.35000000000002</v>
      </c>
      <c r="O79" s="300">
        <v>32047900</v>
      </c>
      <c r="P79" s="301">
        <v>-1.5585787874785366E-2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241.85</v>
      </c>
      <c r="F80" s="297">
        <v>242.81666666666669</v>
      </c>
      <c r="G80" s="298">
        <v>240.08333333333337</v>
      </c>
      <c r="H80" s="298">
        <v>238.31666666666669</v>
      </c>
      <c r="I80" s="298">
        <v>235.58333333333337</v>
      </c>
      <c r="J80" s="298">
        <v>244.58333333333337</v>
      </c>
      <c r="K80" s="298">
        <v>247.31666666666666</v>
      </c>
      <c r="L80" s="298">
        <v>249.08333333333337</v>
      </c>
      <c r="M80" s="285">
        <v>245.55</v>
      </c>
      <c r="N80" s="285">
        <v>241.05</v>
      </c>
      <c r="O80" s="300">
        <v>33563700</v>
      </c>
      <c r="P80" s="301">
        <v>-1.7933322799810397E-2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2247.4499999999998</v>
      </c>
      <c r="F81" s="297">
        <v>2237.6666666666665</v>
      </c>
      <c r="G81" s="298">
        <v>2224.8833333333332</v>
      </c>
      <c r="H81" s="298">
        <v>2202.3166666666666</v>
      </c>
      <c r="I81" s="298">
        <v>2189.5333333333333</v>
      </c>
      <c r="J81" s="298">
        <v>2260.2333333333331</v>
      </c>
      <c r="K81" s="298">
        <v>2273.0166666666669</v>
      </c>
      <c r="L81" s="298">
        <v>2295.583333333333</v>
      </c>
      <c r="M81" s="285">
        <v>2250.4499999999998</v>
      </c>
      <c r="N81" s="285">
        <v>2215.1</v>
      </c>
      <c r="O81" s="300">
        <v>7050000</v>
      </c>
      <c r="P81" s="301">
        <v>-6.9122598534363242E-2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223.3</v>
      </c>
      <c r="F82" s="297">
        <v>223.01666666666668</v>
      </c>
      <c r="G82" s="298">
        <v>218.88333333333335</v>
      </c>
      <c r="H82" s="298">
        <v>214.46666666666667</v>
      </c>
      <c r="I82" s="298">
        <v>210.33333333333334</v>
      </c>
      <c r="J82" s="298">
        <v>227.43333333333337</v>
      </c>
      <c r="K82" s="298">
        <v>231.56666666666669</v>
      </c>
      <c r="L82" s="298">
        <v>235.98333333333338</v>
      </c>
      <c r="M82" s="285">
        <v>227.15</v>
      </c>
      <c r="N82" s="285">
        <v>218.6</v>
      </c>
      <c r="O82" s="300">
        <v>33030500</v>
      </c>
      <c r="P82" s="301">
        <v>4.3073910915320604E-2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597.75</v>
      </c>
      <c r="F83" s="297">
        <v>601.25</v>
      </c>
      <c r="G83" s="298">
        <v>593.04999999999995</v>
      </c>
      <c r="H83" s="298">
        <v>588.34999999999991</v>
      </c>
      <c r="I83" s="298">
        <v>580.14999999999986</v>
      </c>
      <c r="J83" s="298">
        <v>605.95000000000005</v>
      </c>
      <c r="K83" s="298">
        <v>614.15000000000009</v>
      </c>
      <c r="L83" s="298">
        <v>618.85000000000014</v>
      </c>
      <c r="M83" s="285">
        <v>609.45000000000005</v>
      </c>
      <c r="N83" s="285">
        <v>596.54999999999995</v>
      </c>
      <c r="O83" s="300">
        <v>95792125</v>
      </c>
      <c r="P83" s="301">
        <v>2.2442491116513932E-3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1491.25</v>
      </c>
      <c r="F84" s="297">
        <v>1492.4166666666667</v>
      </c>
      <c r="G84" s="298">
        <v>1470.8333333333335</v>
      </c>
      <c r="H84" s="298">
        <v>1450.4166666666667</v>
      </c>
      <c r="I84" s="298">
        <v>1428.8333333333335</v>
      </c>
      <c r="J84" s="298">
        <v>1512.8333333333335</v>
      </c>
      <c r="K84" s="298">
        <v>1534.416666666667</v>
      </c>
      <c r="L84" s="298">
        <v>1554.8333333333335</v>
      </c>
      <c r="M84" s="285">
        <v>1514</v>
      </c>
      <c r="N84" s="285">
        <v>1472</v>
      </c>
      <c r="O84" s="300">
        <v>917575</v>
      </c>
      <c r="P84" s="301">
        <v>-3.8735529830810328E-2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445.85</v>
      </c>
      <c r="F85" s="297">
        <v>447.93333333333339</v>
      </c>
      <c r="G85" s="298">
        <v>442.81666666666678</v>
      </c>
      <c r="H85" s="298">
        <v>439.78333333333336</v>
      </c>
      <c r="I85" s="298">
        <v>434.66666666666674</v>
      </c>
      <c r="J85" s="298">
        <v>450.96666666666681</v>
      </c>
      <c r="K85" s="298">
        <v>456.08333333333337</v>
      </c>
      <c r="L85" s="298">
        <v>459.11666666666684</v>
      </c>
      <c r="M85" s="285">
        <v>453.05</v>
      </c>
      <c r="N85" s="285">
        <v>444.9</v>
      </c>
      <c r="O85" s="300">
        <v>8922000</v>
      </c>
      <c r="P85" s="301">
        <v>1.0533469249065579E-2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10.199999999999999</v>
      </c>
      <c r="F86" s="297">
        <v>10.35</v>
      </c>
      <c r="G86" s="298">
        <v>9.9499999999999993</v>
      </c>
      <c r="H86" s="298">
        <v>9.6999999999999993</v>
      </c>
      <c r="I86" s="298">
        <v>9.2999999999999989</v>
      </c>
      <c r="J86" s="298">
        <v>10.6</v>
      </c>
      <c r="K86" s="298">
        <v>11.000000000000002</v>
      </c>
      <c r="L86" s="298">
        <v>11.25</v>
      </c>
      <c r="M86" s="285">
        <v>10.75</v>
      </c>
      <c r="N86" s="285">
        <v>10.1</v>
      </c>
      <c r="O86" s="300">
        <v>972160000</v>
      </c>
      <c r="P86" s="301">
        <v>5.1643192488262914E-2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63.25</v>
      </c>
      <c r="F87" s="297">
        <v>63.966666666666669</v>
      </c>
      <c r="G87" s="298">
        <v>62.183333333333337</v>
      </c>
      <c r="H87" s="298">
        <v>61.116666666666667</v>
      </c>
      <c r="I87" s="298">
        <v>59.333333333333336</v>
      </c>
      <c r="J87" s="298">
        <v>65.033333333333331</v>
      </c>
      <c r="K87" s="298">
        <v>66.816666666666663</v>
      </c>
      <c r="L87" s="298">
        <v>67.88333333333334</v>
      </c>
      <c r="M87" s="285">
        <v>65.75</v>
      </c>
      <c r="N87" s="285">
        <v>62.9</v>
      </c>
      <c r="O87" s="300">
        <v>181583000</v>
      </c>
      <c r="P87" s="301">
        <v>1.6377751781346379E-2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508.3</v>
      </c>
      <c r="F88" s="297">
        <v>508.75</v>
      </c>
      <c r="G88" s="298">
        <v>503</v>
      </c>
      <c r="H88" s="298">
        <v>497.7</v>
      </c>
      <c r="I88" s="298">
        <v>491.95</v>
      </c>
      <c r="J88" s="298">
        <v>514.04999999999995</v>
      </c>
      <c r="K88" s="298">
        <v>519.79999999999995</v>
      </c>
      <c r="L88" s="298">
        <v>525.1</v>
      </c>
      <c r="M88" s="285">
        <v>514.5</v>
      </c>
      <c r="N88" s="285">
        <v>503.45</v>
      </c>
      <c r="O88" s="300">
        <v>5990875</v>
      </c>
      <c r="P88" s="301">
        <v>-1.2913457181694609E-2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1681.6</v>
      </c>
      <c r="F89" s="297">
        <v>1678.4833333333333</v>
      </c>
      <c r="G89" s="298">
        <v>1655.5666666666666</v>
      </c>
      <c r="H89" s="298">
        <v>1629.5333333333333</v>
      </c>
      <c r="I89" s="298">
        <v>1606.6166666666666</v>
      </c>
      <c r="J89" s="298">
        <v>1704.5166666666667</v>
      </c>
      <c r="K89" s="298">
        <v>1727.4333333333332</v>
      </c>
      <c r="L89" s="298">
        <v>1753.4666666666667</v>
      </c>
      <c r="M89" s="285">
        <v>1701.4</v>
      </c>
      <c r="N89" s="285">
        <v>1652.45</v>
      </c>
      <c r="O89" s="300">
        <v>3147000</v>
      </c>
      <c r="P89" s="301">
        <v>1.6308735669304054E-2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1039.25</v>
      </c>
      <c r="F90" s="297">
        <v>1040.4833333333333</v>
      </c>
      <c r="G90" s="298">
        <v>1027.9666666666667</v>
      </c>
      <c r="H90" s="298">
        <v>1016.6833333333334</v>
      </c>
      <c r="I90" s="298">
        <v>1004.1666666666667</v>
      </c>
      <c r="J90" s="298">
        <v>1051.7666666666667</v>
      </c>
      <c r="K90" s="298">
        <v>1064.2833333333335</v>
      </c>
      <c r="L90" s="298">
        <v>1075.5666666666666</v>
      </c>
      <c r="M90" s="285">
        <v>1053</v>
      </c>
      <c r="N90" s="285">
        <v>1029.2</v>
      </c>
      <c r="O90" s="300">
        <v>23270400</v>
      </c>
      <c r="P90" s="301">
        <v>0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262.60000000000002</v>
      </c>
      <c r="F91" s="297">
        <v>261.53333333333336</v>
      </c>
      <c r="G91" s="298">
        <v>258.26666666666671</v>
      </c>
      <c r="H91" s="298">
        <v>253.93333333333334</v>
      </c>
      <c r="I91" s="298">
        <v>250.66666666666669</v>
      </c>
      <c r="J91" s="298">
        <v>265.86666666666673</v>
      </c>
      <c r="K91" s="298">
        <v>269.13333333333338</v>
      </c>
      <c r="L91" s="298">
        <v>273.46666666666675</v>
      </c>
      <c r="M91" s="285">
        <v>264.8</v>
      </c>
      <c r="N91" s="285">
        <v>257.2</v>
      </c>
      <c r="O91" s="300">
        <v>10931200</v>
      </c>
      <c r="P91" s="301">
        <v>-1.0141987829614604E-2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1391.2</v>
      </c>
      <c r="F92" s="425">
        <v>1396.8999999999999</v>
      </c>
      <c r="G92" s="426">
        <v>1380.7499999999998</v>
      </c>
      <c r="H92" s="426">
        <v>1370.3</v>
      </c>
      <c r="I92" s="426">
        <v>1354.1499999999999</v>
      </c>
      <c r="J92" s="426">
        <v>1407.3499999999997</v>
      </c>
      <c r="K92" s="426">
        <v>1423.4999999999998</v>
      </c>
      <c r="L92" s="426">
        <v>1433.9499999999996</v>
      </c>
      <c r="M92" s="427">
        <v>1413.05</v>
      </c>
      <c r="N92" s="427">
        <v>1386.45</v>
      </c>
      <c r="O92" s="428">
        <v>31218600</v>
      </c>
      <c r="P92" s="429">
        <v>3.3222129552404785E-2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98.7</v>
      </c>
      <c r="F93" s="297">
        <v>99.416666666666671</v>
      </c>
      <c r="G93" s="298">
        <v>97.733333333333348</v>
      </c>
      <c r="H93" s="298">
        <v>96.76666666666668</v>
      </c>
      <c r="I93" s="298">
        <v>95.083333333333357</v>
      </c>
      <c r="J93" s="298">
        <v>100.38333333333334</v>
      </c>
      <c r="K93" s="298">
        <v>102.06666666666665</v>
      </c>
      <c r="L93" s="298">
        <v>103.03333333333333</v>
      </c>
      <c r="M93" s="285">
        <v>101.1</v>
      </c>
      <c r="N93" s="285">
        <v>98.45</v>
      </c>
      <c r="O93" s="300">
        <v>74815000</v>
      </c>
      <c r="P93" s="301">
        <v>3.2101865136298424E-2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1914.85</v>
      </c>
      <c r="F94" s="297">
        <v>1919.8166666666666</v>
      </c>
      <c r="G94" s="298">
        <v>1894.6333333333332</v>
      </c>
      <c r="H94" s="298">
        <v>1874.4166666666665</v>
      </c>
      <c r="I94" s="298">
        <v>1849.2333333333331</v>
      </c>
      <c r="J94" s="298">
        <v>1940.0333333333333</v>
      </c>
      <c r="K94" s="298">
        <v>1965.2166666666667</v>
      </c>
      <c r="L94" s="298">
        <v>1985.4333333333334</v>
      </c>
      <c r="M94" s="285">
        <v>1945</v>
      </c>
      <c r="N94" s="285">
        <v>1899.6</v>
      </c>
      <c r="O94" s="300">
        <v>1974700</v>
      </c>
      <c r="P94" s="301">
        <v>4.9033149171270718E-2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209.15</v>
      </c>
      <c r="F95" s="297">
        <v>208.16666666666666</v>
      </c>
      <c r="G95" s="298">
        <v>206.48333333333332</v>
      </c>
      <c r="H95" s="298">
        <v>203.81666666666666</v>
      </c>
      <c r="I95" s="298">
        <v>202.13333333333333</v>
      </c>
      <c r="J95" s="298">
        <v>210.83333333333331</v>
      </c>
      <c r="K95" s="298">
        <v>212.51666666666665</v>
      </c>
      <c r="L95" s="298">
        <v>215.18333333333331</v>
      </c>
      <c r="M95" s="285">
        <v>209.85</v>
      </c>
      <c r="N95" s="285">
        <v>205.5</v>
      </c>
      <c r="O95" s="300">
        <v>151737600</v>
      </c>
      <c r="P95" s="301">
        <v>-8.0331366888414715E-3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324.14999999999998</v>
      </c>
      <c r="F96" s="297">
        <v>324.91666666666669</v>
      </c>
      <c r="G96" s="298">
        <v>319.98333333333335</v>
      </c>
      <c r="H96" s="298">
        <v>315.81666666666666</v>
      </c>
      <c r="I96" s="298">
        <v>310.88333333333333</v>
      </c>
      <c r="J96" s="298">
        <v>329.08333333333337</v>
      </c>
      <c r="K96" s="298">
        <v>334.01666666666665</v>
      </c>
      <c r="L96" s="298">
        <v>338.18333333333339</v>
      </c>
      <c r="M96" s="285">
        <v>329.85</v>
      </c>
      <c r="N96" s="285">
        <v>320.75</v>
      </c>
      <c r="O96" s="300">
        <v>25955000</v>
      </c>
      <c r="P96" s="301">
        <v>4.0618955512572536E-3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426.85</v>
      </c>
      <c r="F97" s="297">
        <v>427.26666666666665</v>
      </c>
      <c r="G97" s="298">
        <v>420.08333333333331</v>
      </c>
      <c r="H97" s="298">
        <v>413.31666666666666</v>
      </c>
      <c r="I97" s="298">
        <v>406.13333333333333</v>
      </c>
      <c r="J97" s="298">
        <v>434.0333333333333</v>
      </c>
      <c r="K97" s="298">
        <v>441.2166666666667</v>
      </c>
      <c r="L97" s="298">
        <v>447.98333333333329</v>
      </c>
      <c r="M97" s="285">
        <v>434.45</v>
      </c>
      <c r="N97" s="285">
        <v>420.5</v>
      </c>
      <c r="O97" s="300">
        <v>32880600</v>
      </c>
      <c r="P97" s="301">
        <v>-3.2647549447930732E-2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2963.65</v>
      </c>
      <c r="F98" s="297">
        <v>2966.7333333333336</v>
      </c>
      <c r="G98" s="298">
        <v>2922.4666666666672</v>
      </c>
      <c r="H98" s="298">
        <v>2881.2833333333338</v>
      </c>
      <c r="I98" s="298">
        <v>2837.0166666666673</v>
      </c>
      <c r="J98" s="298">
        <v>3007.916666666667</v>
      </c>
      <c r="K98" s="298">
        <v>3052.1833333333334</v>
      </c>
      <c r="L98" s="298">
        <v>3093.3666666666668</v>
      </c>
      <c r="M98" s="285">
        <v>3011</v>
      </c>
      <c r="N98" s="285">
        <v>2925.55</v>
      </c>
      <c r="O98" s="300">
        <v>1309500</v>
      </c>
      <c r="P98" s="301">
        <v>1.5116279069767442E-2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1906.75</v>
      </c>
      <c r="F99" s="297">
        <v>1917.2166666666665</v>
      </c>
      <c r="G99" s="298">
        <v>1892.583333333333</v>
      </c>
      <c r="H99" s="298">
        <v>1878.4166666666665</v>
      </c>
      <c r="I99" s="298">
        <v>1853.7833333333331</v>
      </c>
      <c r="J99" s="298">
        <v>1931.383333333333</v>
      </c>
      <c r="K99" s="298">
        <v>1956.0166666666667</v>
      </c>
      <c r="L99" s="298">
        <v>1970.1833333333329</v>
      </c>
      <c r="M99" s="285">
        <v>1941.85</v>
      </c>
      <c r="N99" s="285">
        <v>1903.05</v>
      </c>
      <c r="O99" s="300">
        <v>12841200</v>
      </c>
      <c r="P99" s="301">
        <v>-1.3035324499646448E-2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106.25</v>
      </c>
      <c r="F100" s="297">
        <v>105.41666666666667</v>
      </c>
      <c r="G100" s="298">
        <v>104.18333333333334</v>
      </c>
      <c r="H100" s="298">
        <v>102.11666666666666</v>
      </c>
      <c r="I100" s="298">
        <v>100.88333333333333</v>
      </c>
      <c r="J100" s="298">
        <v>107.48333333333335</v>
      </c>
      <c r="K100" s="298">
        <v>108.71666666666667</v>
      </c>
      <c r="L100" s="298">
        <v>110.78333333333336</v>
      </c>
      <c r="M100" s="285">
        <v>106.65</v>
      </c>
      <c r="N100" s="285">
        <v>103.35</v>
      </c>
      <c r="O100" s="300">
        <v>29690148</v>
      </c>
      <c r="P100" s="301">
        <v>-6.2288613303269451E-2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2533.5500000000002</v>
      </c>
      <c r="F101" s="297">
        <v>2501.5499999999997</v>
      </c>
      <c r="G101" s="298">
        <v>2446.9999999999995</v>
      </c>
      <c r="H101" s="298">
        <v>2360.4499999999998</v>
      </c>
      <c r="I101" s="298">
        <v>2305.8999999999996</v>
      </c>
      <c r="J101" s="298">
        <v>2588.0999999999995</v>
      </c>
      <c r="K101" s="298">
        <v>2642.6499999999996</v>
      </c>
      <c r="L101" s="298">
        <v>2729.1999999999994</v>
      </c>
      <c r="M101" s="285">
        <v>2556.1</v>
      </c>
      <c r="N101" s="285">
        <v>2415</v>
      </c>
      <c r="O101" s="300">
        <v>214750</v>
      </c>
      <c r="P101" s="301">
        <v>0.35703001579778831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430.55</v>
      </c>
      <c r="F102" s="297">
        <v>429.3</v>
      </c>
      <c r="G102" s="298">
        <v>423.05</v>
      </c>
      <c r="H102" s="298">
        <v>415.55</v>
      </c>
      <c r="I102" s="298">
        <v>409.3</v>
      </c>
      <c r="J102" s="298">
        <v>436.8</v>
      </c>
      <c r="K102" s="298">
        <v>443.05</v>
      </c>
      <c r="L102" s="298">
        <v>450.55</v>
      </c>
      <c r="M102" s="285">
        <v>435.55</v>
      </c>
      <c r="N102" s="285">
        <v>421.8</v>
      </c>
      <c r="O102" s="300">
        <v>9094000</v>
      </c>
      <c r="P102" s="301">
        <v>-7.8808752025931933E-2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1471.45</v>
      </c>
      <c r="F103" s="297">
        <v>1477.9000000000003</v>
      </c>
      <c r="G103" s="298">
        <v>1456.9000000000005</v>
      </c>
      <c r="H103" s="298">
        <v>1442.3500000000001</v>
      </c>
      <c r="I103" s="298">
        <v>1421.3500000000004</v>
      </c>
      <c r="J103" s="298">
        <v>1492.4500000000007</v>
      </c>
      <c r="K103" s="298">
        <v>1513.4500000000003</v>
      </c>
      <c r="L103" s="298">
        <v>1528.0000000000009</v>
      </c>
      <c r="M103" s="285">
        <v>1498.9</v>
      </c>
      <c r="N103" s="285">
        <v>1463.35</v>
      </c>
      <c r="O103" s="300">
        <v>13276750</v>
      </c>
      <c r="P103" s="301">
        <v>2.3674410356446178E-2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4137.25</v>
      </c>
      <c r="F104" s="297">
        <v>4147.6500000000005</v>
      </c>
      <c r="G104" s="298">
        <v>4075.3000000000011</v>
      </c>
      <c r="H104" s="298">
        <v>4013.3500000000004</v>
      </c>
      <c r="I104" s="298">
        <v>3941.0000000000009</v>
      </c>
      <c r="J104" s="298">
        <v>4209.6000000000013</v>
      </c>
      <c r="K104" s="298">
        <v>4281.9500000000016</v>
      </c>
      <c r="L104" s="298">
        <v>4343.9000000000015</v>
      </c>
      <c r="M104" s="285">
        <v>4220</v>
      </c>
      <c r="N104" s="285">
        <v>4085.7</v>
      </c>
      <c r="O104" s="300">
        <v>279900</v>
      </c>
      <c r="P104" s="301">
        <v>6.8116771608471668E-2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2790.85</v>
      </c>
      <c r="F105" s="297">
        <v>2804.25</v>
      </c>
      <c r="G105" s="298">
        <v>2746.55</v>
      </c>
      <c r="H105" s="298">
        <v>2702.25</v>
      </c>
      <c r="I105" s="298">
        <v>2644.55</v>
      </c>
      <c r="J105" s="298">
        <v>2848.55</v>
      </c>
      <c r="K105" s="298">
        <v>2906.25</v>
      </c>
      <c r="L105" s="298">
        <v>2950.55</v>
      </c>
      <c r="M105" s="285">
        <v>2861.95</v>
      </c>
      <c r="N105" s="285">
        <v>2759.95</v>
      </c>
      <c r="O105" s="300">
        <v>437800</v>
      </c>
      <c r="P105" s="301">
        <v>3.6949313121743252E-2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1056.0999999999999</v>
      </c>
      <c r="F106" s="297">
        <v>1056.3666666666666</v>
      </c>
      <c r="G106" s="298">
        <v>1044.3833333333332</v>
      </c>
      <c r="H106" s="298">
        <v>1032.6666666666667</v>
      </c>
      <c r="I106" s="298">
        <v>1020.6833333333334</v>
      </c>
      <c r="J106" s="298">
        <v>1068.083333333333</v>
      </c>
      <c r="K106" s="298">
        <v>1080.0666666666662</v>
      </c>
      <c r="L106" s="298">
        <v>1091.7833333333328</v>
      </c>
      <c r="M106" s="285">
        <v>1068.3499999999999</v>
      </c>
      <c r="N106" s="285">
        <v>1044.6500000000001</v>
      </c>
      <c r="O106" s="300">
        <v>6684400</v>
      </c>
      <c r="P106" s="301">
        <v>-2.283684344075108E-3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844.95</v>
      </c>
      <c r="F107" s="297">
        <v>847.80000000000007</v>
      </c>
      <c r="G107" s="298">
        <v>838.10000000000014</v>
      </c>
      <c r="H107" s="298">
        <v>831.25000000000011</v>
      </c>
      <c r="I107" s="298">
        <v>821.55000000000018</v>
      </c>
      <c r="J107" s="298">
        <v>854.65000000000009</v>
      </c>
      <c r="K107" s="298">
        <v>864.35000000000014</v>
      </c>
      <c r="L107" s="298">
        <v>871.2</v>
      </c>
      <c r="M107" s="285">
        <v>857.5</v>
      </c>
      <c r="N107" s="285">
        <v>840.95</v>
      </c>
      <c r="O107" s="300">
        <v>7512400</v>
      </c>
      <c r="P107" s="301">
        <v>1.4930944382232176E-3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211.9</v>
      </c>
      <c r="F108" s="297">
        <v>210.16666666666666</v>
      </c>
      <c r="G108" s="298">
        <v>207.18333333333331</v>
      </c>
      <c r="H108" s="298">
        <v>202.46666666666664</v>
      </c>
      <c r="I108" s="298">
        <v>199.48333333333329</v>
      </c>
      <c r="J108" s="298">
        <v>214.88333333333333</v>
      </c>
      <c r="K108" s="298">
        <v>217.86666666666667</v>
      </c>
      <c r="L108" s="298">
        <v>222.58333333333334</v>
      </c>
      <c r="M108" s="285">
        <v>213.15</v>
      </c>
      <c r="N108" s="285">
        <v>205.45</v>
      </c>
      <c r="O108" s="300">
        <v>12304000</v>
      </c>
      <c r="P108" s="301">
        <v>-4.3532338308457715E-2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164.35</v>
      </c>
      <c r="F109" s="297">
        <v>163.13333333333335</v>
      </c>
      <c r="G109" s="298">
        <v>161.01666666666671</v>
      </c>
      <c r="H109" s="298">
        <v>157.68333333333337</v>
      </c>
      <c r="I109" s="298">
        <v>155.56666666666672</v>
      </c>
      <c r="J109" s="298">
        <v>166.4666666666667</v>
      </c>
      <c r="K109" s="298">
        <v>168.58333333333331</v>
      </c>
      <c r="L109" s="298">
        <v>171.91666666666669</v>
      </c>
      <c r="M109" s="285">
        <v>165.25</v>
      </c>
      <c r="N109" s="285">
        <v>159.80000000000001</v>
      </c>
      <c r="O109" s="300">
        <v>20184000</v>
      </c>
      <c r="P109" s="301">
        <v>-4.7565118912797279E-2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397</v>
      </c>
      <c r="F110" s="297">
        <v>395.90000000000003</v>
      </c>
      <c r="G110" s="298">
        <v>393.40000000000009</v>
      </c>
      <c r="H110" s="298">
        <v>389.80000000000007</v>
      </c>
      <c r="I110" s="298">
        <v>387.30000000000013</v>
      </c>
      <c r="J110" s="298">
        <v>399.50000000000006</v>
      </c>
      <c r="K110" s="298">
        <v>401.99999999999994</v>
      </c>
      <c r="L110" s="298">
        <v>405.6</v>
      </c>
      <c r="M110" s="285">
        <v>398.4</v>
      </c>
      <c r="N110" s="285">
        <v>392.3</v>
      </c>
      <c r="O110" s="300">
        <v>8474000</v>
      </c>
      <c r="P110" s="301">
        <v>2.740058195926285E-2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7166.55</v>
      </c>
      <c r="F111" s="297">
        <v>7164.8166666666666</v>
      </c>
      <c r="G111" s="298">
        <v>7118.0333333333328</v>
      </c>
      <c r="H111" s="298">
        <v>7069.5166666666664</v>
      </c>
      <c r="I111" s="298">
        <v>7022.7333333333327</v>
      </c>
      <c r="J111" s="298">
        <v>7213.333333333333</v>
      </c>
      <c r="K111" s="298">
        <v>7260.1166666666677</v>
      </c>
      <c r="L111" s="298">
        <v>7308.6333333333332</v>
      </c>
      <c r="M111" s="285">
        <v>7211.6</v>
      </c>
      <c r="N111" s="285">
        <v>7116.3</v>
      </c>
      <c r="O111" s="300">
        <v>2465500</v>
      </c>
      <c r="P111" s="301">
        <v>-4.9244177078513036E-2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540.45000000000005</v>
      </c>
      <c r="F112" s="297">
        <v>537.88333333333333</v>
      </c>
      <c r="G112" s="298">
        <v>533.81666666666661</v>
      </c>
      <c r="H112" s="298">
        <v>527.18333333333328</v>
      </c>
      <c r="I112" s="298">
        <v>523.11666666666656</v>
      </c>
      <c r="J112" s="298">
        <v>544.51666666666665</v>
      </c>
      <c r="K112" s="298">
        <v>548.58333333333348</v>
      </c>
      <c r="L112" s="298">
        <v>555.2166666666667</v>
      </c>
      <c r="M112" s="285">
        <v>541.95000000000005</v>
      </c>
      <c r="N112" s="285">
        <v>531.25</v>
      </c>
      <c r="O112" s="300">
        <v>14533750</v>
      </c>
      <c r="P112" s="301">
        <v>-4.9636285836542572E-3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877.9</v>
      </c>
      <c r="F113" s="297">
        <v>886.6</v>
      </c>
      <c r="G113" s="298">
        <v>864.30000000000007</v>
      </c>
      <c r="H113" s="298">
        <v>850.7</v>
      </c>
      <c r="I113" s="298">
        <v>828.40000000000009</v>
      </c>
      <c r="J113" s="298">
        <v>900.2</v>
      </c>
      <c r="K113" s="298">
        <v>922.5</v>
      </c>
      <c r="L113" s="298">
        <v>936.1</v>
      </c>
      <c r="M113" s="285">
        <v>908.9</v>
      </c>
      <c r="N113" s="285">
        <v>873</v>
      </c>
      <c r="O113" s="300">
        <v>2444000</v>
      </c>
      <c r="P113" s="301">
        <v>5.8855002675227393E-3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1194.5</v>
      </c>
      <c r="F114" s="297">
        <v>1203.1000000000001</v>
      </c>
      <c r="G114" s="298">
        <v>1176.7000000000003</v>
      </c>
      <c r="H114" s="298">
        <v>1158.9000000000001</v>
      </c>
      <c r="I114" s="298">
        <v>1132.5000000000002</v>
      </c>
      <c r="J114" s="298">
        <v>1220.9000000000003</v>
      </c>
      <c r="K114" s="298">
        <v>1247.3000000000004</v>
      </c>
      <c r="L114" s="298">
        <v>1265.1000000000004</v>
      </c>
      <c r="M114" s="285">
        <v>1229.5</v>
      </c>
      <c r="N114" s="285">
        <v>1185.3</v>
      </c>
      <c r="O114" s="300">
        <v>1230000</v>
      </c>
      <c r="P114" s="301">
        <v>5.3948013732221679E-3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2023.65</v>
      </c>
      <c r="F115" s="297">
        <v>1997.8166666666666</v>
      </c>
      <c r="G115" s="298">
        <v>1962.8833333333332</v>
      </c>
      <c r="H115" s="298">
        <v>1902.1166666666666</v>
      </c>
      <c r="I115" s="298">
        <v>1867.1833333333332</v>
      </c>
      <c r="J115" s="298">
        <v>2058.583333333333</v>
      </c>
      <c r="K115" s="298">
        <v>2093.5166666666664</v>
      </c>
      <c r="L115" s="298">
        <v>2154.2833333333333</v>
      </c>
      <c r="M115" s="285">
        <v>2032.75</v>
      </c>
      <c r="N115" s="285">
        <v>1937.05</v>
      </c>
      <c r="O115" s="300">
        <v>1748800</v>
      </c>
      <c r="P115" s="301">
        <v>7.5258239055582876E-2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221.95</v>
      </c>
      <c r="F116" s="297">
        <v>220.79999999999998</v>
      </c>
      <c r="G116" s="298">
        <v>218.64999999999998</v>
      </c>
      <c r="H116" s="298">
        <v>215.35</v>
      </c>
      <c r="I116" s="298">
        <v>213.2</v>
      </c>
      <c r="J116" s="298">
        <v>224.09999999999997</v>
      </c>
      <c r="K116" s="298">
        <v>226.25</v>
      </c>
      <c r="L116" s="298">
        <v>229.54999999999995</v>
      </c>
      <c r="M116" s="285">
        <v>222.95</v>
      </c>
      <c r="N116" s="285">
        <v>217.5</v>
      </c>
      <c r="O116" s="300">
        <v>31276000</v>
      </c>
      <c r="P116" s="301">
        <v>-5.0170068027210885E-2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1737.05</v>
      </c>
      <c r="F117" s="297">
        <v>1705.7166666666665</v>
      </c>
      <c r="G117" s="298">
        <v>1666.4333333333329</v>
      </c>
      <c r="H117" s="298">
        <v>1595.8166666666664</v>
      </c>
      <c r="I117" s="298">
        <v>1556.5333333333328</v>
      </c>
      <c r="J117" s="298">
        <v>1776.333333333333</v>
      </c>
      <c r="K117" s="298">
        <v>1815.6166666666663</v>
      </c>
      <c r="L117" s="298">
        <v>1886.2333333333331</v>
      </c>
      <c r="M117" s="285">
        <v>1745</v>
      </c>
      <c r="N117" s="285">
        <v>1635.1</v>
      </c>
      <c r="O117" s="300">
        <v>390000</v>
      </c>
      <c r="P117" s="301">
        <v>0.40679953106682298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87286.7</v>
      </c>
      <c r="F118" s="297">
        <v>87617.133333333346</v>
      </c>
      <c r="G118" s="298">
        <v>86584.566666666695</v>
      </c>
      <c r="H118" s="298">
        <v>85882.433333333349</v>
      </c>
      <c r="I118" s="298">
        <v>84849.866666666698</v>
      </c>
      <c r="J118" s="298">
        <v>88319.266666666692</v>
      </c>
      <c r="K118" s="298">
        <v>89351.833333333343</v>
      </c>
      <c r="L118" s="298">
        <v>90053.966666666689</v>
      </c>
      <c r="M118" s="285">
        <v>88649.7</v>
      </c>
      <c r="N118" s="285">
        <v>86915</v>
      </c>
      <c r="O118" s="300">
        <v>49990</v>
      </c>
      <c r="P118" s="301">
        <v>1.3584752635847526E-2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1277.95</v>
      </c>
      <c r="F119" s="297">
        <v>1277.5333333333333</v>
      </c>
      <c r="G119" s="298">
        <v>1266.7666666666667</v>
      </c>
      <c r="H119" s="298">
        <v>1255.5833333333333</v>
      </c>
      <c r="I119" s="298">
        <v>1244.8166666666666</v>
      </c>
      <c r="J119" s="298">
        <v>1288.7166666666667</v>
      </c>
      <c r="K119" s="298">
        <v>1299.4833333333331</v>
      </c>
      <c r="L119" s="298">
        <v>1310.6666666666667</v>
      </c>
      <c r="M119" s="285">
        <v>1288.3</v>
      </c>
      <c r="N119" s="285">
        <v>1266.3499999999999</v>
      </c>
      <c r="O119" s="300">
        <v>2970000</v>
      </c>
      <c r="P119" s="301">
        <v>-4.0930007265681766E-2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335.2</v>
      </c>
      <c r="F120" s="297">
        <v>335.95</v>
      </c>
      <c r="G120" s="298">
        <v>332.25</v>
      </c>
      <c r="H120" s="298">
        <v>329.3</v>
      </c>
      <c r="I120" s="298">
        <v>325.60000000000002</v>
      </c>
      <c r="J120" s="298">
        <v>338.9</v>
      </c>
      <c r="K120" s="298">
        <v>342.59999999999991</v>
      </c>
      <c r="L120" s="298">
        <v>345.54999999999995</v>
      </c>
      <c r="M120" s="285">
        <v>339.65</v>
      </c>
      <c r="N120" s="285">
        <v>333</v>
      </c>
      <c r="O120" s="300">
        <v>1603200</v>
      </c>
      <c r="P120" s="301">
        <v>8.0482897384305842E-3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57.5</v>
      </c>
      <c r="F121" s="297">
        <v>57.70000000000001</v>
      </c>
      <c r="G121" s="298">
        <v>56.750000000000021</v>
      </c>
      <c r="H121" s="298">
        <v>56.000000000000014</v>
      </c>
      <c r="I121" s="298">
        <v>55.050000000000026</v>
      </c>
      <c r="J121" s="298">
        <v>58.450000000000017</v>
      </c>
      <c r="K121" s="298">
        <v>59.400000000000006</v>
      </c>
      <c r="L121" s="298">
        <v>60.150000000000013</v>
      </c>
      <c r="M121" s="285">
        <v>58.65</v>
      </c>
      <c r="N121" s="285">
        <v>56.95</v>
      </c>
      <c r="O121" s="300">
        <v>71570000</v>
      </c>
      <c r="P121" s="301">
        <v>1.0076775431861805E-2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4833.45</v>
      </c>
      <c r="F122" s="297">
        <v>4836.6000000000004</v>
      </c>
      <c r="G122" s="298">
        <v>4783.2000000000007</v>
      </c>
      <c r="H122" s="298">
        <v>4732.9500000000007</v>
      </c>
      <c r="I122" s="298">
        <v>4679.5500000000011</v>
      </c>
      <c r="J122" s="298">
        <v>4886.8500000000004</v>
      </c>
      <c r="K122" s="298">
        <v>4940.25</v>
      </c>
      <c r="L122" s="298">
        <v>4990.5</v>
      </c>
      <c r="M122" s="285">
        <v>4890</v>
      </c>
      <c r="N122" s="285">
        <v>4786.3500000000004</v>
      </c>
      <c r="O122" s="300">
        <v>864750</v>
      </c>
      <c r="P122" s="301">
        <v>-2.9461279461279462E-2</v>
      </c>
    </row>
    <row r="123" spans="1:16" ht="15">
      <c r="A123" s="263">
        <v>113</v>
      </c>
      <c r="B123" s="362" t="s">
        <v>855</v>
      </c>
      <c r="C123" s="468" t="s">
        <v>450</v>
      </c>
      <c r="D123" s="469">
        <v>44280</v>
      </c>
      <c r="E123" s="297">
        <v>2670.5</v>
      </c>
      <c r="F123" s="297">
        <v>2661.7666666666669</v>
      </c>
      <c r="G123" s="298">
        <v>2640.9333333333338</v>
      </c>
      <c r="H123" s="298">
        <v>2611.3666666666668</v>
      </c>
      <c r="I123" s="298">
        <v>2590.5333333333338</v>
      </c>
      <c r="J123" s="298">
        <v>2691.3333333333339</v>
      </c>
      <c r="K123" s="298">
        <v>2712.166666666667</v>
      </c>
      <c r="L123" s="298">
        <v>2741.733333333334</v>
      </c>
      <c r="M123" s="285">
        <v>2682.6</v>
      </c>
      <c r="N123" s="285">
        <v>2632.2</v>
      </c>
      <c r="O123" s="300">
        <v>192150</v>
      </c>
      <c r="P123" s="301">
        <v>-3.1746031746031744E-2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16826.3</v>
      </c>
      <c r="F124" s="297">
        <v>16879.033333333336</v>
      </c>
      <c r="G124" s="298">
        <v>16723.066666666673</v>
      </c>
      <c r="H124" s="298">
        <v>16619.833333333336</v>
      </c>
      <c r="I124" s="298">
        <v>16463.866666666672</v>
      </c>
      <c r="J124" s="298">
        <v>16982.266666666674</v>
      </c>
      <c r="K124" s="298">
        <v>17138.233333333341</v>
      </c>
      <c r="L124" s="298">
        <v>17241.466666666674</v>
      </c>
      <c r="M124" s="285">
        <v>17035</v>
      </c>
      <c r="N124" s="285">
        <v>16775.8</v>
      </c>
      <c r="O124" s="300">
        <v>293500</v>
      </c>
      <c r="P124" s="301">
        <v>-6.8096697310180451E-4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136.85</v>
      </c>
      <c r="F125" s="297">
        <v>136.65</v>
      </c>
      <c r="G125" s="298">
        <v>135.15</v>
      </c>
      <c r="H125" s="298">
        <v>133.44999999999999</v>
      </c>
      <c r="I125" s="298">
        <v>131.94999999999999</v>
      </c>
      <c r="J125" s="298">
        <v>138.35000000000002</v>
      </c>
      <c r="K125" s="298">
        <v>139.85000000000002</v>
      </c>
      <c r="L125" s="298">
        <v>141.55000000000004</v>
      </c>
      <c r="M125" s="285">
        <v>138.15</v>
      </c>
      <c r="N125" s="285">
        <v>134.94999999999999</v>
      </c>
      <c r="O125" s="300">
        <v>44099400</v>
      </c>
      <c r="P125" s="301">
        <v>3.200731595793324E-3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110.1</v>
      </c>
      <c r="F126" s="297">
        <v>110.56666666666666</v>
      </c>
      <c r="G126" s="298">
        <v>109.33333333333333</v>
      </c>
      <c r="H126" s="298">
        <v>108.56666666666666</v>
      </c>
      <c r="I126" s="298">
        <v>107.33333333333333</v>
      </c>
      <c r="J126" s="298">
        <v>111.33333333333333</v>
      </c>
      <c r="K126" s="298">
        <v>112.56666666666668</v>
      </c>
      <c r="L126" s="298">
        <v>113.33333333333333</v>
      </c>
      <c r="M126" s="285">
        <v>111.8</v>
      </c>
      <c r="N126" s="285">
        <v>109.8</v>
      </c>
      <c r="O126" s="300">
        <v>83487900</v>
      </c>
      <c r="P126" s="301">
        <v>1.8850862548692265E-2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114.7</v>
      </c>
      <c r="F127" s="297">
        <v>114.39999999999999</v>
      </c>
      <c r="G127" s="298">
        <v>113.34999999999998</v>
      </c>
      <c r="H127" s="298">
        <v>111.99999999999999</v>
      </c>
      <c r="I127" s="298">
        <v>110.94999999999997</v>
      </c>
      <c r="J127" s="298">
        <v>115.74999999999999</v>
      </c>
      <c r="K127" s="298">
        <v>116.8</v>
      </c>
      <c r="L127" s="298">
        <v>118.14999999999999</v>
      </c>
      <c r="M127" s="285">
        <v>115.45</v>
      </c>
      <c r="N127" s="285">
        <v>113.05</v>
      </c>
      <c r="O127" s="300">
        <v>43281700</v>
      </c>
      <c r="P127" s="301">
        <v>-3.5518188057652708E-2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28707</v>
      </c>
      <c r="F128" s="297">
        <v>28578.916666666668</v>
      </c>
      <c r="G128" s="298">
        <v>28357.833333333336</v>
      </c>
      <c r="H128" s="298">
        <v>28008.666666666668</v>
      </c>
      <c r="I128" s="298">
        <v>27787.583333333336</v>
      </c>
      <c r="J128" s="298">
        <v>28928.083333333336</v>
      </c>
      <c r="K128" s="298">
        <v>29149.166666666672</v>
      </c>
      <c r="L128" s="298">
        <v>29498.333333333336</v>
      </c>
      <c r="M128" s="285">
        <v>28800</v>
      </c>
      <c r="N128" s="285">
        <v>28229.75</v>
      </c>
      <c r="O128" s="300">
        <v>59760</v>
      </c>
      <c r="P128" s="301">
        <v>-4.9164677804295939E-2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1880.7</v>
      </c>
      <c r="F129" s="297">
        <v>1879.8666666666668</v>
      </c>
      <c r="G129" s="298">
        <v>1860.8333333333335</v>
      </c>
      <c r="H129" s="298">
        <v>1840.9666666666667</v>
      </c>
      <c r="I129" s="298">
        <v>1821.9333333333334</v>
      </c>
      <c r="J129" s="298">
        <v>1899.7333333333336</v>
      </c>
      <c r="K129" s="298">
        <v>1918.7666666666669</v>
      </c>
      <c r="L129" s="298">
        <v>1938.6333333333337</v>
      </c>
      <c r="M129" s="285">
        <v>1898.9</v>
      </c>
      <c r="N129" s="285">
        <v>1860</v>
      </c>
      <c r="O129" s="300">
        <v>3182850</v>
      </c>
      <c r="P129" s="301">
        <v>-1.161400512382579E-2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238.05</v>
      </c>
      <c r="F130" s="297">
        <v>239.28333333333333</v>
      </c>
      <c r="G130" s="298">
        <v>236.31666666666666</v>
      </c>
      <c r="H130" s="298">
        <v>234.58333333333334</v>
      </c>
      <c r="I130" s="298">
        <v>231.61666666666667</v>
      </c>
      <c r="J130" s="298">
        <v>241.01666666666665</v>
      </c>
      <c r="K130" s="298">
        <v>243.98333333333329</v>
      </c>
      <c r="L130" s="298">
        <v>245.71666666666664</v>
      </c>
      <c r="M130" s="285">
        <v>242.25</v>
      </c>
      <c r="N130" s="285">
        <v>237.55</v>
      </c>
      <c r="O130" s="300">
        <v>18774000</v>
      </c>
      <c r="P130" s="301">
        <v>2.5565388397246803E-2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139.35</v>
      </c>
      <c r="F131" s="297">
        <v>138.94999999999999</v>
      </c>
      <c r="G131" s="298">
        <v>137.84999999999997</v>
      </c>
      <c r="H131" s="298">
        <v>136.34999999999997</v>
      </c>
      <c r="I131" s="298">
        <v>135.24999999999994</v>
      </c>
      <c r="J131" s="298">
        <v>140.44999999999999</v>
      </c>
      <c r="K131" s="298">
        <v>141.55000000000001</v>
      </c>
      <c r="L131" s="298">
        <v>143.05000000000001</v>
      </c>
      <c r="M131" s="285">
        <v>140.05000000000001</v>
      </c>
      <c r="N131" s="285">
        <v>137.44999999999999</v>
      </c>
      <c r="O131" s="300">
        <v>33015000</v>
      </c>
      <c r="P131" s="301">
        <v>-7.3590814196242166E-2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4615.8999999999996</v>
      </c>
      <c r="F132" s="297">
        <v>4614.7833333333328</v>
      </c>
      <c r="G132" s="298">
        <v>4580.8666666666659</v>
      </c>
      <c r="H132" s="298">
        <v>4545.833333333333</v>
      </c>
      <c r="I132" s="298">
        <v>4511.9166666666661</v>
      </c>
      <c r="J132" s="298">
        <v>4649.8166666666657</v>
      </c>
      <c r="K132" s="298">
        <v>4683.7333333333336</v>
      </c>
      <c r="L132" s="298">
        <v>4718.7666666666655</v>
      </c>
      <c r="M132" s="285">
        <v>4648.7</v>
      </c>
      <c r="N132" s="285">
        <v>4579.75</v>
      </c>
      <c r="O132" s="300">
        <v>40750</v>
      </c>
      <c r="P132" s="301">
        <v>-2.1021021021021023E-2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1728.2</v>
      </c>
      <c r="F133" s="297">
        <v>1727.6833333333334</v>
      </c>
      <c r="G133" s="298">
        <v>1711.7166666666667</v>
      </c>
      <c r="H133" s="298">
        <v>1695.2333333333333</v>
      </c>
      <c r="I133" s="298">
        <v>1679.2666666666667</v>
      </c>
      <c r="J133" s="298">
        <v>1744.1666666666667</v>
      </c>
      <c r="K133" s="298">
        <v>1760.1333333333334</v>
      </c>
      <c r="L133" s="298">
        <v>1776.6166666666668</v>
      </c>
      <c r="M133" s="285">
        <v>1743.65</v>
      </c>
      <c r="N133" s="285">
        <v>1711.2</v>
      </c>
      <c r="O133" s="300">
        <v>2013500</v>
      </c>
      <c r="P133" s="301">
        <v>-5.9244630955319674E-3</v>
      </c>
    </row>
    <row r="134" spans="1:16" ht="15">
      <c r="A134" s="263">
        <v>124</v>
      </c>
      <c r="B134" s="362" t="s">
        <v>855</v>
      </c>
      <c r="C134" s="468" t="s">
        <v>267</v>
      </c>
      <c r="D134" s="469">
        <v>44280</v>
      </c>
      <c r="E134" s="297">
        <v>2245.85</v>
      </c>
      <c r="F134" s="297">
        <v>2250.4666666666667</v>
      </c>
      <c r="G134" s="298">
        <v>2224.9833333333336</v>
      </c>
      <c r="H134" s="298">
        <v>2204.1166666666668</v>
      </c>
      <c r="I134" s="298">
        <v>2178.6333333333337</v>
      </c>
      <c r="J134" s="298">
        <v>2271.3333333333335</v>
      </c>
      <c r="K134" s="298">
        <v>2296.8166666666662</v>
      </c>
      <c r="L134" s="298">
        <v>2317.6833333333334</v>
      </c>
      <c r="M134" s="285">
        <v>2275.9499999999998</v>
      </c>
      <c r="N134" s="285">
        <v>2229.6</v>
      </c>
      <c r="O134" s="300">
        <v>314000</v>
      </c>
      <c r="P134" s="301">
        <v>1.594896331738437E-3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39.700000000000003</v>
      </c>
      <c r="F135" s="297">
        <v>40.06666666666667</v>
      </c>
      <c r="G135" s="298">
        <v>39.083333333333343</v>
      </c>
      <c r="H135" s="298">
        <v>38.466666666666676</v>
      </c>
      <c r="I135" s="298">
        <v>37.483333333333348</v>
      </c>
      <c r="J135" s="298">
        <v>40.683333333333337</v>
      </c>
      <c r="K135" s="298">
        <v>41.666666666666671</v>
      </c>
      <c r="L135" s="298">
        <v>42.283333333333331</v>
      </c>
      <c r="M135" s="285">
        <v>41.05</v>
      </c>
      <c r="N135" s="285">
        <v>39.450000000000003</v>
      </c>
      <c r="O135" s="300">
        <v>234800000</v>
      </c>
      <c r="P135" s="301">
        <v>7.5722034892244536E-2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224.9</v>
      </c>
      <c r="F136" s="297">
        <v>225.5</v>
      </c>
      <c r="G136" s="298">
        <v>223.2</v>
      </c>
      <c r="H136" s="298">
        <v>221.5</v>
      </c>
      <c r="I136" s="298">
        <v>219.2</v>
      </c>
      <c r="J136" s="298">
        <v>227.2</v>
      </c>
      <c r="K136" s="298">
        <v>229.5</v>
      </c>
      <c r="L136" s="298">
        <v>231.2</v>
      </c>
      <c r="M136" s="285">
        <v>227.8</v>
      </c>
      <c r="N136" s="285">
        <v>223.8</v>
      </c>
      <c r="O136" s="300">
        <v>13972000</v>
      </c>
      <c r="P136" s="301">
        <v>-6.2533548040794418E-2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1422.05</v>
      </c>
      <c r="F137" s="297">
        <v>1400.8499999999997</v>
      </c>
      <c r="G137" s="298">
        <v>1371.3499999999995</v>
      </c>
      <c r="H137" s="298">
        <v>1320.6499999999999</v>
      </c>
      <c r="I137" s="298">
        <v>1291.1499999999996</v>
      </c>
      <c r="J137" s="298">
        <v>1451.5499999999993</v>
      </c>
      <c r="K137" s="298">
        <v>1481.0499999999997</v>
      </c>
      <c r="L137" s="298">
        <v>1531.7499999999991</v>
      </c>
      <c r="M137" s="285">
        <v>1430.35</v>
      </c>
      <c r="N137" s="285">
        <v>1350.15</v>
      </c>
      <c r="O137" s="300">
        <v>1641838</v>
      </c>
      <c r="P137" s="301">
        <v>-3.1685069611137782E-2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999.95</v>
      </c>
      <c r="F138" s="297">
        <v>1000.9</v>
      </c>
      <c r="G138" s="298">
        <v>990.05</v>
      </c>
      <c r="H138" s="298">
        <v>980.15</v>
      </c>
      <c r="I138" s="298">
        <v>969.3</v>
      </c>
      <c r="J138" s="298">
        <v>1010.8</v>
      </c>
      <c r="K138" s="298">
        <v>1021.6500000000001</v>
      </c>
      <c r="L138" s="298">
        <v>1031.55</v>
      </c>
      <c r="M138" s="285">
        <v>1011.75</v>
      </c>
      <c r="N138" s="285">
        <v>991</v>
      </c>
      <c r="O138" s="300">
        <v>1606500</v>
      </c>
      <c r="P138" s="301">
        <v>0.14823815309842042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235.6</v>
      </c>
      <c r="F139" s="297">
        <v>236.53333333333333</v>
      </c>
      <c r="G139" s="298">
        <v>232.66666666666666</v>
      </c>
      <c r="H139" s="298">
        <v>229.73333333333332</v>
      </c>
      <c r="I139" s="298">
        <v>225.86666666666665</v>
      </c>
      <c r="J139" s="298">
        <v>239.46666666666667</v>
      </c>
      <c r="K139" s="298">
        <v>243.33333333333334</v>
      </c>
      <c r="L139" s="298">
        <v>246.26666666666668</v>
      </c>
      <c r="M139" s="285">
        <v>240.4</v>
      </c>
      <c r="N139" s="285">
        <v>233.6</v>
      </c>
      <c r="O139" s="300">
        <v>18504900</v>
      </c>
      <c r="P139" s="301">
        <v>-1.4365152919369786E-2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150.35</v>
      </c>
      <c r="F140" s="297">
        <v>150.78333333333333</v>
      </c>
      <c r="G140" s="298">
        <v>147.56666666666666</v>
      </c>
      <c r="H140" s="298">
        <v>144.78333333333333</v>
      </c>
      <c r="I140" s="298">
        <v>141.56666666666666</v>
      </c>
      <c r="J140" s="298">
        <v>153.56666666666666</v>
      </c>
      <c r="K140" s="298">
        <v>156.7833333333333</v>
      </c>
      <c r="L140" s="298">
        <v>159.56666666666666</v>
      </c>
      <c r="M140" s="285">
        <v>154</v>
      </c>
      <c r="N140" s="285">
        <v>148</v>
      </c>
      <c r="O140" s="300">
        <v>18252000</v>
      </c>
      <c r="P140" s="301">
        <v>0.10337323177366703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2109.9</v>
      </c>
      <c r="F141" s="297">
        <v>2114.8166666666666</v>
      </c>
      <c r="G141" s="298">
        <v>2097.1333333333332</v>
      </c>
      <c r="H141" s="298">
        <v>2084.3666666666668</v>
      </c>
      <c r="I141" s="298">
        <v>2066.6833333333334</v>
      </c>
      <c r="J141" s="298">
        <v>2127.583333333333</v>
      </c>
      <c r="K141" s="298">
        <v>2145.2666666666664</v>
      </c>
      <c r="L141" s="298">
        <v>2158.0333333333328</v>
      </c>
      <c r="M141" s="285">
        <v>2132.5</v>
      </c>
      <c r="N141" s="285">
        <v>2102.0500000000002</v>
      </c>
      <c r="O141" s="300">
        <v>26755750</v>
      </c>
      <c r="P141" s="301">
        <v>-5.8244310264746867E-3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75.349999999999994</v>
      </c>
      <c r="F142" s="297">
        <v>76.316666666666663</v>
      </c>
      <c r="G142" s="298">
        <v>74.083333333333329</v>
      </c>
      <c r="H142" s="298">
        <v>72.816666666666663</v>
      </c>
      <c r="I142" s="298">
        <v>70.583333333333329</v>
      </c>
      <c r="J142" s="298">
        <v>77.583333333333329</v>
      </c>
      <c r="K142" s="298">
        <v>79.816666666666677</v>
      </c>
      <c r="L142" s="298">
        <v>81.083333333333329</v>
      </c>
      <c r="M142" s="285">
        <v>78.55</v>
      </c>
      <c r="N142" s="285">
        <v>75.05</v>
      </c>
      <c r="O142" s="300">
        <v>132335000</v>
      </c>
      <c r="P142" s="301">
        <v>0.16122040680226743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915.8</v>
      </c>
      <c r="F143" s="297">
        <v>917.4</v>
      </c>
      <c r="G143" s="298">
        <v>910.84999999999991</v>
      </c>
      <c r="H143" s="298">
        <v>905.9</v>
      </c>
      <c r="I143" s="298">
        <v>899.34999999999991</v>
      </c>
      <c r="J143" s="298">
        <v>922.34999999999991</v>
      </c>
      <c r="K143" s="298">
        <v>928.89999999999986</v>
      </c>
      <c r="L143" s="298">
        <v>933.84999999999991</v>
      </c>
      <c r="M143" s="285">
        <v>923.95</v>
      </c>
      <c r="N143" s="285">
        <v>912.45</v>
      </c>
      <c r="O143" s="300">
        <v>8405250</v>
      </c>
      <c r="P143" s="301">
        <v>-3.1792656587473003E-2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379.5</v>
      </c>
      <c r="F144" s="297">
        <v>381.76666666666665</v>
      </c>
      <c r="G144" s="298">
        <v>374.48333333333329</v>
      </c>
      <c r="H144" s="298">
        <v>369.46666666666664</v>
      </c>
      <c r="I144" s="298">
        <v>362.18333333333328</v>
      </c>
      <c r="J144" s="298">
        <v>386.7833333333333</v>
      </c>
      <c r="K144" s="298">
        <v>394.06666666666661</v>
      </c>
      <c r="L144" s="298">
        <v>399.08333333333331</v>
      </c>
      <c r="M144" s="285">
        <v>389.05</v>
      </c>
      <c r="N144" s="285">
        <v>376.75</v>
      </c>
      <c r="O144" s="300">
        <v>91221000</v>
      </c>
      <c r="P144" s="301">
        <v>-1.3080168776371307E-2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27558.95</v>
      </c>
      <c r="F145" s="297">
        <v>27677.983333333334</v>
      </c>
      <c r="G145" s="298">
        <v>27380.966666666667</v>
      </c>
      <c r="H145" s="298">
        <v>27202.983333333334</v>
      </c>
      <c r="I145" s="298">
        <v>26905.966666666667</v>
      </c>
      <c r="J145" s="298">
        <v>27855.966666666667</v>
      </c>
      <c r="K145" s="298">
        <v>28152.983333333337</v>
      </c>
      <c r="L145" s="298">
        <v>28330.966666666667</v>
      </c>
      <c r="M145" s="285">
        <v>27975</v>
      </c>
      <c r="N145" s="285">
        <v>27500</v>
      </c>
      <c r="O145" s="300">
        <v>132600</v>
      </c>
      <c r="P145" s="301">
        <v>2.2675736961451248E-3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1888.85</v>
      </c>
      <c r="F146" s="297">
        <v>1880.6166666666668</v>
      </c>
      <c r="G146" s="298">
        <v>1867.2333333333336</v>
      </c>
      <c r="H146" s="298">
        <v>1845.6166666666668</v>
      </c>
      <c r="I146" s="298">
        <v>1832.2333333333336</v>
      </c>
      <c r="J146" s="298">
        <v>1902.2333333333336</v>
      </c>
      <c r="K146" s="298">
        <v>1915.6166666666668</v>
      </c>
      <c r="L146" s="298">
        <v>1937.2333333333336</v>
      </c>
      <c r="M146" s="285">
        <v>1894</v>
      </c>
      <c r="N146" s="285">
        <v>1859</v>
      </c>
      <c r="O146" s="300">
        <v>706750</v>
      </c>
      <c r="P146" s="301">
        <v>-2.6515151515151516E-2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5530.1</v>
      </c>
      <c r="F147" s="297">
        <v>5541.2833333333328</v>
      </c>
      <c r="G147" s="298">
        <v>5497.4666666666653</v>
      </c>
      <c r="H147" s="298">
        <v>5464.8333333333321</v>
      </c>
      <c r="I147" s="298">
        <v>5421.0166666666646</v>
      </c>
      <c r="J147" s="298">
        <v>5573.9166666666661</v>
      </c>
      <c r="K147" s="298">
        <v>5617.7333333333336</v>
      </c>
      <c r="L147" s="298">
        <v>5650.3666666666668</v>
      </c>
      <c r="M147" s="285">
        <v>5585.1</v>
      </c>
      <c r="N147" s="285">
        <v>5508.65</v>
      </c>
      <c r="O147" s="300">
        <v>289625</v>
      </c>
      <c r="P147" s="301">
        <v>3.1152647975077882E-2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1325.55</v>
      </c>
      <c r="F148" s="297">
        <v>1315.2333333333333</v>
      </c>
      <c r="G148" s="298">
        <v>1293.5666666666666</v>
      </c>
      <c r="H148" s="298">
        <v>1261.5833333333333</v>
      </c>
      <c r="I148" s="298">
        <v>1239.9166666666665</v>
      </c>
      <c r="J148" s="298">
        <v>1347.2166666666667</v>
      </c>
      <c r="K148" s="298">
        <v>1368.8833333333332</v>
      </c>
      <c r="L148" s="298">
        <v>1400.8666666666668</v>
      </c>
      <c r="M148" s="285">
        <v>1336.9</v>
      </c>
      <c r="N148" s="285">
        <v>1283.25</v>
      </c>
      <c r="O148" s="300">
        <v>4238400</v>
      </c>
      <c r="P148" s="301">
        <v>7.9908675799086754E-3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605.29999999999995</v>
      </c>
      <c r="F149" s="297">
        <v>606.08333333333337</v>
      </c>
      <c r="G149" s="298">
        <v>600.86666666666679</v>
      </c>
      <c r="H149" s="298">
        <v>596.43333333333339</v>
      </c>
      <c r="I149" s="298">
        <v>591.21666666666681</v>
      </c>
      <c r="J149" s="298">
        <v>610.51666666666677</v>
      </c>
      <c r="K149" s="298">
        <v>615.73333333333323</v>
      </c>
      <c r="L149" s="298">
        <v>620.16666666666674</v>
      </c>
      <c r="M149" s="285">
        <v>611.29999999999995</v>
      </c>
      <c r="N149" s="285">
        <v>601.65</v>
      </c>
      <c r="O149" s="300">
        <v>42508200</v>
      </c>
      <c r="P149" s="301">
        <v>-1.1106044815007817E-2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476.15</v>
      </c>
      <c r="F150" s="297">
        <v>480.9666666666667</v>
      </c>
      <c r="G150" s="298">
        <v>470.93333333333339</v>
      </c>
      <c r="H150" s="298">
        <v>465.7166666666667</v>
      </c>
      <c r="I150" s="298">
        <v>455.68333333333339</v>
      </c>
      <c r="J150" s="298">
        <v>486.18333333333339</v>
      </c>
      <c r="K150" s="298">
        <v>496.2166666666667</v>
      </c>
      <c r="L150" s="298">
        <v>501.43333333333339</v>
      </c>
      <c r="M150" s="285">
        <v>491</v>
      </c>
      <c r="N150" s="285">
        <v>475.75</v>
      </c>
      <c r="O150" s="300">
        <v>11959500</v>
      </c>
      <c r="P150" s="301">
        <v>-6.4797507788161993E-3</v>
      </c>
    </row>
    <row r="151" spans="1:16" ht="15">
      <c r="A151" s="263">
        <v>141</v>
      </c>
      <c r="B151" s="362" t="s">
        <v>855</v>
      </c>
      <c r="C151" s="468" t="s">
        <v>177</v>
      </c>
      <c r="D151" s="469">
        <v>44280</v>
      </c>
      <c r="E151" s="297">
        <v>779.7</v>
      </c>
      <c r="F151" s="297">
        <v>780.08333333333337</v>
      </c>
      <c r="G151" s="298">
        <v>772.41666666666674</v>
      </c>
      <c r="H151" s="298">
        <v>765.13333333333333</v>
      </c>
      <c r="I151" s="298">
        <v>757.4666666666667</v>
      </c>
      <c r="J151" s="298">
        <v>787.36666666666679</v>
      </c>
      <c r="K151" s="298">
        <v>795.03333333333353</v>
      </c>
      <c r="L151" s="298">
        <v>802.31666666666683</v>
      </c>
      <c r="M151" s="285">
        <v>787.75</v>
      </c>
      <c r="N151" s="285">
        <v>772.8</v>
      </c>
      <c r="O151" s="300">
        <v>9874000</v>
      </c>
      <c r="P151" s="301">
        <v>2.1518725429339955E-2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613.65</v>
      </c>
      <c r="F152" s="297">
        <v>614.68333333333328</v>
      </c>
      <c r="G152" s="298">
        <v>609.51666666666654</v>
      </c>
      <c r="H152" s="298">
        <v>605.38333333333321</v>
      </c>
      <c r="I152" s="298">
        <v>600.21666666666647</v>
      </c>
      <c r="J152" s="298">
        <v>618.81666666666661</v>
      </c>
      <c r="K152" s="298">
        <v>623.98333333333335</v>
      </c>
      <c r="L152" s="298">
        <v>628.11666666666667</v>
      </c>
      <c r="M152" s="285">
        <v>619.85</v>
      </c>
      <c r="N152" s="285">
        <v>610.54999999999995</v>
      </c>
      <c r="O152" s="300">
        <v>13023450</v>
      </c>
      <c r="P152" s="301">
        <v>-2.4816461586185503E-3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321.3</v>
      </c>
      <c r="F153" s="297">
        <v>320.16666666666669</v>
      </c>
      <c r="G153" s="298">
        <v>317.08333333333337</v>
      </c>
      <c r="H153" s="298">
        <v>312.86666666666667</v>
      </c>
      <c r="I153" s="298">
        <v>309.78333333333336</v>
      </c>
      <c r="J153" s="298">
        <v>324.38333333333338</v>
      </c>
      <c r="K153" s="298">
        <v>327.46666666666675</v>
      </c>
      <c r="L153" s="298">
        <v>331.68333333333339</v>
      </c>
      <c r="M153" s="285">
        <v>323.25</v>
      </c>
      <c r="N153" s="285">
        <v>315.95</v>
      </c>
      <c r="O153" s="300">
        <v>95856900</v>
      </c>
      <c r="P153" s="301">
        <v>-1.1878600700837441E-3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109.95</v>
      </c>
      <c r="F154" s="297">
        <v>110.63333333333333</v>
      </c>
      <c r="G154" s="298">
        <v>108.81666666666665</v>
      </c>
      <c r="H154" s="298">
        <v>107.68333333333332</v>
      </c>
      <c r="I154" s="298">
        <v>105.86666666666665</v>
      </c>
      <c r="J154" s="298">
        <v>111.76666666666665</v>
      </c>
      <c r="K154" s="298">
        <v>113.58333333333331</v>
      </c>
      <c r="L154" s="298">
        <v>114.71666666666665</v>
      </c>
      <c r="M154" s="285">
        <v>112.45</v>
      </c>
      <c r="N154" s="285">
        <v>109.5</v>
      </c>
      <c r="O154" s="300">
        <v>152860500</v>
      </c>
      <c r="P154" s="301">
        <v>-2.5978494623655913E-2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726.3</v>
      </c>
      <c r="F155" s="297">
        <v>729.7166666666667</v>
      </c>
      <c r="G155" s="298">
        <v>717.18333333333339</v>
      </c>
      <c r="H155" s="298">
        <v>708.06666666666672</v>
      </c>
      <c r="I155" s="298">
        <v>695.53333333333342</v>
      </c>
      <c r="J155" s="298">
        <v>738.83333333333337</v>
      </c>
      <c r="K155" s="298">
        <v>751.36666666666667</v>
      </c>
      <c r="L155" s="298">
        <v>760.48333333333335</v>
      </c>
      <c r="M155" s="285">
        <v>742.25</v>
      </c>
      <c r="N155" s="285">
        <v>720.6</v>
      </c>
      <c r="O155" s="300">
        <v>41107700</v>
      </c>
      <c r="P155" s="301">
        <v>-6.0424202564945744E-3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3123.6</v>
      </c>
      <c r="F156" s="297">
        <v>3112.1166666666668</v>
      </c>
      <c r="G156" s="298">
        <v>3076.5833333333335</v>
      </c>
      <c r="H156" s="298">
        <v>3029.5666666666666</v>
      </c>
      <c r="I156" s="298">
        <v>2994.0333333333333</v>
      </c>
      <c r="J156" s="298">
        <v>3159.1333333333337</v>
      </c>
      <c r="K156" s="298">
        <v>3194.6666666666665</v>
      </c>
      <c r="L156" s="298">
        <v>3241.6833333333338</v>
      </c>
      <c r="M156" s="285">
        <v>3147.65</v>
      </c>
      <c r="N156" s="285">
        <v>3065.1</v>
      </c>
      <c r="O156" s="300">
        <v>8119800</v>
      </c>
      <c r="P156" s="301">
        <v>2.7718712029161603E-2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1031.1500000000001</v>
      </c>
      <c r="F157" s="297">
        <v>1034.8333333333333</v>
      </c>
      <c r="G157" s="298">
        <v>1021.3166666666666</v>
      </c>
      <c r="H157" s="298">
        <v>1011.4833333333333</v>
      </c>
      <c r="I157" s="298">
        <v>997.9666666666667</v>
      </c>
      <c r="J157" s="298">
        <v>1044.6666666666665</v>
      </c>
      <c r="K157" s="298">
        <v>1058.1833333333334</v>
      </c>
      <c r="L157" s="298">
        <v>1068.0166666666664</v>
      </c>
      <c r="M157" s="285">
        <v>1048.3499999999999</v>
      </c>
      <c r="N157" s="285">
        <v>1025</v>
      </c>
      <c r="O157" s="300">
        <v>12356400</v>
      </c>
      <c r="P157" s="301">
        <v>1.5984213122841637E-2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1504.1</v>
      </c>
      <c r="F158" s="297">
        <v>1512.2833333333331</v>
      </c>
      <c r="G158" s="298">
        <v>1491.2666666666662</v>
      </c>
      <c r="H158" s="298">
        <v>1478.4333333333332</v>
      </c>
      <c r="I158" s="298">
        <v>1457.4166666666663</v>
      </c>
      <c r="J158" s="298">
        <v>1525.1166666666661</v>
      </c>
      <c r="K158" s="298">
        <v>1546.133333333333</v>
      </c>
      <c r="L158" s="298">
        <v>1558.966666666666</v>
      </c>
      <c r="M158" s="285">
        <v>1533.3</v>
      </c>
      <c r="N158" s="285">
        <v>1499.45</v>
      </c>
      <c r="O158" s="300">
        <v>5952750</v>
      </c>
      <c r="P158" s="301">
        <v>-4.0729997582789459E-2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2478.8000000000002</v>
      </c>
      <c r="F159" s="297">
        <v>2470.85</v>
      </c>
      <c r="G159" s="298">
        <v>2453.6999999999998</v>
      </c>
      <c r="H159" s="298">
        <v>2428.6</v>
      </c>
      <c r="I159" s="298">
        <v>2411.4499999999998</v>
      </c>
      <c r="J159" s="298">
        <v>2495.9499999999998</v>
      </c>
      <c r="K159" s="298">
        <v>2513.1000000000004</v>
      </c>
      <c r="L159" s="298">
        <v>2538.1999999999998</v>
      </c>
      <c r="M159" s="285">
        <v>2488</v>
      </c>
      <c r="N159" s="285">
        <v>2445.75</v>
      </c>
      <c r="O159" s="300">
        <v>1010000</v>
      </c>
      <c r="P159" s="301">
        <v>-1.84645286686103E-2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424.75</v>
      </c>
      <c r="F160" s="297">
        <v>422.58333333333331</v>
      </c>
      <c r="G160" s="298">
        <v>418.16666666666663</v>
      </c>
      <c r="H160" s="298">
        <v>411.58333333333331</v>
      </c>
      <c r="I160" s="298">
        <v>407.16666666666663</v>
      </c>
      <c r="J160" s="298">
        <v>429.16666666666663</v>
      </c>
      <c r="K160" s="298">
        <v>433.58333333333326</v>
      </c>
      <c r="L160" s="298">
        <v>440.16666666666663</v>
      </c>
      <c r="M160" s="285">
        <v>427</v>
      </c>
      <c r="N160" s="285">
        <v>416</v>
      </c>
      <c r="O160" s="300">
        <v>2961000</v>
      </c>
      <c r="P160" s="301">
        <v>-1.4970059880239521E-2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853.6</v>
      </c>
      <c r="F161" s="297">
        <v>854.03333333333342</v>
      </c>
      <c r="G161" s="298">
        <v>839.36666666666679</v>
      </c>
      <c r="H161" s="298">
        <v>825.13333333333333</v>
      </c>
      <c r="I161" s="298">
        <v>810.4666666666667</v>
      </c>
      <c r="J161" s="298">
        <v>868.26666666666688</v>
      </c>
      <c r="K161" s="298">
        <v>882.93333333333362</v>
      </c>
      <c r="L161" s="298">
        <v>897.16666666666697</v>
      </c>
      <c r="M161" s="285">
        <v>868.7</v>
      </c>
      <c r="N161" s="285">
        <v>839.8</v>
      </c>
      <c r="O161" s="300">
        <v>595225</v>
      </c>
      <c r="P161" s="301">
        <v>9.7593582887700536E-2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595.29999999999995</v>
      </c>
      <c r="F162" s="297">
        <v>594.18333333333328</v>
      </c>
      <c r="G162" s="298">
        <v>589.11666666666656</v>
      </c>
      <c r="H162" s="298">
        <v>582.93333333333328</v>
      </c>
      <c r="I162" s="298">
        <v>577.86666666666656</v>
      </c>
      <c r="J162" s="298">
        <v>600.36666666666656</v>
      </c>
      <c r="K162" s="298">
        <v>605.43333333333339</v>
      </c>
      <c r="L162" s="298">
        <v>611.61666666666656</v>
      </c>
      <c r="M162" s="285">
        <v>599.25</v>
      </c>
      <c r="N162" s="285">
        <v>588</v>
      </c>
      <c r="O162" s="300">
        <v>4044600</v>
      </c>
      <c r="P162" s="301">
        <v>-5.2786885245901638E-2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1215.6500000000001</v>
      </c>
      <c r="F163" s="297">
        <v>1211.7166666666665</v>
      </c>
      <c r="G163" s="298">
        <v>1201.633333333333</v>
      </c>
      <c r="H163" s="298">
        <v>1187.6166666666666</v>
      </c>
      <c r="I163" s="298">
        <v>1177.5333333333331</v>
      </c>
      <c r="J163" s="298">
        <v>1225.7333333333329</v>
      </c>
      <c r="K163" s="298">
        <v>1235.8166666666664</v>
      </c>
      <c r="L163" s="298">
        <v>1249.8333333333328</v>
      </c>
      <c r="M163" s="285">
        <v>1221.8</v>
      </c>
      <c r="N163" s="285">
        <v>1197.7</v>
      </c>
      <c r="O163" s="300">
        <v>1297800</v>
      </c>
      <c r="P163" s="301">
        <v>2.430939226519337E-2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6647.25</v>
      </c>
      <c r="F164" s="297">
        <v>6636.55</v>
      </c>
      <c r="G164" s="298">
        <v>6562.1</v>
      </c>
      <c r="H164" s="298">
        <v>6476.95</v>
      </c>
      <c r="I164" s="298">
        <v>6402.5</v>
      </c>
      <c r="J164" s="298">
        <v>6721.7000000000007</v>
      </c>
      <c r="K164" s="298">
        <v>6796.15</v>
      </c>
      <c r="L164" s="298">
        <v>6881.3000000000011</v>
      </c>
      <c r="M164" s="285">
        <v>6711</v>
      </c>
      <c r="N164" s="285">
        <v>6551.4</v>
      </c>
      <c r="O164" s="300">
        <v>1588600</v>
      </c>
      <c r="P164" s="301">
        <v>2.5300116174002841E-2</v>
      </c>
    </row>
    <row r="165" spans="1:16" ht="15">
      <c r="A165" s="263">
        <v>155</v>
      </c>
      <c r="B165" s="362" t="s">
        <v>855</v>
      </c>
      <c r="C165" s="468" t="s">
        <v>193</v>
      </c>
      <c r="D165" s="469">
        <v>44280</v>
      </c>
      <c r="E165" s="297">
        <v>622.35</v>
      </c>
      <c r="F165" s="297">
        <v>627.93333333333328</v>
      </c>
      <c r="G165" s="298">
        <v>614.36666666666656</v>
      </c>
      <c r="H165" s="298">
        <v>606.38333333333333</v>
      </c>
      <c r="I165" s="298">
        <v>592.81666666666661</v>
      </c>
      <c r="J165" s="298">
        <v>635.91666666666652</v>
      </c>
      <c r="K165" s="298">
        <v>649.48333333333335</v>
      </c>
      <c r="L165" s="298">
        <v>657.46666666666647</v>
      </c>
      <c r="M165" s="285">
        <v>641.5</v>
      </c>
      <c r="N165" s="285">
        <v>619.95000000000005</v>
      </c>
      <c r="O165" s="300">
        <v>19150300</v>
      </c>
      <c r="P165" s="301">
        <v>6.1471210982856359E-3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227.7</v>
      </c>
      <c r="F166" s="297">
        <v>226.48333333333335</v>
      </c>
      <c r="G166" s="298">
        <v>223.4666666666667</v>
      </c>
      <c r="H166" s="298">
        <v>219.23333333333335</v>
      </c>
      <c r="I166" s="298">
        <v>216.2166666666667</v>
      </c>
      <c r="J166" s="298">
        <v>230.7166666666667</v>
      </c>
      <c r="K166" s="298">
        <v>233.73333333333335</v>
      </c>
      <c r="L166" s="298">
        <v>237.9666666666667</v>
      </c>
      <c r="M166" s="285">
        <v>229.5</v>
      </c>
      <c r="N166" s="285">
        <v>222.25</v>
      </c>
      <c r="O166" s="300">
        <v>153202000</v>
      </c>
      <c r="P166" s="301">
        <v>8.3344293919067031E-2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1035.45</v>
      </c>
      <c r="F167" s="297">
        <v>1045.5666666666668</v>
      </c>
      <c r="G167" s="298">
        <v>1020.2833333333338</v>
      </c>
      <c r="H167" s="298">
        <v>1005.116666666667</v>
      </c>
      <c r="I167" s="298">
        <v>979.83333333333394</v>
      </c>
      <c r="J167" s="298">
        <v>1060.7333333333336</v>
      </c>
      <c r="K167" s="298">
        <v>1086.0166666666669</v>
      </c>
      <c r="L167" s="298">
        <v>1101.1833333333334</v>
      </c>
      <c r="M167" s="285">
        <v>1070.8499999999999</v>
      </c>
      <c r="N167" s="285">
        <v>1030.4000000000001</v>
      </c>
      <c r="O167" s="300">
        <v>2972000</v>
      </c>
      <c r="P167" s="301">
        <v>0.10401188707280833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431.5</v>
      </c>
      <c r="F168" s="297">
        <v>432.13333333333338</v>
      </c>
      <c r="G168" s="298">
        <v>427.01666666666677</v>
      </c>
      <c r="H168" s="298">
        <v>422.53333333333336</v>
      </c>
      <c r="I168" s="298">
        <v>417.41666666666674</v>
      </c>
      <c r="J168" s="298">
        <v>436.61666666666679</v>
      </c>
      <c r="K168" s="298">
        <v>441.73333333333346</v>
      </c>
      <c r="L168" s="298">
        <v>446.21666666666681</v>
      </c>
      <c r="M168" s="285">
        <v>437.25</v>
      </c>
      <c r="N168" s="285">
        <v>427.65</v>
      </c>
      <c r="O168" s="300">
        <v>35638400</v>
      </c>
      <c r="P168" s="301">
        <v>-1.4773531493276716E-2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211.55</v>
      </c>
      <c r="F169" s="297">
        <v>212.81666666666669</v>
      </c>
      <c r="G169" s="298">
        <v>209.63333333333338</v>
      </c>
      <c r="H169" s="298">
        <v>207.7166666666667</v>
      </c>
      <c r="I169" s="298">
        <v>204.53333333333339</v>
      </c>
      <c r="J169" s="298">
        <v>214.73333333333338</v>
      </c>
      <c r="K169" s="298">
        <v>217.91666666666671</v>
      </c>
      <c r="L169" s="298">
        <v>219.83333333333337</v>
      </c>
      <c r="M169" s="285">
        <v>216</v>
      </c>
      <c r="N169" s="285">
        <v>210.9</v>
      </c>
      <c r="O169" s="300">
        <v>43959000</v>
      </c>
      <c r="P169" s="301">
        <v>-6.1045920097673474E-3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44272</v>
      </c>
    </row>
    <row r="7" spans="1:15">
      <c r="A7"/>
    </row>
    <row r="8" spans="1:15" ht="28.5" customHeight="1">
      <c r="A8" s="566" t="s">
        <v>16</v>
      </c>
      <c r="B8" s="567" t="s">
        <v>18</v>
      </c>
      <c r="C8" s="565" t="s">
        <v>19</v>
      </c>
      <c r="D8" s="565" t="s">
        <v>20</v>
      </c>
      <c r="E8" s="565" t="s">
        <v>21</v>
      </c>
      <c r="F8" s="565"/>
      <c r="G8" s="565"/>
      <c r="H8" s="565" t="s">
        <v>22</v>
      </c>
      <c r="I8" s="565"/>
      <c r="J8" s="565"/>
      <c r="K8" s="260"/>
      <c r="L8" s="268"/>
      <c r="M8" s="268"/>
    </row>
    <row r="9" spans="1:15" ht="36" customHeight="1">
      <c r="A9" s="561"/>
      <c r="B9" s="563"/>
      <c r="C9" s="568" t="s">
        <v>23</v>
      </c>
      <c r="D9" s="56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14910.45</v>
      </c>
      <c r="D10" s="284">
        <v>14950.900000000001</v>
      </c>
      <c r="E10" s="284">
        <v>14850.200000000003</v>
      </c>
      <c r="F10" s="284">
        <v>14789.95</v>
      </c>
      <c r="G10" s="284">
        <v>14689.250000000002</v>
      </c>
      <c r="H10" s="284">
        <v>15011.150000000003</v>
      </c>
      <c r="I10" s="284">
        <v>15111.85</v>
      </c>
      <c r="J10" s="284">
        <v>15172.100000000004</v>
      </c>
      <c r="K10" s="283">
        <v>15051.6</v>
      </c>
      <c r="L10" s="283">
        <v>14890.65</v>
      </c>
      <c r="M10" s="288"/>
    </row>
    <row r="11" spans="1:15">
      <c r="A11" s="282">
        <v>2</v>
      </c>
      <c r="B11" s="263" t="s">
        <v>216</v>
      </c>
      <c r="C11" s="285">
        <v>34804.6</v>
      </c>
      <c r="D11" s="265">
        <v>34984.75</v>
      </c>
      <c r="E11" s="265">
        <v>34564.449999999997</v>
      </c>
      <c r="F11" s="265">
        <v>34324.299999999996</v>
      </c>
      <c r="G11" s="265">
        <v>33903.999999999993</v>
      </c>
      <c r="H11" s="265">
        <v>35224.9</v>
      </c>
      <c r="I11" s="265">
        <v>35645.200000000004</v>
      </c>
      <c r="J11" s="265">
        <v>35885.350000000006</v>
      </c>
      <c r="K11" s="285">
        <v>35405.050000000003</v>
      </c>
      <c r="L11" s="285">
        <v>34744.6</v>
      </c>
      <c r="M11" s="288"/>
    </row>
    <row r="12" spans="1:15">
      <c r="A12" s="282">
        <v>3</v>
      </c>
      <c r="B12" s="271" t="s">
        <v>217</v>
      </c>
      <c r="C12" s="285">
        <v>1886</v>
      </c>
      <c r="D12" s="265">
        <v>1889.1666666666667</v>
      </c>
      <c r="E12" s="265">
        <v>1877.0833333333335</v>
      </c>
      <c r="F12" s="265">
        <v>1868.1666666666667</v>
      </c>
      <c r="G12" s="265">
        <v>1856.0833333333335</v>
      </c>
      <c r="H12" s="265">
        <v>1898.0833333333335</v>
      </c>
      <c r="I12" s="265">
        <v>1910.166666666667</v>
      </c>
      <c r="J12" s="265">
        <v>1919.0833333333335</v>
      </c>
      <c r="K12" s="285">
        <v>1901.25</v>
      </c>
      <c r="L12" s="285">
        <v>1880.25</v>
      </c>
      <c r="M12" s="288"/>
    </row>
    <row r="13" spans="1:15">
      <c r="A13" s="282">
        <v>4</v>
      </c>
      <c r="B13" s="263" t="s">
        <v>218</v>
      </c>
      <c r="C13" s="285">
        <v>4198.05</v>
      </c>
      <c r="D13" s="265">
        <v>4208.5000000000009</v>
      </c>
      <c r="E13" s="265">
        <v>4178.4000000000015</v>
      </c>
      <c r="F13" s="265">
        <v>4158.7500000000009</v>
      </c>
      <c r="G13" s="265">
        <v>4128.6500000000015</v>
      </c>
      <c r="H13" s="265">
        <v>4228.1500000000015</v>
      </c>
      <c r="I13" s="265">
        <v>4258.2500000000018</v>
      </c>
      <c r="J13" s="265">
        <v>4277.9000000000015</v>
      </c>
      <c r="K13" s="285">
        <v>4238.6000000000004</v>
      </c>
      <c r="L13" s="285">
        <v>4188.8500000000004</v>
      </c>
      <c r="M13" s="288"/>
    </row>
    <row r="14" spans="1:15">
      <c r="A14" s="282">
        <v>5</v>
      </c>
      <c r="B14" s="263" t="s">
        <v>219</v>
      </c>
      <c r="C14" s="285">
        <v>26363.85</v>
      </c>
      <c r="D14" s="265">
        <v>26359.200000000001</v>
      </c>
      <c r="E14" s="265">
        <v>26115.75</v>
      </c>
      <c r="F14" s="265">
        <v>25867.649999999998</v>
      </c>
      <c r="G14" s="265">
        <v>25624.199999999997</v>
      </c>
      <c r="H14" s="265">
        <v>26607.300000000003</v>
      </c>
      <c r="I14" s="265">
        <v>26850.750000000007</v>
      </c>
      <c r="J14" s="265">
        <v>27098.850000000006</v>
      </c>
      <c r="K14" s="285">
        <v>26602.65</v>
      </c>
      <c r="L14" s="285">
        <v>26111.1</v>
      </c>
      <c r="M14" s="288"/>
    </row>
    <row r="15" spans="1:15">
      <c r="A15" s="282">
        <v>6</v>
      </c>
      <c r="B15" s="263" t="s">
        <v>220</v>
      </c>
      <c r="C15" s="285">
        <v>3296.45</v>
      </c>
      <c r="D15" s="265">
        <v>3303.3833333333332</v>
      </c>
      <c r="E15" s="265">
        <v>3281.2666666666664</v>
      </c>
      <c r="F15" s="265">
        <v>3266.083333333333</v>
      </c>
      <c r="G15" s="265">
        <v>3243.9666666666662</v>
      </c>
      <c r="H15" s="265">
        <v>3318.5666666666666</v>
      </c>
      <c r="I15" s="265">
        <v>3340.6833333333334</v>
      </c>
      <c r="J15" s="265">
        <v>3355.8666666666668</v>
      </c>
      <c r="K15" s="285">
        <v>3325.5</v>
      </c>
      <c r="L15" s="285">
        <v>3288.2</v>
      </c>
      <c r="M15" s="288"/>
    </row>
    <row r="16" spans="1:15">
      <c r="A16" s="282">
        <v>7</v>
      </c>
      <c r="B16" s="263" t="s">
        <v>221</v>
      </c>
      <c r="C16" s="285">
        <v>6937.05</v>
      </c>
      <c r="D16" s="265">
        <v>6939.6333333333341</v>
      </c>
      <c r="E16" s="265">
        <v>6902.4166666666679</v>
      </c>
      <c r="F16" s="265">
        <v>6867.7833333333338</v>
      </c>
      <c r="G16" s="265">
        <v>6830.5666666666675</v>
      </c>
      <c r="H16" s="265">
        <v>6974.2666666666682</v>
      </c>
      <c r="I16" s="265">
        <v>7011.4833333333336</v>
      </c>
      <c r="J16" s="265">
        <v>7046.1166666666686</v>
      </c>
      <c r="K16" s="285">
        <v>6976.85</v>
      </c>
      <c r="L16" s="285">
        <v>6905</v>
      </c>
      <c r="M16" s="288"/>
    </row>
    <row r="17" spans="1:13">
      <c r="A17" s="282">
        <v>8</v>
      </c>
      <c r="B17" s="263" t="s">
        <v>38</v>
      </c>
      <c r="C17" s="263">
        <v>1766.15</v>
      </c>
      <c r="D17" s="265">
        <v>1772.2666666666667</v>
      </c>
      <c r="E17" s="265">
        <v>1754.7833333333333</v>
      </c>
      <c r="F17" s="265">
        <v>1743.4166666666667</v>
      </c>
      <c r="G17" s="265">
        <v>1725.9333333333334</v>
      </c>
      <c r="H17" s="265">
        <v>1783.6333333333332</v>
      </c>
      <c r="I17" s="265">
        <v>1801.1166666666663</v>
      </c>
      <c r="J17" s="265">
        <v>1812.4833333333331</v>
      </c>
      <c r="K17" s="263">
        <v>1789.75</v>
      </c>
      <c r="L17" s="263">
        <v>1760.9</v>
      </c>
      <c r="M17" s="263">
        <v>5.3098799999999997</v>
      </c>
    </row>
    <row r="18" spans="1:13">
      <c r="A18" s="282">
        <v>9</v>
      </c>
      <c r="B18" s="263" t="s">
        <v>222</v>
      </c>
      <c r="C18" s="263">
        <v>1230.05</v>
      </c>
      <c r="D18" s="265">
        <v>1225.3499999999999</v>
      </c>
      <c r="E18" s="265">
        <v>1213.0499999999997</v>
      </c>
      <c r="F18" s="265">
        <v>1196.0499999999997</v>
      </c>
      <c r="G18" s="265">
        <v>1183.7499999999995</v>
      </c>
      <c r="H18" s="265">
        <v>1242.3499999999999</v>
      </c>
      <c r="I18" s="265">
        <v>1254.6500000000001</v>
      </c>
      <c r="J18" s="265">
        <v>1271.6500000000001</v>
      </c>
      <c r="K18" s="263">
        <v>1237.6500000000001</v>
      </c>
      <c r="L18" s="263">
        <v>1208.3499999999999</v>
      </c>
      <c r="M18" s="263">
        <v>11.205249999999999</v>
      </c>
    </row>
    <row r="19" spans="1:13">
      <c r="A19" s="282">
        <v>10</v>
      </c>
      <c r="B19" s="263" t="s">
        <v>735</v>
      </c>
      <c r="C19" s="264">
        <v>1288.3</v>
      </c>
      <c r="D19" s="265">
        <v>1285.8333333333333</v>
      </c>
      <c r="E19" s="265">
        <v>1270.7666666666664</v>
      </c>
      <c r="F19" s="265">
        <v>1253.2333333333331</v>
      </c>
      <c r="G19" s="265">
        <v>1238.1666666666663</v>
      </c>
      <c r="H19" s="265">
        <v>1303.3666666666666</v>
      </c>
      <c r="I19" s="265">
        <v>1318.4333333333336</v>
      </c>
      <c r="J19" s="265">
        <v>1335.9666666666667</v>
      </c>
      <c r="K19" s="263">
        <v>1300.9000000000001</v>
      </c>
      <c r="L19" s="263">
        <v>1268.3</v>
      </c>
      <c r="M19" s="263">
        <v>1.62087</v>
      </c>
    </row>
    <row r="20" spans="1:13">
      <c r="A20" s="282">
        <v>11</v>
      </c>
      <c r="B20" s="263" t="s">
        <v>288</v>
      </c>
      <c r="C20" s="263">
        <v>14771.8</v>
      </c>
      <c r="D20" s="265">
        <v>14623.933333333334</v>
      </c>
      <c r="E20" s="265">
        <v>14447.866666666669</v>
      </c>
      <c r="F20" s="265">
        <v>14123.933333333334</v>
      </c>
      <c r="G20" s="265">
        <v>13947.866666666669</v>
      </c>
      <c r="H20" s="265">
        <v>14947.866666666669</v>
      </c>
      <c r="I20" s="265">
        <v>15123.933333333334</v>
      </c>
      <c r="J20" s="265">
        <v>15447.866666666669</v>
      </c>
      <c r="K20" s="263">
        <v>14800</v>
      </c>
      <c r="L20" s="263">
        <v>14300</v>
      </c>
      <c r="M20" s="263">
        <v>0.11455</v>
      </c>
    </row>
    <row r="21" spans="1:13">
      <c r="A21" s="282">
        <v>12</v>
      </c>
      <c r="B21" s="263" t="s">
        <v>40</v>
      </c>
      <c r="C21" s="263">
        <v>897.8</v>
      </c>
      <c r="D21" s="265">
        <v>896.75</v>
      </c>
      <c r="E21" s="265">
        <v>889.1</v>
      </c>
      <c r="F21" s="265">
        <v>880.4</v>
      </c>
      <c r="G21" s="265">
        <v>872.75</v>
      </c>
      <c r="H21" s="265">
        <v>905.45</v>
      </c>
      <c r="I21" s="265">
        <v>913.10000000000014</v>
      </c>
      <c r="J21" s="265">
        <v>921.80000000000007</v>
      </c>
      <c r="K21" s="263">
        <v>904.4</v>
      </c>
      <c r="L21" s="263">
        <v>888.05</v>
      </c>
      <c r="M21" s="263">
        <v>25.550260000000002</v>
      </c>
    </row>
    <row r="22" spans="1:13">
      <c r="A22" s="282">
        <v>13</v>
      </c>
      <c r="B22" s="263" t="s">
        <v>289</v>
      </c>
      <c r="C22" s="263">
        <v>1219.8</v>
      </c>
      <c r="D22" s="265">
        <v>1223.5</v>
      </c>
      <c r="E22" s="265">
        <v>1202.5999999999999</v>
      </c>
      <c r="F22" s="265">
        <v>1185.3999999999999</v>
      </c>
      <c r="G22" s="265">
        <v>1164.4999999999998</v>
      </c>
      <c r="H22" s="265">
        <v>1240.7</v>
      </c>
      <c r="I22" s="265">
        <v>1261.6000000000001</v>
      </c>
      <c r="J22" s="265">
        <v>1278.8000000000002</v>
      </c>
      <c r="K22" s="263">
        <v>1244.4000000000001</v>
      </c>
      <c r="L22" s="263">
        <v>1206.3</v>
      </c>
      <c r="M22" s="263">
        <v>6.4875699999999998</v>
      </c>
    </row>
    <row r="23" spans="1:13">
      <c r="A23" s="282">
        <v>14</v>
      </c>
      <c r="B23" s="263" t="s">
        <v>41</v>
      </c>
      <c r="C23" s="263">
        <v>717.35</v>
      </c>
      <c r="D23" s="265">
        <v>722.43333333333339</v>
      </c>
      <c r="E23" s="265">
        <v>709.16666666666674</v>
      </c>
      <c r="F23" s="265">
        <v>700.98333333333335</v>
      </c>
      <c r="G23" s="265">
        <v>687.7166666666667</v>
      </c>
      <c r="H23" s="265">
        <v>730.61666666666679</v>
      </c>
      <c r="I23" s="265">
        <v>743.88333333333344</v>
      </c>
      <c r="J23" s="265">
        <v>752.06666666666683</v>
      </c>
      <c r="K23" s="263">
        <v>735.7</v>
      </c>
      <c r="L23" s="263">
        <v>714.25</v>
      </c>
      <c r="M23" s="263">
        <v>149.79008999999999</v>
      </c>
    </row>
    <row r="24" spans="1:13">
      <c r="A24" s="282">
        <v>15</v>
      </c>
      <c r="B24" s="263" t="s">
        <v>832</v>
      </c>
      <c r="C24" s="263">
        <v>747.6</v>
      </c>
      <c r="D24" s="265">
        <v>748.48333333333323</v>
      </c>
      <c r="E24" s="265">
        <v>741.11666666666645</v>
      </c>
      <c r="F24" s="265">
        <v>734.63333333333321</v>
      </c>
      <c r="G24" s="265">
        <v>727.26666666666642</v>
      </c>
      <c r="H24" s="265">
        <v>754.96666666666647</v>
      </c>
      <c r="I24" s="265">
        <v>762.33333333333326</v>
      </c>
      <c r="J24" s="265">
        <v>768.81666666666649</v>
      </c>
      <c r="K24" s="263">
        <v>755.85</v>
      </c>
      <c r="L24" s="263">
        <v>742</v>
      </c>
      <c r="M24" s="263">
        <v>13.786239999999999</v>
      </c>
    </row>
    <row r="25" spans="1:13">
      <c r="A25" s="282">
        <v>16</v>
      </c>
      <c r="B25" s="263" t="s">
        <v>290</v>
      </c>
      <c r="C25" s="263">
        <v>780.3</v>
      </c>
      <c r="D25" s="265">
        <v>778.36666666666667</v>
      </c>
      <c r="E25" s="265">
        <v>763.93333333333339</v>
      </c>
      <c r="F25" s="265">
        <v>747.56666666666672</v>
      </c>
      <c r="G25" s="265">
        <v>733.13333333333344</v>
      </c>
      <c r="H25" s="265">
        <v>794.73333333333335</v>
      </c>
      <c r="I25" s="265">
        <v>809.16666666666652</v>
      </c>
      <c r="J25" s="265">
        <v>825.5333333333333</v>
      </c>
      <c r="K25" s="263">
        <v>792.8</v>
      </c>
      <c r="L25" s="263">
        <v>762</v>
      </c>
      <c r="M25" s="263">
        <v>4.6963600000000003</v>
      </c>
    </row>
    <row r="26" spans="1:13">
      <c r="A26" s="282">
        <v>17</v>
      </c>
      <c r="B26" s="263" t="s">
        <v>223</v>
      </c>
      <c r="C26" s="263">
        <v>128.35</v>
      </c>
      <c r="D26" s="265">
        <v>129.33333333333331</v>
      </c>
      <c r="E26" s="265">
        <v>125.96666666666664</v>
      </c>
      <c r="F26" s="265">
        <v>123.58333333333333</v>
      </c>
      <c r="G26" s="265">
        <v>120.21666666666665</v>
      </c>
      <c r="H26" s="265">
        <v>131.71666666666664</v>
      </c>
      <c r="I26" s="265">
        <v>135.08333333333331</v>
      </c>
      <c r="J26" s="265">
        <v>137.46666666666661</v>
      </c>
      <c r="K26" s="263">
        <v>132.69999999999999</v>
      </c>
      <c r="L26" s="263">
        <v>126.95</v>
      </c>
      <c r="M26" s="263">
        <v>47.775579999999998</v>
      </c>
    </row>
    <row r="27" spans="1:13">
      <c r="A27" s="282">
        <v>18</v>
      </c>
      <c r="B27" s="263" t="s">
        <v>224</v>
      </c>
      <c r="C27" s="263">
        <v>212.85</v>
      </c>
      <c r="D27" s="265">
        <v>213.86666666666667</v>
      </c>
      <c r="E27" s="265">
        <v>209.73333333333335</v>
      </c>
      <c r="F27" s="265">
        <v>206.61666666666667</v>
      </c>
      <c r="G27" s="265">
        <v>202.48333333333335</v>
      </c>
      <c r="H27" s="265">
        <v>216.98333333333335</v>
      </c>
      <c r="I27" s="265">
        <v>221.11666666666667</v>
      </c>
      <c r="J27" s="265">
        <v>224.23333333333335</v>
      </c>
      <c r="K27" s="263">
        <v>218</v>
      </c>
      <c r="L27" s="263">
        <v>210.75</v>
      </c>
      <c r="M27" s="263">
        <v>17.832660000000001</v>
      </c>
    </row>
    <row r="28" spans="1:13">
      <c r="A28" s="282">
        <v>19</v>
      </c>
      <c r="B28" s="263" t="s">
        <v>225</v>
      </c>
      <c r="C28" s="263">
        <v>1793.75</v>
      </c>
      <c r="D28" s="265">
        <v>1803.5833333333333</v>
      </c>
      <c r="E28" s="265">
        <v>1775.1666666666665</v>
      </c>
      <c r="F28" s="265">
        <v>1756.5833333333333</v>
      </c>
      <c r="G28" s="265">
        <v>1728.1666666666665</v>
      </c>
      <c r="H28" s="265">
        <v>1822.1666666666665</v>
      </c>
      <c r="I28" s="265">
        <v>1850.583333333333</v>
      </c>
      <c r="J28" s="265">
        <v>1869.1666666666665</v>
      </c>
      <c r="K28" s="263">
        <v>1832</v>
      </c>
      <c r="L28" s="263">
        <v>1785</v>
      </c>
      <c r="M28" s="263">
        <v>0.52303999999999995</v>
      </c>
    </row>
    <row r="29" spans="1:13">
      <c r="A29" s="282">
        <v>20</v>
      </c>
      <c r="B29" s="263" t="s">
        <v>294</v>
      </c>
      <c r="C29" s="263">
        <v>923.55</v>
      </c>
      <c r="D29" s="265">
        <v>920.06666666666661</v>
      </c>
      <c r="E29" s="265">
        <v>910.13333333333321</v>
      </c>
      <c r="F29" s="265">
        <v>896.71666666666658</v>
      </c>
      <c r="G29" s="265">
        <v>886.78333333333319</v>
      </c>
      <c r="H29" s="265">
        <v>933.48333333333323</v>
      </c>
      <c r="I29" s="265">
        <v>943.41666666666663</v>
      </c>
      <c r="J29" s="265">
        <v>956.83333333333326</v>
      </c>
      <c r="K29" s="263">
        <v>930</v>
      </c>
      <c r="L29" s="263">
        <v>906.65</v>
      </c>
      <c r="M29" s="263">
        <v>1.8983099999999999</v>
      </c>
    </row>
    <row r="30" spans="1:13">
      <c r="A30" s="282">
        <v>21</v>
      </c>
      <c r="B30" s="263" t="s">
        <v>226</v>
      </c>
      <c r="C30" s="263">
        <v>2657.5</v>
      </c>
      <c r="D30" s="265">
        <v>2668.5833333333335</v>
      </c>
      <c r="E30" s="265">
        <v>2634.8666666666668</v>
      </c>
      <c r="F30" s="265">
        <v>2612.2333333333331</v>
      </c>
      <c r="G30" s="265">
        <v>2578.5166666666664</v>
      </c>
      <c r="H30" s="265">
        <v>2691.2166666666672</v>
      </c>
      <c r="I30" s="265">
        <v>2724.9333333333334</v>
      </c>
      <c r="J30" s="265">
        <v>2747.5666666666675</v>
      </c>
      <c r="K30" s="263">
        <v>2702.3</v>
      </c>
      <c r="L30" s="263">
        <v>2645.95</v>
      </c>
      <c r="M30" s="263">
        <v>0.86395999999999995</v>
      </c>
    </row>
    <row r="31" spans="1:13">
      <c r="A31" s="282">
        <v>22</v>
      </c>
      <c r="B31" s="263" t="s">
        <v>44</v>
      </c>
      <c r="C31" s="263">
        <v>891.55</v>
      </c>
      <c r="D31" s="265">
        <v>894.26666666666677</v>
      </c>
      <c r="E31" s="265">
        <v>886.83333333333348</v>
      </c>
      <c r="F31" s="265">
        <v>882.11666666666667</v>
      </c>
      <c r="G31" s="265">
        <v>874.68333333333339</v>
      </c>
      <c r="H31" s="265">
        <v>898.98333333333358</v>
      </c>
      <c r="I31" s="265">
        <v>906.41666666666674</v>
      </c>
      <c r="J31" s="265">
        <v>911.13333333333367</v>
      </c>
      <c r="K31" s="263">
        <v>901.7</v>
      </c>
      <c r="L31" s="263">
        <v>889.55</v>
      </c>
      <c r="M31" s="263">
        <v>5.0552799999999998</v>
      </c>
    </row>
    <row r="32" spans="1:13">
      <c r="A32" s="282">
        <v>23</v>
      </c>
      <c r="B32" s="263" t="s">
        <v>45</v>
      </c>
      <c r="C32" s="263">
        <v>285.55</v>
      </c>
      <c r="D32" s="265">
        <v>286.59999999999997</v>
      </c>
      <c r="E32" s="265">
        <v>283.19999999999993</v>
      </c>
      <c r="F32" s="265">
        <v>280.84999999999997</v>
      </c>
      <c r="G32" s="265">
        <v>277.44999999999993</v>
      </c>
      <c r="H32" s="265">
        <v>288.94999999999993</v>
      </c>
      <c r="I32" s="265">
        <v>292.34999999999991</v>
      </c>
      <c r="J32" s="265">
        <v>294.69999999999993</v>
      </c>
      <c r="K32" s="263">
        <v>290</v>
      </c>
      <c r="L32" s="263">
        <v>284.25</v>
      </c>
      <c r="M32" s="263">
        <v>71.222219999999993</v>
      </c>
    </row>
    <row r="33" spans="1:13">
      <c r="A33" s="282">
        <v>24</v>
      </c>
      <c r="B33" s="263" t="s">
        <v>46</v>
      </c>
      <c r="C33" s="263">
        <v>3073.25</v>
      </c>
      <c r="D33" s="265">
        <v>3048.0166666666664</v>
      </c>
      <c r="E33" s="265">
        <v>3016.0333333333328</v>
      </c>
      <c r="F33" s="265">
        <v>2958.8166666666666</v>
      </c>
      <c r="G33" s="265">
        <v>2926.833333333333</v>
      </c>
      <c r="H33" s="265">
        <v>3105.2333333333327</v>
      </c>
      <c r="I33" s="265">
        <v>3137.2166666666662</v>
      </c>
      <c r="J33" s="265">
        <v>3194.4333333333325</v>
      </c>
      <c r="K33" s="263">
        <v>3080</v>
      </c>
      <c r="L33" s="263">
        <v>2990.8</v>
      </c>
      <c r="M33" s="263">
        <v>10.813980000000001</v>
      </c>
    </row>
    <row r="34" spans="1:13">
      <c r="A34" s="282">
        <v>25</v>
      </c>
      <c r="B34" s="263" t="s">
        <v>47</v>
      </c>
      <c r="C34" s="263">
        <v>232.3</v>
      </c>
      <c r="D34" s="265">
        <v>233.23333333333335</v>
      </c>
      <c r="E34" s="265">
        <v>229.66666666666669</v>
      </c>
      <c r="F34" s="265">
        <v>227.03333333333333</v>
      </c>
      <c r="G34" s="265">
        <v>223.46666666666667</v>
      </c>
      <c r="H34" s="265">
        <v>235.8666666666667</v>
      </c>
      <c r="I34" s="265">
        <v>239.43333333333337</v>
      </c>
      <c r="J34" s="265">
        <v>242.06666666666672</v>
      </c>
      <c r="K34" s="263">
        <v>236.8</v>
      </c>
      <c r="L34" s="263">
        <v>230.6</v>
      </c>
      <c r="M34" s="263">
        <v>58.514069999999997</v>
      </c>
    </row>
    <row r="35" spans="1:13">
      <c r="A35" s="282">
        <v>26</v>
      </c>
      <c r="B35" s="263" t="s">
        <v>48</v>
      </c>
      <c r="C35" s="263">
        <v>123.25</v>
      </c>
      <c r="D35" s="265">
        <v>122.39999999999999</v>
      </c>
      <c r="E35" s="265">
        <v>120.89999999999998</v>
      </c>
      <c r="F35" s="265">
        <v>118.54999999999998</v>
      </c>
      <c r="G35" s="265">
        <v>117.04999999999997</v>
      </c>
      <c r="H35" s="265">
        <v>124.74999999999999</v>
      </c>
      <c r="I35" s="265">
        <v>126.25000000000001</v>
      </c>
      <c r="J35" s="265">
        <v>128.6</v>
      </c>
      <c r="K35" s="263">
        <v>123.9</v>
      </c>
      <c r="L35" s="263">
        <v>120.05</v>
      </c>
      <c r="M35" s="263">
        <v>127.24147000000001</v>
      </c>
    </row>
    <row r="36" spans="1:13">
      <c r="A36" s="282">
        <v>27</v>
      </c>
      <c r="B36" s="263" t="s">
        <v>50</v>
      </c>
      <c r="C36" s="263">
        <v>2468.6</v>
      </c>
      <c r="D36" s="265">
        <v>2441.3166666666671</v>
      </c>
      <c r="E36" s="265">
        <v>2402.6333333333341</v>
      </c>
      <c r="F36" s="265">
        <v>2336.666666666667</v>
      </c>
      <c r="G36" s="265">
        <v>2297.983333333334</v>
      </c>
      <c r="H36" s="265">
        <v>2507.2833333333342</v>
      </c>
      <c r="I36" s="265">
        <v>2545.9666666666676</v>
      </c>
      <c r="J36" s="265">
        <v>2611.9333333333343</v>
      </c>
      <c r="K36" s="263">
        <v>2480</v>
      </c>
      <c r="L36" s="263">
        <v>2375.35</v>
      </c>
      <c r="M36" s="263">
        <v>42.305639999999997</v>
      </c>
    </row>
    <row r="37" spans="1:13">
      <c r="A37" s="282">
        <v>28</v>
      </c>
      <c r="B37" s="263" t="s">
        <v>52</v>
      </c>
      <c r="C37" s="263">
        <v>840.95</v>
      </c>
      <c r="D37" s="265">
        <v>840.70000000000016</v>
      </c>
      <c r="E37" s="265">
        <v>828.5500000000003</v>
      </c>
      <c r="F37" s="265">
        <v>816.15000000000009</v>
      </c>
      <c r="G37" s="265">
        <v>804.00000000000023</v>
      </c>
      <c r="H37" s="265">
        <v>853.10000000000036</v>
      </c>
      <c r="I37" s="265">
        <v>865.25000000000023</v>
      </c>
      <c r="J37" s="265">
        <v>877.65000000000043</v>
      </c>
      <c r="K37" s="263">
        <v>852.85</v>
      </c>
      <c r="L37" s="263">
        <v>828.3</v>
      </c>
      <c r="M37" s="263">
        <v>14.335850000000001</v>
      </c>
    </row>
    <row r="38" spans="1:13">
      <c r="A38" s="282">
        <v>29</v>
      </c>
      <c r="B38" s="263" t="s">
        <v>227</v>
      </c>
      <c r="C38" s="263">
        <v>3071</v>
      </c>
      <c r="D38" s="265">
        <v>3095.6666666666665</v>
      </c>
      <c r="E38" s="265">
        <v>3025.333333333333</v>
      </c>
      <c r="F38" s="265">
        <v>2979.6666666666665</v>
      </c>
      <c r="G38" s="265">
        <v>2909.333333333333</v>
      </c>
      <c r="H38" s="265">
        <v>3141.333333333333</v>
      </c>
      <c r="I38" s="265">
        <v>3211.6666666666661</v>
      </c>
      <c r="J38" s="265">
        <v>3257.333333333333</v>
      </c>
      <c r="K38" s="263">
        <v>3166</v>
      </c>
      <c r="L38" s="263">
        <v>3050</v>
      </c>
      <c r="M38" s="263">
        <v>2.9879899999999999</v>
      </c>
    </row>
    <row r="39" spans="1:13">
      <c r="A39" s="282">
        <v>30</v>
      </c>
      <c r="B39" s="263" t="s">
        <v>54</v>
      </c>
      <c r="C39" s="263">
        <v>737.75</v>
      </c>
      <c r="D39" s="265">
        <v>741.9</v>
      </c>
      <c r="E39" s="265">
        <v>731.8</v>
      </c>
      <c r="F39" s="265">
        <v>725.85</v>
      </c>
      <c r="G39" s="265">
        <v>715.75</v>
      </c>
      <c r="H39" s="265">
        <v>747.84999999999991</v>
      </c>
      <c r="I39" s="265">
        <v>757.95</v>
      </c>
      <c r="J39" s="265">
        <v>763.89999999999986</v>
      </c>
      <c r="K39" s="263">
        <v>752</v>
      </c>
      <c r="L39" s="263">
        <v>735.95</v>
      </c>
      <c r="M39" s="263">
        <v>113.58574</v>
      </c>
    </row>
    <row r="40" spans="1:13">
      <c r="A40" s="282">
        <v>31</v>
      </c>
      <c r="B40" s="263" t="s">
        <v>55</v>
      </c>
      <c r="C40" s="263">
        <v>3654.45</v>
      </c>
      <c r="D40" s="265">
        <v>3659.8166666666671</v>
      </c>
      <c r="E40" s="265">
        <v>3629.6333333333341</v>
      </c>
      <c r="F40" s="265">
        <v>3604.8166666666671</v>
      </c>
      <c r="G40" s="265">
        <v>3574.6333333333341</v>
      </c>
      <c r="H40" s="265">
        <v>3684.6333333333341</v>
      </c>
      <c r="I40" s="265">
        <v>3714.8166666666675</v>
      </c>
      <c r="J40" s="265">
        <v>3739.6333333333341</v>
      </c>
      <c r="K40" s="263">
        <v>3690</v>
      </c>
      <c r="L40" s="263">
        <v>3635</v>
      </c>
      <c r="M40" s="263">
        <v>8.5855300000000003</v>
      </c>
    </row>
    <row r="41" spans="1:13">
      <c r="A41" s="282">
        <v>32</v>
      </c>
      <c r="B41" s="263" t="s">
        <v>58</v>
      </c>
      <c r="C41" s="263">
        <v>5455.95</v>
      </c>
      <c r="D41" s="265">
        <v>5460.9833333333336</v>
      </c>
      <c r="E41" s="265">
        <v>5414.9666666666672</v>
      </c>
      <c r="F41" s="265">
        <v>5373.9833333333336</v>
      </c>
      <c r="G41" s="265">
        <v>5327.9666666666672</v>
      </c>
      <c r="H41" s="265">
        <v>5501.9666666666672</v>
      </c>
      <c r="I41" s="265">
        <v>5547.9833333333336</v>
      </c>
      <c r="J41" s="265">
        <v>5588.9666666666672</v>
      </c>
      <c r="K41" s="263">
        <v>5507</v>
      </c>
      <c r="L41" s="263">
        <v>5420</v>
      </c>
      <c r="M41" s="263">
        <v>15.613049999999999</v>
      </c>
    </row>
    <row r="42" spans="1:13">
      <c r="A42" s="282">
        <v>33</v>
      </c>
      <c r="B42" s="263" t="s">
        <v>57</v>
      </c>
      <c r="C42" s="263">
        <v>9613.2999999999993</v>
      </c>
      <c r="D42" s="265">
        <v>9661.3166666666657</v>
      </c>
      <c r="E42" s="265">
        <v>9536.9833333333318</v>
      </c>
      <c r="F42" s="265">
        <v>9460.6666666666661</v>
      </c>
      <c r="G42" s="265">
        <v>9336.3333333333321</v>
      </c>
      <c r="H42" s="265">
        <v>9737.6333333333314</v>
      </c>
      <c r="I42" s="265">
        <v>9861.9666666666672</v>
      </c>
      <c r="J42" s="265">
        <v>9938.283333333331</v>
      </c>
      <c r="K42" s="263">
        <v>9785.65</v>
      </c>
      <c r="L42" s="263">
        <v>9585</v>
      </c>
      <c r="M42" s="263">
        <v>3.70587</v>
      </c>
    </row>
    <row r="43" spans="1:13">
      <c r="A43" s="282">
        <v>34</v>
      </c>
      <c r="B43" s="263" t="s">
        <v>228</v>
      </c>
      <c r="C43" s="263">
        <v>3502.85</v>
      </c>
      <c r="D43" s="265">
        <v>3523.85</v>
      </c>
      <c r="E43" s="265">
        <v>3459.7</v>
      </c>
      <c r="F43" s="265">
        <v>3416.5499999999997</v>
      </c>
      <c r="G43" s="265">
        <v>3352.3999999999996</v>
      </c>
      <c r="H43" s="265">
        <v>3567</v>
      </c>
      <c r="I43" s="265">
        <v>3631.1500000000005</v>
      </c>
      <c r="J43" s="265">
        <v>3674.3</v>
      </c>
      <c r="K43" s="263">
        <v>3588</v>
      </c>
      <c r="L43" s="263">
        <v>3480.7</v>
      </c>
      <c r="M43" s="263">
        <v>0.26082</v>
      </c>
    </row>
    <row r="44" spans="1:13">
      <c r="A44" s="282">
        <v>35</v>
      </c>
      <c r="B44" s="263" t="s">
        <v>59</v>
      </c>
      <c r="C44" s="263">
        <v>1639.1</v>
      </c>
      <c r="D44" s="265">
        <v>1638.1333333333332</v>
      </c>
      <c r="E44" s="265">
        <v>1621.2666666666664</v>
      </c>
      <c r="F44" s="265">
        <v>1603.4333333333332</v>
      </c>
      <c r="G44" s="265">
        <v>1586.5666666666664</v>
      </c>
      <c r="H44" s="265">
        <v>1655.9666666666665</v>
      </c>
      <c r="I44" s="265">
        <v>1672.8333333333333</v>
      </c>
      <c r="J44" s="265">
        <v>1690.6666666666665</v>
      </c>
      <c r="K44" s="263">
        <v>1655</v>
      </c>
      <c r="L44" s="263">
        <v>1620.3</v>
      </c>
      <c r="M44" s="263">
        <v>4.3107899999999999</v>
      </c>
    </row>
    <row r="45" spans="1:13">
      <c r="A45" s="282">
        <v>36</v>
      </c>
      <c r="B45" s="263" t="s">
        <v>229</v>
      </c>
      <c r="C45" s="263">
        <v>339.5</v>
      </c>
      <c r="D45" s="265">
        <v>339.66666666666669</v>
      </c>
      <c r="E45" s="265">
        <v>334.33333333333337</v>
      </c>
      <c r="F45" s="265">
        <v>329.16666666666669</v>
      </c>
      <c r="G45" s="265">
        <v>323.83333333333337</v>
      </c>
      <c r="H45" s="265">
        <v>344.83333333333337</v>
      </c>
      <c r="I45" s="265">
        <v>350.16666666666674</v>
      </c>
      <c r="J45" s="265">
        <v>355.33333333333337</v>
      </c>
      <c r="K45" s="263">
        <v>345</v>
      </c>
      <c r="L45" s="263">
        <v>334.5</v>
      </c>
      <c r="M45" s="263">
        <v>52.277349999999998</v>
      </c>
    </row>
    <row r="46" spans="1:13">
      <c r="A46" s="282">
        <v>37</v>
      </c>
      <c r="B46" s="263" t="s">
        <v>60</v>
      </c>
      <c r="C46" s="263">
        <v>78.849999999999994</v>
      </c>
      <c r="D46" s="265">
        <v>78.400000000000006</v>
      </c>
      <c r="E46" s="265">
        <v>76.850000000000009</v>
      </c>
      <c r="F46" s="265">
        <v>74.850000000000009</v>
      </c>
      <c r="G46" s="265">
        <v>73.300000000000011</v>
      </c>
      <c r="H46" s="265">
        <v>80.400000000000006</v>
      </c>
      <c r="I46" s="265">
        <v>81.950000000000017</v>
      </c>
      <c r="J46" s="265">
        <v>83.95</v>
      </c>
      <c r="K46" s="263">
        <v>79.95</v>
      </c>
      <c r="L46" s="263">
        <v>76.400000000000006</v>
      </c>
      <c r="M46" s="263">
        <v>651.98270000000002</v>
      </c>
    </row>
    <row r="47" spans="1:13">
      <c r="A47" s="282">
        <v>38</v>
      </c>
      <c r="B47" s="263" t="s">
        <v>61</v>
      </c>
      <c r="C47" s="263">
        <v>71.95</v>
      </c>
      <c r="D47" s="265">
        <v>72.583333333333329</v>
      </c>
      <c r="E47" s="265">
        <v>70.966666666666654</v>
      </c>
      <c r="F47" s="265">
        <v>69.98333333333332</v>
      </c>
      <c r="G47" s="265">
        <v>68.366666666666646</v>
      </c>
      <c r="H47" s="265">
        <v>73.566666666666663</v>
      </c>
      <c r="I47" s="265">
        <v>75.183333333333337</v>
      </c>
      <c r="J47" s="265">
        <v>76.166666666666671</v>
      </c>
      <c r="K47" s="263">
        <v>74.2</v>
      </c>
      <c r="L47" s="263">
        <v>71.599999999999994</v>
      </c>
      <c r="M47" s="263">
        <v>36.311660000000003</v>
      </c>
    </row>
    <row r="48" spans="1:13">
      <c r="A48" s="282">
        <v>39</v>
      </c>
      <c r="B48" s="263" t="s">
        <v>62</v>
      </c>
      <c r="C48" s="263">
        <v>1487.65</v>
      </c>
      <c r="D48" s="265">
        <v>1499.8500000000001</v>
      </c>
      <c r="E48" s="265">
        <v>1471.8000000000002</v>
      </c>
      <c r="F48" s="265">
        <v>1455.95</v>
      </c>
      <c r="G48" s="265">
        <v>1427.9</v>
      </c>
      <c r="H48" s="265">
        <v>1515.7000000000003</v>
      </c>
      <c r="I48" s="265">
        <v>1543.75</v>
      </c>
      <c r="J48" s="265">
        <v>1559.6000000000004</v>
      </c>
      <c r="K48" s="263">
        <v>1527.9</v>
      </c>
      <c r="L48" s="263">
        <v>1484</v>
      </c>
      <c r="M48" s="263">
        <v>5.0215699999999996</v>
      </c>
    </row>
    <row r="49" spans="1:13">
      <c r="A49" s="282">
        <v>40</v>
      </c>
      <c r="B49" s="263" t="s">
        <v>65</v>
      </c>
      <c r="C49" s="263">
        <v>727.55</v>
      </c>
      <c r="D49" s="265">
        <v>727.5</v>
      </c>
      <c r="E49" s="265">
        <v>719.05</v>
      </c>
      <c r="F49" s="265">
        <v>710.55</v>
      </c>
      <c r="G49" s="265">
        <v>702.09999999999991</v>
      </c>
      <c r="H49" s="265">
        <v>736</v>
      </c>
      <c r="I49" s="265">
        <v>744.45</v>
      </c>
      <c r="J49" s="265">
        <v>752.95</v>
      </c>
      <c r="K49" s="263">
        <v>735.95</v>
      </c>
      <c r="L49" s="263">
        <v>719</v>
      </c>
      <c r="M49" s="263">
        <v>11.44122</v>
      </c>
    </row>
    <row r="50" spans="1:13">
      <c r="A50" s="282">
        <v>41</v>
      </c>
      <c r="B50" s="263" t="s">
        <v>64</v>
      </c>
      <c r="C50" s="263">
        <v>137.85</v>
      </c>
      <c r="D50" s="265">
        <v>137.29999999999998</v>
      </c>
      <c r="E50" s="265">
        <v>136.04999999999995</v>
      </c>
      <c r="F50" s="265">
        <v>134.24999999999997</v>
      </c>
      <c r="G50" s="265">
        <v>132.99999999999994</v>
      </c>
      <c r="H50" s="265">
        <v>139.09999999999997</v>
      </c>
      <c r="I50" s="265">
        <v>140.35000000000002</v>
      </c>
      <c r="J50" s="265">
        <v>142.14999999999998</v>
      </c>
      <c r="K50" s="263">
        <v>138.55000000000001</v>
      </c>
      <c r="L50" s="263">
        <v>135.5</v>
      </c>
      <c r="M50" s="263">
        <v>97.5779</v>
      </c>
    </row>
    <row r="51" spans="1:13">
      <c r="A51" s="282">
        <v>42</v>
      </c>
      <c r="B51" s="263" t="s">
        <v>66</v>
      </c>
      <c r="C51" s="263">
        <v>611</v>
      </c>
      <c r="D51" s="265">
        <v>613.73333333333335</v>
      </c>
      <c r="E51" s="265">
        <v>606.26666666666665</v>
      </c>
      <c r="F51" s="265">
        <v>601.5333333333333</v>
      </c>
      <c r="G51" s="265">
        <v>594.06666666666661</v>
      </c>
      <c r="H51" s="265">
        <v>618.4666666666667</v>
      </c>
      <c r="I51" s="265">
        <v>625.93333333333339</v>
      </c>
      <c r="J51" s="265">
        <v>630.66666666666674</v>
      </c>
      <c r="K51" s="263">
        <v>621.20000000000005</v>
      </c>
      <c r="L51" s="263">
        <v>609</v>
      </c>
      <c r="M51" s="263">
        <v>12.068289999999999</v>
      </c>
    </row>
    <row r="52" spans="1:13">
      <c r="A52" s="282">
        <v>43</v>
      </c>
      <c r="B52" s="263" t="s">
        <v>69</v>
      </c>
      <c r="C52" s="263">
        <v>53.9</v>
      </c>
      <c r="D52" s="265">
        <v>54.533333333333331</v>
      </c>
      <c r="E52" s="265">
        <v>52.86666666666666</v>
      </c>
      <c r="F52" s="265">
        <v>51.833333333333329</v>
      </c>
      <c r="G52" s="265">
        <v>50.166666666666657</v>
      </c>
      <c r="H52" s="265">
        <v>55.566666666666663</v>
      </c>
      <c r="I52" s="265">
        <v>57.233333333333334</v>
      </c>
      <c r="J52" s="265">
        <v>58.266666666666666</v>
      </c>
      <c r="K52" s="263">
        <v>56.2</v>
      </c>
      <c r="L52" s="263">
        <v>53.5</v>
      </c>
      <c r="M52" s="263">
        <v>672.18074999999999</v>
      </c>
    </row>
    <row r="53" spans="1:13">
      <c r="A53" s="282">
        <v>44</v>
      </c>
      <c r="B53" s="263" t="s">
        <v>73</v>
      </c>
      <c r="C53" s="263">
        <v>453.85</v>
      </c>
      <c r="D53" s="265">
        <v>457.16666666666669</v>
      </c>
      <c r="E53" s="265">
        <v>448.73333333333335</v>
      </c>
      <c r="F53" s="265">
        <v>443.61666666666667</v>
      </c>
      <c r="G53" s="265">
        <v>435.18333333333334</v>
      </c>
      <c r="H53" s="265">
        <v>462.28333333333336</v>
      </c>
      <c r="I53" s="265">
        <v>470.71666666666664</v>
      </c>
      <c r="J53" s="265">
        <v>475.83333333333337</v>
      </c>
      <c r="K53" s="263">
        <v>465.6</v>
      </c>
      <c r="L53" s="263">
        <v>452.05</v>
      </c>
      <c r="M53" s="263">
        <v>153.91436999999999</v>
      </c>
    </row>
    <row r="54" spans="1:13">
      <c r="A54" s="282">
        <v>45</v>
      </c>
      <c r="B54" s="263" t="s">
        <v>68</v>
      </c>
      <c r="C54" s="263">
        <v>529.29999999999995</v>
      </c>
      <c r="D54" s="265">
        <v>529.01666666666665</v>
      </c>
      <c r="E54" s="265">
        <v>524.2833333333333</v>
      </c>
      <c r="F54" s="265">
        <v>519.26666666666665</v>
      </c>
      <c r="G54" s="265">
        <v>514.5333333333333</v>
      </c>
      <c r="H54" s="265">
        <v>534.0333333333333</v>
      </c>
      <c r="I54" s="265">
        <v>538.76666666666665</v>
      </c>
      <c r="J54" s="265">
        <v>543.7833333333333</v>
      </c>
      <c r="K54" s="263">
        <v>533.75</v>
      </c>
      <c r="L54" s="263">
        <v>524</v>
      </c>
      <c r="M54" s="263">
        <v>130.07823999999999</v>
      </c>
    </row>
    <row r="55" spans="1:13">
      <c r="A55" s="282">
        <v>46</v>
      </c>
      <c r="B55" s="263" t="s">
        <v>70</v>
      </c>
      <c r="C55" s="263">
        <v>391.7</v>
      </c>
      <c r="D55" s="265">
        <v>392.33333333333331</v>
      </c>
      <c r="E55" s="265">
        <v>388.66666666666663</v>
      </c>
      <c r="F55" s="265">
        <v>385.63333333333333</v>
      </c>
      <c r="G55" s="265">
        <v>381.96666666666664</v>
      </c>
      <c r="H55" s="265">
        <v>395.36666666666662</v>
      </c>
      <c r="I55" s="265">
        <v>399.03333333333325</v>
      </c>
      <c r="J55" s="265">
        <v>402.06666666666661</v>
      </c>
      <c r="K55" s="263">
        <v>396</v>
      </c>
      <c r="L55" s="263">
        <v>389.3</v>
      </c>
      <c r="M55" s="263">
        <v>27.431460000000001</v>
      </c>
    </row>
    <row r="56" spans="1:13">
      <c r="A56" s="282">
        <v>47</v>
      </c>
      <c r="B56" s="263" t="s">
        <v>230</v>
      </c>
      <c r="C56" s="263">
        <v>1178.45</v>
      </c>
      <c r="D56" s="265">
        <v>1182.3333333333333</v>
      </c>
      <c r="E56" s="265">
        <v>1166.1166666666666</v>
      </c>
      <c r="F56" s="265">
        <v>1153.7833333333333</v>
      </c>
      <c r="G56" s="265">
        <v>1137.5666666666666</v>
      </c>
      <c r="H56" s="265">
        <v>1194.6666666666665</v>
      </c>
      <c r="I56" s="265">
        <v>1210.8833333333332</v>
      </c>
      <c r="J56" s="265">
        <v>1223.2166666666665</v>
      </c>
      <c r="K56" s="263">
        <v>1198.55</v>
      </c>
      <c r="L56" s="263">
        <v>1170</v>
      </c>
      <c r="M56" s="263">
        <v>0.48569000000000001</v>
      </c>
    </row>
    <row r="57" spans="1:13">
      <c r="A57" s="282">
        <v>48</v>
      </c>
      <c r="B57" s="263" t="s">
        <v>71</v>
      </c>
      <c r="C57" s="263">
        <v>14818.5</v>
      </c>
      <c r="D57" s="265">
        <v>14860.766666666668</v>
      </c>
      <c r="E57" s="265">
        <v>14658.733333333337</v>
      </c>
      <c r="F57" s="265">
        <v>14498.966666666669</v>
      </c>
      <c r="G57" s="265">
        <v>14296.933333333338</v>
      </c>
      <c r="H57" s="265">
        <v>15020.533333333336</v>
      </c>
      <c r="I57" s="265">
        <v>15222.566666666666</v>
      </c>
      <c r="J57" s="265">
        <v>15382.333333333336</v>
      </c>
      <c r="K57" s="263">
        <v>15062.8</v>
      </c>
      <c r="L57" s="263">
        <v>14701</v>
      </c>
      <c r="M57" s="263">
        <v>0.29407</v>
      </c>
    </row>
    <row r="58" spans="1:13">
      <c r="A58" s="282">
        <v>49</v>
      </c>
      <c r="B58" s="263" t="s">
        <v>74</v>
      </c>
      <c r="C58" s="263">
        <v>3489.1</v>
      </c>
      <c r="D58" s="265">
        <v>3481.7166666666672</v>
      </c>
      <c r="E58" s="265">
        <v>3463.4333333333343</v>
      </c>
      <c r="F58" s="265">
        <v>3437.7666666666673</v>
      </c>
      <c r="G58" s="265">
        <v>3419.4833333333345</v>
      </c>
      <c r="H58" s="265">
        <v>3507.3833333333341</v>
      </c>
      <c r="I58" s="265">
        <v>3525.666666666667</v>
      </c>
      <c r="J58" s="265">
        <v>3551.3333333333339</v>
      </c>
      <c r="K58" s="263">
        <v>3500</v>
      </c>
      <c r="L58" s="263">
        <v>3456.05</v>
      </c>
      <c r="M58" s="263">
        <v>3.8309899999999999</v>
      </c>
    </row>
    <row r="59" spans="1:13">
      <c r="A59" s="282">
        <v>50</v>
      </c>
      <c r="B59" s="263" t="s">
        <v>80</v>
      </c>
      <c r="C59" s="263">
        <v>617.9</v>
      </c>
      <c r="D59" s="265">
        <v>619.08333333333326</v>
      </c>
      <c r="E59" s="265">
        <v>614.86666666666656</v>
      </c>
      <c r="F59" s="265">
        <v>611.83333333333326</v>
      </c>
      <c r="G59" s="265">
        <v>607.61666666666656</v>
      </c>
      <c r="H59" s="265">
        <v>622.11666666666656</v>
      </c>
      <c r="I59" s="265">
        <v>626.33333333333326</v>
      </c>
      <c r="J59" s="265">
        <v>629.36666666666656</v>
      </c>
      <c r="K59" s="263">
        <v>623.29999999999995</v>
      </c>
      <c r="L59" s="263">
        <v>616.04999999999995</v>
      </c>
      <c r="M59" s="263">
        <v>1.6379600000000001</v>
      </c>
    </row>
    <row r="60" spans="1:13">
      <c r="A60" s="282">
        <v>51</v>
      </c>
      <c r="B60" s="263" t="s">
        <v>75</v>
      </c>
      <c r="C60" s="263">
        <v>439.95</v>
      </c>
      <c r="D60" s="265">
        <v>439.2</v>
      </c>
      <c r="E60" s="265">
        <v>435.54999999999995</v>
      </c>
      <c r="F60" s="265">
        <v>431.15</v>
      </c>
      <c r="G60" s="265">
        <v>427.49999999999994</v>
      </c>
      <c r="H60" s="265">
        <v>443.59999999999997</v>
      </c>
      <c r="I60" s="265">
        <v>447.24999999999994</v>
      </c>
      <c r="J60" s="265">
        <v>451.65</v>
      </c>
      <c r="K60" s="263">
        <v>442.85</v>
      </c>
      <c r="L60" s="263">
        <v>434.8</v>
      </c>
      <c r="M60" s="263">
        <v>12.30143</v>
      </c>
    </row>
    <row r="61" spans="1:13">
      <c r="A61" s="282">
        <v>52</v>
      </c>
      <c r="B61" s="263" t="s">
        <v>76</v>
      </c>
      <c r="C61" s="263">
        <v>157.55000000000001</v>
      </c>
      <c r="D61" s="265">
        <v>157.23333333333335</v>
      </c>
      <c r="E61" s="265">
        <v>154.56666666666669</v>
      </c>
      <c r="F61" s="265">
        <v>151.58333333333334</v>
      </c>
      <c r="G61" s="265">
        <v>148.91666666666669</v>
      </c>
      <c r="H61" s="265">
        <v>160.2166666666667</v>
      </c>
      <c r="I61" s="265">
        <v>162.88333333333333</v>
      </c>
      <c r="J61" s="265">
        <v>165.8666666666667</v>
      </c>
      <c r="K61" s="263">
        <v>159.9</v>
      </c>
      <c r="L61" s="263">
        <v>154.25</v>
      </c>
      <c r="M61" s="263">
        <v>154.86161000000001</v>
      </c>
    </row>
    <row r="62" spans="1:13">
      <c r="A62" s="282">
        <v>53</v>
      </c>
      <c r="B62" s="263" t="s">
        <v>77</v>
      </c>
      <c r="C62" s="263">
        <v>127.25</v>
      </c>
      <c r="D62" s="265">
        <v>127.7</v>
      </c>
      <c r="E62" s="265">
        <v>126.15</v>
      </c>
      <c r="F62" s="265">
        <v>125.05</v>
      </c>
      <c r="G62" s="265">
        <v>123.5</v>
      </c>
      <c r="H62" s="265">
        <v>128.80000000000001</v>
      </c>
      <c r="I62" s="265">
        <v>130.35</v>
      </c>
      <c r="J62" s="265">
        <v>131.45000000000002</v>
      </c>
      <c r="K62" s="263">
        <v>129.25</v>
      </c>
      <c r="L62" s="263">
        <v>126.6</v>
      </c>
      <c r="M62" s="263">
        <v>7.4408200000000004</v>
      </c>
    </row>
    <row r="63" spans="1:13">
      <c r="A63" s="282">
        <v>54</v>
      </c>
      <c r="B63" s="263" t="s">
        <v>81</v>
      </c>
      <c r="C63" s="263">
        <v>540.65</v>
      </c>
      <c r="D63" s="265">
        <v>538.4</v>
      </c>
      <c r="E63" s="265">
        <v>532.44999999999993</v>
      </c>
      <c r="F63" s="265">
        <v>524.25</v>
      </c>
      <c r="G63" s="265">
        <v>518.29999999999995</v>
      </c>
      <c r="H63" s="265">
        <v>546.59999999999991</v>
      </c>
      <c r="I63" s="265">
        <v>552.54999999999995</v>
      </c>
      <c r="J63" s="265">
        <v>560.74999999999989</v>
      </c>
      <c r="K63" s="263">
        <v>544.35</v>
      </c>
      <c r="L63" s="263">
        <v>530.20000000000005</v>
      </c>
      <c r="M63" s="263">
        <v>35.770949999999999</v>
      </c>
    </row>
    <row r="64" spans="1:13">
      <c r="A64" s="282">
        <v>55</v>
      </c>
      <c r="B64" s="263" t="s">
        <v>82</v>
      </c>
      <c r="C64" s="263">
        <v>792.3</v>
      </c>
      <c r="D64" s="265">
        <v>795.93333333333339</v>
      </c>
      <c r="E64" s="265">
        <v>783.36666666666679</v>
      </c>
      <c r="F64" s="265">
        <v>774.43333333333339</v>
      </c>
      <c r="G64" s="265">
        <v>761.86666666666679</v>
      </c>
      <c r="H64" s="265">
        <v>804.86666666666679</v>
      </c>
      <c r="I64" s="265">
        <v>817.43333333333339</v>
      </c>
      <c r="J64" s="265">
        <v>826.36666666666679</v>
      </c>
      <c r="K64" s="263">
        <v>808.5</v>
      </c>
      <c r="L64" s="263">
        <v>787</v>
      </c>
      <c r="M64" s="263">
        <v>36.712290000000003</v>
      </c>
    </row>
    <row r="65" spans="1:13">
      <c r="A65" s="282">
        <v>56</v>
      </c>
      <c r="B65" s="263" t="s">
        <v>231</v>
      </c>
      <c r="C65" s="263">
        <v>170.2</v>
      </c>
      <c r="D65" s="265">
        <v>170.83333333333334</v>
      </c>
      <c r="E65" s="265">
        <v>168.86666666666667</v>
      </c>
      <c r="F65" s="265">
        <v>167.53333333333333</v>
      </c>
      <c r="G65" s="265">
        <v>165.56666666666666</v>
      </c>
      <c r="H65" s="265">
        <v>172.16666666666669</v>
      </c>
      <c r="I65" s="265">
        <v>174.13333333333333</v>
      </c>
      <c r="J65" s="265">
        <v>175.4666666666667</v>
      </c>
      <c r="K65" s="263">
        <v>172.8</v>
      </c>
      <c r="L65" s="263">
        <v>169.5</v>
      </c>
      <c r="M65" s="263">
        <v>10.04833</v>
      </c>
    </row>
    <row r="66" spans="1:13">
      <c r="A66" s="282">
        <v>57</v>
      </c>
      <c r="B66" s="263" t="s">
        <v>83</v>
      </c>
      <c r="C66" s="263">
        <v>145.69999999999999</v>
      </c>
      <c r="D66" s="265">
        <v>146.11666666666667</v>
      </c>
      <c r="E66" s="265">
        <v>144.18333333333334</v>
      </c>
      <c r="F66" s="265">
        <v>142.66666666666666</v>
      </c>
      <c r="G66" s="265">
        <v>140.73333333333332</v>
      </c>
      <c r="H66" s="265">
        <v>147.63333333333335</v>
      </c>
      <c r="I66" s="265">
        <v>149.56666666666669</v>
      </c>
      <c r="J66" s="265">
        <v>151.08333333333337</v>
      </c>
      <c r="K66" s="263">
        <v>148.05000000000001</v>
      </c>
      <c r="L66" s="263">
        <v>144.6</v>
      </c>
      <c r="M66" s="263">
        <v>118.57531</v>
      </c>
    </row>
    <row r="67" spans="1:13">
      <c r="A67" s="282">
        <v>58</v>
      </c>
      <c r="B67" s="263" t="s">
        <v>823</v>
      </c>
      <c r="C67" s="263">
        <v>2993.55</v>
      </c>
      <c r="D67" s="265">
        <v>2944.6</v>
      </c>
      <c r="E67" s="265">
        <v>2873.95</v>
      </c>
      <c r="F67" s="265">
        <v>2754.35</v>
      </c>
      <c r="G67" s="265">
        <v>2683.7</v>
      </c>
      <c r="H67" s="265">
        <v>3064.2</v>
      </c>
      <c r="I67" s="265">
        <v>3134.8500000000004</v>
      </c>
      <c r="J67" s="265">
        <v>3254.45</v>
      </c>
      <c r="K67" s="263">
        <v>3015.25</v>
      </c>
      <c r="L67" s="263">
        <v>2825</v>
      </c>
      <c r="M67" s="263">
        <v>13.085789999999999</v>
      </c>
    </row>
    <row r="68" spans="1:13">
      <c r="A68" s="282">
        <v>59</v>
      </c>
      <c r="B68" s="263" t="s">
        <v>84</v>
      </c>
      <c r="C68" s="263">
        <v>1613.35</v>
      </c>
      <c r="D68" s="265">
        <v>1609.45</v>
      </c>
      <c r="E68" s="265">
        <v>1599.0500000000002</v>
      </c>
      <c r="F68" s="265">
        <v>1584.7500000000002</v>
      </c>
      <c r="G68" s="265">
        <v>1574.3500000000004</v>
      </c>
      <c r="H68" s="265">
        <v>1623.75</v>
      </c>
      <c r="I68" s="265">
        <v>1634.15</v>
      </c>
      <c r="J68" s="265">
        <v>1648.4499999999998</v>
      </c>
      <c r="K68" s="263">
        <v>1619.85</v>
      </c>
      <c r="L68" s="263">
        <v>1595.15</v>
      </c>
      <c r="M68" s="263">
        <v>3.4577300000000002</v>
      </c>
    </row>
    <row r="69" spans="1:13">
      <c r="A69" s="282">
        <v>60</v>
      </c>
      <c r="B69" s="263" t="s">
        <v>85</v>
      </c>
      <c r="C69" s="263">
        <v>557.15</v>
      </c>
      <c r="D69" s="265">
        <v>559.05000000000007</v>
      </c>
      <c r="E69" s="265">
        <v>552.10000000000014</v>
      </c>
      <c r="F69" s="265">
        <v>547.05000000000007</v>
      </c>
      <c r="G69" s="265">
        <v>540.10000000000014</v>
      </c>
      <c r="H69" s="265">
        <v>564.10000000000014</v>
      </c>
      <c r="I69" s="265">
        <v>571.05000000000018</v>
      </c>
      <c r="J69" s="265">
        <v>576.10000000000014</v>
      </c>
      <c r="K69" s="263">
        <v>566</v>
      </c>
      <c r="L69" s="263">
        <v>554</v>
      </c>
      <c r="M69" s="263">
        <v>18.9817</v>
      </c>
    </row>
    <row r="70" spans="1:13">
      <c r="A70" s="282">
        <v>61</v>
      </c>
      <c r="B70" s="263" t="s">
        <v>232</v>
      </c>
      <c r="C70" s="263">
        <v>779.2</v>
      </c>
      <c r="D70" s="265">
        <v>776.19999999999993</v>
      </c>
      <c r="E70" s="265">
        <v>771.39999999999986</v>
      </c>
      <c r="F70" s="265">
        <v>763.59999999999991</v>
      </c>
      <c r="G70" s="265">
        <v>758.79999999999984</v>
      </c>
      <c r="H70" s="265">
        <v>783.99999999999989</v>
      </c>
      <c r="I70" s="265">
        <v>788.79999999999984</v>
      </c>
      <c r="J70" s="265">
        <v>796.59999999999991</v>
      </c>
      <c r="K70" s="263">
        <v>781</v>
      </c>
      <c r="L70" s="263">
        <v>768.4</v>
      </c>
      <c r="M70" s="263">
        <v>2.8825599999999998</v>
      </c>
    </row>
    <row r="71" spans="1:13">
      <c r="A71" s="282">
        <v>62</v>
      </c>
      <c r="B71" s="263" t="s">
        <v>233</v>
      </c>
      <c r="C71" s="263">
        <v>398.85</v>
      </c>
      <c r="D71" s="265">
        <v>397.84999999999997</v>
      </c>
      <c r="E71" s="265">
        <v>389.19999999999993</v>
      </c>
      <c r="F71" s="265">
        <v>379.54999999999995</v>
      </c>
      <c r="G71" s="265">
        <v>370.89999999999992</v>
      </c>
      <c r="H71" s="265">
        <v>407.49999999999994</v>
      </c>
      <c r="I71" s="265">
        <v>416.14999999999992</v>
      </c>
      <c r="J71" s="265">
        <v>425.79999999999995</v>
      </c>
      <c r="K71" s="263">
        <v>406.5</v>
      </c>
      <c r="L71" s="263">
        <v>388.2</v>
      </c>
      <c r="M71" s="263">
        <v>13.2834</v>
      </c>
    </row>
    <row r="72" spans="1:13">
      <c r="A72" s="282">
        <v>63</v>
      </c>
      <c r="B72" s="263" t="s">
        <v>86</v>
      </c>
      <c r="C72" s="263">
        <v>859.35</v>
      </c>
      <c r="D72" s="265">
        <v>862.36666666666679</v>
      </c>
      <c r="E72" s="265">
        <v>849.03333333333353</v>
      </c>
      <c r="F72" s="265">
        <v>838.7166666666667</v>
      </c>
      <c r="G72" s="265">
        <v>825.38333333333344</v>
      </c>
      <c r="H72" s="265">
        <v>872.68333333333362</v>
      </c>
      <c r="I72" s="265">
        <v>886.01666666666688</v>
      </c>
      <c r="J72" s="265">
        <v>896.33333333333371</v>
      </c>
      <c r="K72" s="263">
        <v>875.7</v>
      </c>
      <c r="L72" s="263">
        <v>852.05</v>
      </c>
      <c r="M72" s="263">
        <v>11.220739999999999</v>
      </c>
    </row>
    <row r="73" spans="1:13">
      <c r="A73" s="282">
        <v>64</v>
      </c>
      <c r="B73" s="263" t="s">
        <v>92</v>
      </c>
      <c r="C73" s="263">
        <v>304.2</v>
      </c>
      <c r="D73" s="265">
        <v>304.18333333333334</v>
      </c>
      <c r="E73" s="265">
        <v>301.61666666666667</v>
      </c>
      <c r="F73" s="265">
        <v>299.03333333333336</v>
      </c>
      <c r="G73" s="265">
        <v>296.4666666666667</v>
      </c>
      <c r="H73" s="265">
        <v>306.76666666666665</v>
      </c>
      <c r="I73" s="265">
        <v>309.33333333333337</v>
      </c>
      <c r="J73" s="265">
        <v>311.91666666666663</v>
      </c>
      <c r="K73" s="263">
        <v>306.75</v>
      </c>
      <c r="L73" s="263">
        <v>301.60000000000002</v>
      </c>
      <c r="M73" s="263">
        <v>54.447650000000003</v>
      </c>
    </row>
    <row r="74" spans="1:13">
      <c r="A74" s="282">
        <v>65</v>
      </c>
      <c r="B74" s="263" t="s">
        <v>87</v>
      </c>
      <c r="C74" s="263">
        <v>529.1</v>
      </c>
      <c r="D74" s="265">
        <v>528.33333333333337</v>
      </c>
      <c r="E74" s="265">
        <v>525.91666666666674</v>
      </c>
      <c r="F74" s="265">
        <v>522.73333333333335</v>
      </c>
      <c r="G74" s="265">
        <v>520.31666666666672</v>
      </c>
      <c r="H74" s="265">
        <v>531.51666666666677</v>
      </c>
      <c r="I74" s="265">
        <v>533.93333333333351</v>
      </c>
      <c r="J74" s="265">
        <v>537.11666666666679</v>
      </c>
      <c r="K74" s="263">
        <v>530.75</v>
      </c>
      <c r="L74" s="263">
        <v>525.15</v>
      </c>
      <c r="M74" s="263">
        <v>16.842089999999999</v>
      </c>
    </row>
    <row r="75" spans="1:13">
      <c r="A75" s="282">
        <v>66</v>
      </c>
      <c r="B75" s="263" t="s">
        <v>234</v>
      </c>
      <c r="C75" s="263">
        <v>1523.15</v>
      </c>
      <c r="D75" s="265">
        <v>1521.3500000000001</v>
      </c>
      <c r="E75" s="265">
        <v>1472.7000000000003</v>
      </c>
      <c r="F75" s="265">
        <v>1422.2500000000002</v>
      </c>
      <c r="G75" s="265">
        <v>1373.6000000000004</v>
      </c>
      <c r="H75" s="265">
        <v>1571.8000000000002</v>
      </c>
      <c r="I75" s="265">
        <v>1620.4500000000003</v>
      </c>
      <c r="J75" s="265">
        <v>1670.9</v>
      </c>
      <c r="K75" s="263">
        <v>1570</v>
      </c>
      <c r="L75" s="263">
        <v>1470.9</v>
      </c>
      <c r="M75" s="263">
        <v>5.8349099999999998</v>
      </c>
    </row>
    <row r="76" spans="1:13">
      <c r="A76" s="282">
        <v>67</v>
      </c>
      <c r="B76" s="263" t="s">
        <v>834</v>
      </c>
      <c r="C76" s="263">
        <v>291.85000000000002</v>
      </c>
      <c r="D76" s="265">
        <v>280.98333333333335</v>
      </c>
      <c r="E76" s="265">
        <v>262.4666666666667</v>
      </c>
      <c r="F76" s="265">
        <v>233.08333333333334</v>
      </c>
      <c r="G76" s="265">
        <v>214.56666666666669</v>
      </c>
      <c r="H76" s="265">
        <v>310.36666666666667</v>
      </c>
      <c r="I76" s="265">
        <v>328.88333333333333</v>
      </c>
      <c r="J76" s="265">
        <v>358.26666666666671</v>
      </c>
      <c r="K76" s="263">
        <v>299.5</v>
      </c>
      <c r="L76" s="263">
        <v>251.6</v>
      </c>
      <c r="M76" s="263">
        <v>90.026650000000004</v>
      </c>
    </row>
    <row r="77" spans="1:13">
      <c r="A77" s="282">
        <v>68</v>
      </c>
      <c r="B77" s="263" t="s">
        <v>90</v>
      </c>
      <c r="C77" s="263">
        <v>3378.25</v>
      </c>
      <c r="D77" s="265">
        <v>3391.7666666666664</v>
      </c>
      <c r="E77" s="265">
        <v>3347.5333333333328</v>
      </c>
      <c r="F77" s="265">
        <v>3316.8166666666666</v>
      </c>
      <c r="G77" s="265">
        <v>3272.583333333333</v>
      </c>
      <c r="H77" s="265">
        <v>3422.4833333333327</v>
      </c>
      <c r="I77" s="265">
        <v>3466.7166666666662</v>
      </c>
      <c r="J77" s="265">
        <v>3497.4333333333325</v>
      </c>
      <c r="K77" s="263">
        <v>3436</v>
      </c>
      <c r="L77" s="263">
        <v>3361.05</v>
      </c>
      <c r="M77" s="263">
        <v>7.9391699999999998</v>
      </c>
    </row>
    <row r="78" spans="1:13">
      <c r="A78" s="282">
        <v>69</v>
      </c>
      <c r="B78" s="263" t="s">
        <v>348</v>
      </c>
      <c r="C78" s="263">
        <v>2526.4499999999998</v>
      </c>
      <c r="D78" s="265">
        <v>2501.9500000000003</v>
      </c>
      <c r="E78" s="265">
        <v>2453.9000000000005</v>
      </c>
      <c r="F78" s="265">
        <v>2381.3500000000004</v>
      </c>
      <c r="G78" s="265">
        <v>2333.3000000000006</v>
      </c>
      <c r="H78" s="265">
        <v>2574.5000000000005</v>
      </c>
      <c r="I78" s="265">
        <v>2622.5500000000006</v>
      </c>
      <c r="J78" s="265">
        <v>2695.1000000000004</v>
      </c>
      <c r="K78" s="263">
        <v>2550</v>
      </c>
      <c r="L78" s="263">
        <v>2429.4</v>
      </c>
      <c r="M78" s="263">
        <v>7.2305999999999999</v>
      </c>
    </row>
    <row r="79" spans="1:13">
      <c r="A79" s="282">
        <v>70</v>
      </c>
      <c r="B79" s="263" t="s">
        <v>93</v>
      </c>
      <c r="C79" s="263">
        <v>4449.7</v>
      </c>
      <c r="D79" s="265">
        <v>4427.1333333333332</v>
      </c>
      <c r="E79" s="265">
        <v>4387.5666666666666</v>
      </c>
      <c r="F79" s="265">
        <v>4325.4333333333334</v>
      </c>
      <c r="G79" s="265">
        <v>4285.8666666666668</v>
      </c>
      <c r="H79" s="265">
        <v>4489.2666666666664</v>
      </c>
      <c r="I79" s="265">
        <v>4528.8333333333321</v>
      </c>
      <c r="J79" s="265">
        <v>4590.9666666666662</v>
      </c>
      <c r="K79" s="263">
        <v>4466.7</v>
      </c>
      <c r="L79" s="263">
        <v>4365</v>
      </c>
      <c r="M79" s="263">
        <v>9.3572699999999998</v>
      </c>
    </row>
    <row r="80" spans="1:13">
      <c r="A80" s="282">
        <v>71</v>
      </c>
      <c r="B80" s="263" t="s">
        <v>235</v>
      </c>
      <c r="C80" s="263">
        <v>88.75</v>
      </c>
      <c r="D80" s="265">
        <v>88.850000000000009</v>
      </c>
      <c r="E80" s="265">
        <v>85.90000000000002</v>
      </c>
      <c r="F80" s="265">
        <v>83.050000000000011</v>
      </c>
      <c r="G80" s="265">
        <v>80.100000000000023</v>
      </c>
      <c r="H80" s="265">
        <v>91.700000000000017</v>
      </c>
      <c r="I80" s="265">
        <v>94.65</v>
      </c>
      <c r="J80" s="265">
        <v>97.500000000000014</v>
      </c>
      <c r="K80" s="263">
        <v>91.8</v>
      </c>
      <c r="L80" s="263">
        <v>86</v>
      </c>
      <c r="M80" s="263">
        <v>84.93074</v>
      </c>
    </row>
    <row r="81" spans="1:13">
      <c r="A81" s="282">
        <v>72</v>
      </c>
      <c r="B81" s="263" t="s">
        <v>94</v>
      </c>
      <c r="C81" s="263">
        <v>2661.05</v>
      </c>
      <c r="D81" s="265">
        <v>2656.9</v>
      </c>
      <c r="E81" s="265">
        <v>2630.15</v>
      </c>
      <c r="F81" s="265">
        <v>2599.25</v>
      </c>
      <c r="G81" s="265">
        <v>2572.5</v>
      </c>
      <c r="H81" s="265">
        <v>2687.8</v>
      </c>
      <c r="I81" s="265">
        <v>2714.55</v>
      </c>
      <c r="J81" s="265">
        <v>2745.4500000000003</v>
      </c>
      <c r="K81" s="263">
        <v>2683.65</v>
      </c>
      <c r="L81" s="263">
        <v>2626</v>
      </c>
      <c r="M81" s="263">
        <v>6.5482899999999997</v>
      </c>
    </row>
    <row r="82" spans="1:13">
      <c r="A82" s="282">
        <v>73</v>
      </c>
      <c r="B82" s="263" t="s">
        <v>236</v>
      </c>
      <c r="C82" s="263">
        <v>488.45</v>
      </c>
      <c r="D82" s="265">
        <v>488.90000000000003</v>
      </c>
      <c r="E82" s="265">
        <v>482.80000000000007</v>
      </c>
      <c r="F82" s="265">
        <v>477.15000000000003</v>
      </c>
      <c r="G82" s="265">
        <v>471.05000000000007</v>
      </c>
      <c r="H82" s="265">
        <v>494.55000000000007</v>
      </c>
      <c r="I82" s="265">
        <v>500.65000000000009</v>
      </c>
      <c r="J82" s="265">
        <v>506.30000000000007</v>
      </c>
      <c r="K82" s="263">
        <v>495</v>
      </c>
      <c r="L82" s="263">
        <v>483.25</v>
      </c>
      <c r="M82" s="263">
        <v>3.4455900000000002</v>
      </c>
    </row>
    <row r="83" spans="1:13">
      <c r="A83" s="282">
        <v>74</v>
      </c>
      <c r="B83" s="263" t="s">
        <v>237</v>
      </c>
      <c r="C83" s="263">
        <v>1397.75</v>
      </c>
      <c r="D83" s="265">
        <v>1402.4833333333333</v>
      </c>
      <c r="E83" s="265">
        <v>1381.6166666666668</v>
      </c>
      <c r="F83" s="265">
        <v>1365.4833333333333</v>
      </c>
      <c r="G83" s="265">
        <v>1344.6166666666668</v>
      </c>
      <c r="H83" s="265">
        <v>1418.6166666666668</v>
      </c>
      <c r="I83" s="265">
        <v>1439.4833333333331</v>
      </c>
      <c r="J83" s="265">
        <v>1455.6166666666668</v>
      </c>
      <c r="K83" s="263">
        <v>1423.35</v>
      </c>
      <c r="L83" s="263">
        <v>1386.35</v>
      </c>
      <c r="M83" s="263">
        <v>0.95667000000000002</v>
      </c>
    </row>
    <row r="84" spans="1:13">
      <c r="A84" s="282">
        <v>75</v>
      </c>
      <c r="B84" s="263" t="s">
        <v>96</v>
      </c>
      <c r="C84" s="263">
        <v>1350.95</v>
      </c>
      <c r="D84" s="265">
        <v>1353.0166666666667</v>
      </c>
      <c r="E84" s="265">
        <v>1334.7333333333333</v>
      </c>
      <c r="F84" s="265">
        <v>1318.5166666666667</v>
      </c>
      <c r="G84" s="265">
        <v>1300.2333333333333</v>
      </c>
      <c r="H84" s="265">
        <v>1369.2333333333333</v>
      </c>
      <c r="I84" s="265">
        <v>1387.5166666666667</v>
      </c>
      <c r="J84" s="265">
        <v>1403.7333333333333</v>
      </c>
      <c r="K84" s="263">
        <v>1371.3</v>
      </c>
      <c r="L84" s="263">
        <v>1336.8</v>
      </c>
      <c r="M84" s="263">
        <v>5.05511</v>
      </c>
    </row>
    <row r="85" spans="1:13">
      <c r="A85" s="282">
        <v>76</v>
      </c>
      <c r="B85" s="263" t="s">
        <v>97</v>
      </c>
      <c r="C85" s="263">
        <v>197.6</v>
      </c>
      <c r="D85" s="265">
        <v>198.91666666666666</v>
      </c>
      <c r="E85" s="265">
        <v>195.68333333333331</v>
      </c>
      <c r="F85" s="265">
        <v>193.76666666666665</v>
      </c>
      <c r="G85" s="265">
        <v>190.5333333333333</v>
      </c>
      <c r="H85" s="265">
        <v>200.83333333333331</v>
      </c>
      <c r="I85" s="265">
        <v>204.06666666666666</v>
      </c>
      <c r="J85" s="265">
        <v>205.98333333333332</v>
      </c>
      <c r="K85" s="263">
        <v>202.15</v>
      </c>
      <c r="L85" s="263">
        <v>197</v>
      </c>
      <c r="M85" s="263">
        <v>35.855829999999997</v>
      </c>
    </row>
    <row r="86" spans="1:13">
      <c r="A86" s="282">
        <v>77</v>
      </c>
      <c r="B86" s="263" t="s">
        <v>98</v>
      </c>
      <c r="C86" s="263">
        <v>83.6</v>
      </c>
      <c r="D86" s="265">
        <v>83.649999999999991</v>
      </c>
      <c r="E86" s="265">
        <v>82.449999999999989</v>
      </c>
      <c r="F86" s="265">
        <v>81.3</v>
      </c>
      <c r="G86" s="265">
        <v>80.099999999999994</v>
      </c>
      <c r="H86" s="265">
        <v>84.799999999999983</v>
      </c>
      <c r="I86" s="265">
        <v>86</v>
      </c>
      <c r="J86" s="265">
        <v>87.149999999999977</v>
      </c>
      <c r="K86" s="263">
        <v>84.85</v>
      </c>
      <c r="L86" s="263">
        <v>82.5</v>
      </c>
      <c r="M86" s="263">
        <v>190.0181</v>
      </c>
    </row>
    <row r="87" spans="1:13">
      <c r="A87" s="282">
        <v>78</v>
      </c>
      <c r="B87" s="263" t="s">
        <v>359</v>
      </c>
      <c r="C87" s="263">
        <v>194.05</v>
      </c>
      <c r="D87" s="265">
        <v>195.76666666666665</v>
      </c>
      <c r="E87" s="265">
        <v>185.23333333333329</v>
      </c>
      <c r="F87" s="265">
        <v>176.41666666666663</v>
      </c>
      <c r="G87" s="265">
        <v>165.88333333333327</v>
      </c>
      <c r="H87" s="265">
        <v>204.58333333333331</v>
      </c>
      <c r="I87" s="265">
        <v>215.11666666666667</v>
      </c>
      <c r="J87" s="265">
        <v>223.93333333333334</v>
      </c>
      <c r="K87" s="263">
        <v>206.3</v>
      </c>
      <c r="L87" s="263">
        <v>186.95</v>
      </c>
      <c r="M87" s="263">
        <v>179.99271999999999</v>
      </c>
    </row>
    <row r="88" spans="1:13">
      <c r="A88" s="282">
        <v>79</v>
      </c>
      <c r="B88" s="263" t="s">
        <v>240</v>
      </c>
      <c r="C88" s="263">
        <v>66.55</v>
      </c>
      <c r="D88" s="265">
        <v>66.966666666666654</v>
      </c>
      <c r="E88" s="265">
        <v>66.083333333333314</v>
      </c>
      <c r="F88" s="265">
        <v>65.61666666666666</v>
      </c>
      <c r="G88" s="265">
        <v>64.73333333333332</v>
      </c>
      <c r="H88" s="265">
        <v>67.433333333333309</v>
      </c>
      <c r="I88" s="265">
        <v>68.316666666666663</v>
      </c>
      <c r="J88" s="265">
        <v>68.783333333333303</v>
      </c>
      <c r="K88" s="263">
        <v>67.849999999999994</v>
      </c>
      <c r="L88" s="263">
        <v>66.5</v>
      </c>
      <c r="M88" s="263">
        <v>19.911269999999998</v>
      </c>
    </row>
    <row r="89" spans="1:13">
      <c r="A89" s="282">
        <v>80</v>
      </c>
      <c r="B89" s="263" t="s">
        <v>99</v>
      </c>
      <c r="C89" s="263">
        <v>143.25</v>
      </c>
      <c r="D89" s="265">
        <v>143.61666666666665</v>
      </c>
      <c r="E89" s="265">
        <v>141.58333333333329</v>
      </c>
      <c r="F89" s="265">
        <v>139.91666666666663</v>
      </c>
      <c r="G89" s="265">
        <v>137.88333333333327</v>
      </c>
      <c r="H89" s="265">
        <v>145.2833333333333</v>
      </c>
      <c r="I89" s="265">
        <v>147.31666666666666</v>
      </c>
      <c r="J89" s="265">
        <v>148.98333333333332</v>
      </c>
      <c r="K89" s="263">
        <v>145.65</v>
      </c>
      <c r="L89" s="263">
        <v>141.94999999999999</v>
      </c>
      <c r="M89" s="263">
        <v>152.28738999999999</v>
      </c>
    </row>
    <row r="90" spans="1:13">
      <c r="A90" s="282">
        <v>81</v>
      </c>
      <c r="B90" s="263" t="s">
        <v>102</v>
      </c>
      <c r="C90" s="263">
        <v>26.7</v>
      </c>
      <c r="D90" s="265">
        <v>26.849999999999998</v>
      </c>
      <c r="E90" s="265">
        <v>26.299999999999997</v>
      </c>
      <c r="F90" s="265">
        <v>25.9</v>
      </c>
      <c r="G90" s="265">
        <v>25.349999999999998</v>
      </c>
      <c r="H90" s="265">
        <v>27.249999999999996</v>
      </c>
      <c r="I90" s="265">
        <v>27.8</v>
      </c>
      <c r="J90" s="265">
        <v>28.199999999999996</v>
      </c>
      <c r="K90" s="263">
        <v>27.4</v>
      </c>
      <c r="L90" s="263">
        <v>26.45</v>
      </c>
      <c r="M90" s="263">
        <v>107.54284</v>
      </c>
    </row>
    <row r="91" spans="1:13">
      <c r="A91" s="282">
        <v>82</v>
      </c>
      <c r="B91" s="263" t="s">
        <v>241</v>
      </c>
      <c r="C91" s="263">
        <v>225.75</v>
      </c>
      <c r="D91" s="265">
        <v>221.6</v>
      </c>
      <c r="E91" s="265">
        <v>213.04999999999998</v>
      </c>
      <c r="F91" s="265">
        <v>200.35</v>
      </c>
      <c r="G91" s="265">
        <v>191.79999999999998</v>
      </c>
      <c r="H91" s="265">
        <v>234.29999999999998</v>
      </c>
      <c r="I91" s="265">
        <v>242.85</v>
      </c>
      <c r="J91" s="265">
        <v>255.54999999999998</v>
      </c>
      <c r="K91" s="263">
        <v>230.15</v>
      </c>
      <c r="L91" s="263">
        <v>208.9</v>
      </c>
      <c r="M91" s="263">
        <v>44.704999999999998</v>
      </c>
    </row>
    <row r="92" spans="1:13">
      <c r="A92" s="282">
        <v>83</v>
      </c>
      <c r="B92" s="263" t="s">
        <v>100</v>
      </c>
      <c r="C92" s="263">
        <v>476.75</v>
      </c>
      <c r="D92" s="265">
        <v>474.81666666666666</v>
      </c>
      <c r="E92" s="265">
        <v>471.13333333333333</v>
      </c>
      <c r="F92" s="265">
        <v>465.51666666666665</v>
      </c>
      <c r="G92" s="265">
        <v>461.83333333333331</v>
      </c>
      <c r="H92" s="265">
        <v>480.43333333333334</v>
      </c>
      <c r="I92" s="265">
        <v>484.11666666666662</v>
      </c>
      <c r="J92" s="265">
        <v>489.73333333333335</v>
      </c>
      <c r="K92" s="263">
        <v>478.5</v>
      </c>
      <c r="L92" s="263">
        <v>469.2</v>
      </c>
      <c r="M92" s="263">
        <v>11.50225</v>
      </c>
    </row>
    <row r="93" spans="1:13">
      <c r="A93" s="282">
        <v>84</v>
      </c>
      <c r="B93" s="263" t="s">
        <v>242</v>
      </c>
      <c r="C93" s="263">
        <v>483.75</v>
      </c>
      <c r="D93" s="265">
        <v>482.58333333333331</v>
      </c>
      <c r="E93" s="265">
        <v>480.16666666666663</v>
      </c>
      <c r="F93" s="265">
        <v>476.58333333333331</v>
      </c>
      <c r="G93" s="265">
        <v>474.16666666666663</v>
      </c>
      <c r="H93" s="265">
        <v>486.16666666666663</v>
      </c>
      <c r="I93" s="265">
        <v>488.58333333333326</v>
      </c>
      <c r="J93" s="265">
        <v>492.16666666666663</v>
      </c>
      <c r="K93" s="263">
        <v>485</v>
      </c>
      <c r="L93" s="263">
        <v>479</v>
      </c>
      <c r="M93" s="263">
        <v>1.34565</v>
      </c>
    </row>
    <row r="94" spans="1:13">
      <c r="A94" s="282">
        <v>85</v>
      </c>
      <c r="B94" s="263" t="s">
        <v>103</v>
      </c>
      <c r="C94" s="263">
        <v>680.65</v>
      </c>
      <c r="D94" s="265">
        <v>679.38333333333333</v>
      </c>
      <c r="E94" s="265">
        <v>675.9666666666667</v>
      </c>
      <c r="F94" s="265">
        <v>671.28333333333342</v>
      </c>
      <c r="G94" s="265">
        <v>667.86666666666679</v>
      </c>
      <c r="H94" s="265">
        <v>684.06666666666661</v>
      </c>
      <c r="I94" s="265">
        <v>687.48333333333335</v>
      </c>
      <c r="J94" s="265">
        <v>692.16666666666652</v>
      </c>
      <c r="K94" s="263">
        <v>682.8</v>
      </c>
      <c r="L94" s="263">
        <v>674.7</v>
      </c>
      <c r="M94" s="263">
        <v>7.3812899999999999</v>
      </c>
    </row>
    <row r="95" spans="1:13">
      <c r="A95" s="282">
        <v>86</v>
      </c>
      <c r="B95" s="263" t="s">
        <v>243</v>
      </c>
      <c r="C95" s="263">
        <v>507.1</v>
      </c>
      <c r="D95" s="265">
        <v>510.01666666666665</v>
      </c>
      <c r="E95" s="265">
        <v>499.0333333333333</v>
      </c>
      <c r="F95" s="265">
        <v>490.96666666666664</v>
      </c>
      <c r="G95" s="265">
        <v>479.98333333333329</v>
      </c>
      <c r="H95" s="265">
        <v>518.08333333333326</v>
      </c>
      <c r="I95" s="265">
        <v>529.06666666666661</v>
      </c>
      <c r="J95" s="265">
        <v>537.13333333333333</v>
      </c>
      <c r="K95" s="263">
        <v>521</v>
      </c>
      <c r="L95" s="263">
        <v>501.95</v>
      </c>
      <c r="M95" s="263">
        <v>9.1958300000000008</v>
      </c>
    </row>
    <row r="96" spans="1:13">
      <c r="A96" s="282">
        <v>87</v>
      </c>
      <c r="B96" s="263" t="s">
        <v>244</v>
      </c>
      <c r="C96" s="263">
        <v>1421.3</v>
      </c>
      <c r="D96" s="265">
        <v>1410.2</v>
      </c>
      <c r="E96" s="265">
        <v>1376.1000000000001</v>
      </c>
      <c r="F96" s="265">
        <v>1330.9</v>
      </c>
      <c r="G96" s="265">
        <v>1296.8000000000002</v>
      </c>
      <c r="H96" s="265">
        <v>1455.4</v>
      </c>
      <c r="I96" s="265">
        <v>1489.5</v>
      </c>
      <c r="J96" s="265">
        <v>1534.7</v>
      </c>
      <c r="K96" s="263">
        <v>1444.3</v>
      </c>
      <c r="L96" s="263">
        <v>1365</v>
      </c>
      <c r="M96" s="263">
        <v>4.5099299999999998</v>
      </c>
    </row>
    <row r="97" spans="1:13">
      <c r="A97" s="282">
        <v>88</v>
      </c>
      <c r="B97" s="263" t="s">
        <v>104</v>
      </c>
      <c r="C97" s="263">
        <v>1384.5</v>
      </c>
      <c r="D97" s="265">
        <v>1386.05</v>
      </c>
      <c r="E97" s="265">
        <v>1374.35</v>
      </c>
      <c r="F97" s="265">
        <v>1364.2</v>
      </c>
      <c r="G97" s="265">
        <v>1352.5</v>
      </c>
      <c r="H97" s="265">
        <v>1396.1999999999998</v>
      </c>
      <c r="I97" s="265">
        <v>1407.9</v>
      </c>
      <c r="J97" s="265">
        <v>1418.0499999999997</v>
      </c>
      <c r="K97" s="263">
        <v>1397.75</v>
      </c>
      <c r="L97" s="263">
        <v>1375.9</v>
      </c>
      <c r="M97" s="263">
        <v>11.765829999999999</v>
      </c>
    </row>
    <row r="98" spans="1:13">
      <c r="A98" s="282">
        <v>89</v>
      </c>
      <c r="B98" s="263" t="s">
        <v>372</v>
      </c>
      <c r="C98" s="263">
        <v>535.54999999999995</v>
      </c>
      <c r="D98" s="265">
        <v>528.1</v>
      </c>
      <c r="E98" s="265">
        <v>515.45000000000005</v>
      </c>
      <c r="F98" s="265">
        <v>495.35</v>
      </c>
      <c r="G98" s="265">
        <v>482.70000000000005</v>
      </c>
      <c r="H98" s="265">
        <v>548.20000000000005</v>
      </c>
      <c r="I98" s="265">
        <v>560.84999999999991</v>
      </c>
      <c r="J98" s="265">
        <v>580.95000000000005</v>
      </c>
      <c r="K98" s="263">
        <v>540.75</v>
      </c>
      <c r="L98" s="263">
        <v>508</v>
      </c>
      <c r="M98" s="263">
        <v>15.79937</v>
      </c>
    </row>
    <row r="99" spans="1:13">
      <c r="A99" s="282">
        <v>90</v>
      </c>
      <c r="B99" s="263" t="s">
        <v>246</v>
      </c>
      <c r="C99" s="263">
        <v>273.45</v>
      </c>
      <c r="D99" s="265">
        <v>274.73333333333335</v>
      </c>
      <c r="E99" s="265">
        <v>270.7166666666667</v>
      </c>
      <c r="F99" s="265">
        <v>267.98333333333335</v>
      </c>
      <c r="G99" s="265">
        <v>263.9666666666667</v>
      </c>
      <c r="H99" s="265">
        <v>277.4666666666667</v>
      </c>
      <c r="I99" s="265">
        <v>281.48333333333335</v>
      </c>
      <c r="J99" s="265">
        <v>284.2166666666667</v>
      </c>
      <c r="K99" s="263">
        <v>278.75</v>
      </c>
      <c r="L99" s="263">
        <v>272</v>
      </c>
      <c r="M99" s="263">
        <v>9.0563500000000001</v>
      </c>
    </row>
    <row r="100" spans="1:13">
      <c r="A100" s="282">
        <v>91</v>
      </c>
      <c r="B100" s="263" t="s">
        <v>107</v>
      </c>
      <c r="C100" s="263">
        <v>1007.25</v>
      </c>
      <c r="D100" s="265">
        <v>1005.5</v>
      </c>
      <c r="E100" s="265">
        <v>992.2</v>
      </c>
      <c r="F100" s="265">
        <v>977.15000000000009</v>
      </c>
      <c r="G100" s="265">
        <v>963.85000000000014</v>
      </c>
      <c r="H100" s="265">
        <v>1020.55</v>
      </c>
      <c r="I100" s="265">
        <v>1033.8499999999999</v>
      </c>
      <c r="J100" s="265">
        <v>1048.8999999999999</v>
      </c>
      <c r="K100" s="263">
        <v>1018.8</v>
      </c>
      <c r="L100" s="263">
        <v>990.45</v>
      </c>
      <c r="M100" s="263">
        <v>80.945750000000004</v>
      </c>
    </row>
    <row r="101" spans="1:13">
      <c r="A101" s="282">
        <v>92</v>
      </c>
      <c r="B101" s="263" t="s">
        <v>248</v>
      </c>
      <c r="C101" s="263">
        <v>2974.35</v>
      </c>
      <c r="D101" s="265">
        <v>2989.85</v>
      </c>
      <c r="E101" s="265">
        <v>2949.75</v>
      </c>
      <c r="F101" s="265">
        <v>2925.15</v>
      </c>
      <c r="G101" s="265">
        <v>2885.05</v>
      </c>
      <c r="H101" s="265">
        <v>3014.45</v>
      </c>
      <c r="I101" s="265">
        <v>3054.5499999999993</v>
      </c>
      <c r="J101" s="265">
        <v>3079.1499999999996</v>
      </c>
      <c r="K101" s="263">
        <v>3029.95</v>
      </c>
      <c r="L101" s="263">
        <v>2965.25</v>
      </c>
      <c r="M101" s="263">
        <v>1.5352300000000001</v>
      </c>
    </row>
    <row r="102" spans="1:13">
      <c r="A102" s="282">
        <v>93</v>
      </c>
      <c r="B102" s="263" t="s">
        <v>109</v>
      </c>
      <c r="C102" s="263">
        <v>1512.15</v>
      </c>
      <c r="D102" s="265">
        <v>1520.8500000000001</v>
      </c>
      <c r="E102" s="265">
        <v>1501.3000000000002</v>
      </c>
      <c r="F102" s="265">
        <v>1490.45</v>
      </c>
      <c r="G102" s="265">
        <v>1470.9</v>
      </c>
      <c r="H102" s="265">
        <v>1531.7000000000003</v>
      </c>
      <c r="I102" s="265">
        <v>1551.25</v>
      </c>
      <c r="J102" s="265">
        <v>1562.1000000000004</v>
      </c>
      <c r="K102" s="263">
        <v>1540.4</v>
      </c>
      <c r="L102" s="263">
        <v>1510</v>
      </c>
      <c r="M102" s="263">
        <v>68.611829999999998</v>
      </c>
    </row>
    <row r="103" spans="1:13">
      <c r="A103" s="282">
        <v>94</v>
      </c>
      <c r="B103" s="263" t="s">
        <v>249</v>
      </c>
      <c r="C103" s="263">
        <v>703.05</v>
      </c>
      <c r="D103" s="265">
        <v>704.55000000000007</v>
      </c>
      <c r="E103" s="265">
        <v>698.50000000000011</v>
      </c>
      <c r="F103" s="265">
        <v>693.95</v>
      </c>
      <c r="G103" s="265">
        <v>687.90000000000009</v>
      </c>
      <c r="H103" s="265">
        <v>709.10000000000014</v>
      </c>
      <c r="I103" s="265">
        <v>715.15000000000009</v>
      </c>
      <c r="J103" s="265">
        <v>719.70000000000016</v>
      </c>
      <c r="K103" s="263">
        <v>710.6</v>
      </c>
      <c r="L103" s="263">
        <v>700</v>
      </c>
      <c r="M103" s="263">
        <v>16.192129999999999</v>
      </c>
    </row>
    <row r="104" spans="1:13">
      <c r="A104" s="282">
        <v>95</v>
      </c>
      <c r="B104" s="263" t="s">
        <v>105</v>
      </c>
      <c r="C104" s="263">
        <v>1088.45</v>
      </c>
      <c r="D104" s="265">
        <v>1090.3999999999999</v>
      </c>
      <c r="E104" s="265">
        <v>1074.5499999999997</v>
      </c>
      <c r="F104" s="265">
        <v>1060.6499999999999</v>
      </c>
      <c r="G104" s="265">
        <v>1044.7999999999997</v>
      </c>
      <c r="H104" s="265">
        <v>1104.2999999999997</v>
      </c>
      <c r="I104" s="265">
        <v>1120.1499999999996</v>
      </c>
      <c r="J104" s="265">
        <v>1134.0499999999997</v>
      </c>
      <c r="K104" s="263">
        <v>1106.25</v>
      </c>
      <c r="L104" s="263">
        <v>1076.5</v>
      </c>
      <c r="M104" s="263">
        <v>25.383800000000001</v>
      </c>
    </row>
    <row r="105" spans="1:13">
      <c r="A105" s="282">
        <v>96</v>
      </c>
      <c r="B105" s="263" t="s">
        <v>110</v>
      </c>
      <c r="C105" s="263">
        <v>3255.05</v>
      </c>
      <c r="D105" s="265">
        <v>3267.6833333333329</v>
      </c>
      <c r="E105" s="265">
        <v>3235.3666666666659</v>
      </c>
      <c r="F105" s="265">
        <v>3215.6833333333329</v>
      </c>
      <c r="G105" s="265">
        <v>3183.3666666666659</v>
      </c>
      <c r="H105" s="265">
        <v>3287.3666666666659</v>
      </c>
      <c r="I105" s="265">
        <v>3319.6833333333325</v>
      </c>
      <c r="J105" s="265">
        <v>3339.3666666666659</v>
      </c>
      <c r="K105" s="263">
        <v>3300</v>
      </c>
      <c r="L105" s="263">
        <v>3248</v>
      </c>
      <c r="M105" s="263">
        <v>5.23881</v>
      </c>
    </row>
    <row r="106" spans="1:13">
      <c r="A106" s="282">
        <v>97</v>
      </c>
      <c r="B106" s="263" t="s">
        <v>112</v>
      </c>
      <c r="C106" s="263">
        <v>333.9</v>
      </c>
      <c r="D106" s="265">
        <v>332.31666666666666</v>
      </c>
      <c r="E106" s="265">
        <v>327.88333333333333</v>
      </c>
      <c r="F106" s="265">
        <v>321.86666666666667</v>
      </c>
      <c r="G106" s="265">
        <v>317.43333333333334</v>
      </c>
      <c r="H106" s="265">
        <v>338.33333333333331</v>
      </c>
      <c r="I106" s="265">
        <v>342.76666666666659</v>
      </c>
      <c r="J106" s="265">
        <v>348.7833333333333</v>
      </c>
      <c r="K106" s="263">
        <v>336.75</v>
      </c>
      <c r="L106" s="263">
        <v>326.3</v>
      </c>
      <c r="M106" s="263">
        <v>132.94567000000001</v>
      </c>
    </row>
    <row r="107" spans="1:13">
      <c r="A107" s="282">
        <v>98</v>
      </c>
      <c r="B107" s="263" t="s">
        <v>113</v>
      </c>
      <c r="C107" s="263">
        <v>241.65</v>
      </c>
      <c r="D107" s="265">
        <v>242.65</v>
      </c>
      <c r="E107" s="265">
        <v>239.65</v>
      </c>
      <c r="F107" s="265">
        <v>237.65</v>
      </c>
      <c r="G107" s="265">
        <v>234.65</v>
      </c>
      <c r="H107" s="265">
        <v>244.65</v>
      </c>
      <c r="I107" s="265">
        <v>247.65</v>
      </c>
      <c r="J107" s="265">
        <v>249.65</v>
      </c>
      <c r="K107" s="263">
        <v>245.65</v>
      </c>
      <c r="L107" s="263">
        <v>240.65</v>
      </c>
      <c r="M107" s="263">
        <v>63.024189999999997</v>
      </c>
    </row>
    <row r="108" spans="1:13">
      <c r="A108" s="282">
        <v>99</v>
      </c>
      <c r="B108" s="263" t="s">
        <v>114</v>
      </c>
      <c r="C108" s="263">
        <v>2244.0500000000002</v>
      </c>
      <c r="D108" s="265">
        <v>2235.2833333333333</v>
      </c>
      <c r="E108" s="265">
        <v>2223.0666666666666</v>
      </c>
      <c r="F108" s="265">
        <v>2202.0833333333335</v>
      </c>
      <c r="G108" s="265">
        <v>2189.8666666666668</v>
      </c>
      <c r="H108" s="265">
        <v>2256.2666666666664</v>
      </c>
      <c r="I108" s="265">
        <v>2268.4833333333327</v>
      </c>
      <c r="J108" s="265">
        <v>2289.4666666666662</v>
      </c>
      <c r="K108" s="263">
        <v>2247.5</v>
      </c>
      <c r="L108" s="263">
        <v>2214.3000000000002</v>
      </c>
      <c r="M108" s="263">
        <v>26.33605</v>
      </c>
    </row>
    <row r="109" spans="1:13">
      <c r="A109" s="282">
        <v>100</v>
      </c>
      <c r="B109" s="263" t="s">
        <v>250</v>
      </c>
      <c r="C109" s="263">
        <v>303.7</v>
      </c>
      <c r="D109" s="265">
        <v>303.34999999999997</v>
      </c>
      <c r="E109" s="265">
        <v>297.84999999999991</v>
      </c>
      <c r="F109" s="265">
        <v>291.99999999999994</v>
      </c>
      <c r="G109" s="265">
        <v>286.49999999999989</v>
      </c>
      <c r="H109" s="265">
        <v>309.19999999999993</v>
      </c>
      <c r="I109" s="265">
        <v>314.70000000000005</v>
      </c>
      <c r="J109" s="265">
        <v>320.54999999999995</v>
      </c>
      <c r="K109" s="263">
        <v>308.85000000000002</v>
      </c>
      <c r="L109" s="263">
        <v>297.5</v>
      </c>
      <c r="M109" s="263">
        <v>5.0415799999999997</v>
      </c>
    </row>
    <row r="110" spans="1:13">
      <c r="A110" s="282">
        <v>101</v>
      </c>
      <c r="B110" s="263" t="s">
        <v>251</v>
      </c>
      <c r="C110" s="263">
        <v>48.95</v>
      </c>
      <c r="D110" s="265">
        <v>49.35</v>
      </c>
      <c r="E110" s="265">
        <v>48.400000000000006</v>
      </c>
      <c r="F110" s="265">
        <v>47.85</v>
      </c>
      <c r="G110" s="265">
        <v>46.900000000000006</v>
      </c>
      <c r="H110" s="265">
        <v>49.900000000000006</v>
      </c>
      <c r="I110" s="265">
        <v>50.850000000000009</v>
      </c>
      <c r="J110" s="265">
        <v>51.400000000000006</v>
      </c>
      <c r="K110" s="263">
        <v>50.3</v>
      </c>
      <c r="L110" s="263">
        <v>48.8</v>
      </c>
      <c r="M110" s="263">
        <v>17.521940000000001</v>
      </c>
    </row>
    <row r="111" spans="1:13">
      <c r="A111" s="282">
        <v>102</v>
      </c>
      <c r="B111" s="263" t="s">
        <v>108</v>
      </c>
      <c r="C111" s="263">
        <v>2510.4</v>
      </c>
      <c r="D111" s="265">
        <v>2525.35</v>
      </c>
      <c r="E111" s="265">
        <v>2488.0499999999997</v>
      </c>
      <c r="F111" s="265">
        <v>2465.6999999999998</v>
      </c>
      <c r="G111" s="265">
        <v>2428.3999999999996</v>
      </c>
      <c r="H111" s="265">
        <v>2547.6999999999998</v>
      </c>
      <c r="I111" s="265">
        <v>2585</v>
      </c>
      <c r="J111" s="265">
        <v>2607.35</v>
      </c>
      <c r="K111" s="263">
        <v>2562.65</v>
      </c>
      <c r="L111" s="263">
        <v>2503</v>
      </c>
      <c r="M111" s="263">
        <v>24.464829999999999</v>
      </c>
    </row>
    <row r="112" spans="1:13">
      <c r="A112" s="282">
        <v>103</v>
      </c>
      <c r="B112" s="263" t="s">
        <v>116</v>
      </c>
      <c r="C112" s="263">
        <v>594.95000000000005</v>
      </c>
      <c r="D112" s="265">
        <v>598.5333333333333</v>
      </c>
      <c r="E112" s="265">
        <v>590.06666666666661</v>
      </c>
      <c r="F112" s="265">
        <v>585.18333333333328</v>
      </c>
      <c r="G112" s="265">
        <v>576.71666666666658</v>
      </c>
      <c r="H112" s="265">
        <v>603.41666666666663</v>
      </c>
      <c r="I112" s="265">
        <v>611.88333333333333</v>
      </c>
      <c r="J112" s="265">
        <v>616.76666666666665</v>
      </c>
      <c r="K112" s="263">
        <v>607</v>
      </c>
      <c r="L112" s="263">
        <v>593.65</v>
      </c>
      <c r="M112" s="263">
        <v>179.25629000000001</v>
      </c>
    </row>
    <row r="113" spans="1:13">
      <c r="A113" s="282">
        <v>104</v>
      </c>
      <c r="B113" s="263" t="s">
        <v>252</v>
      </c>
      <c r="C113" s="263">
        <v>1493.05</v>
      </c>
      <c r="D113" s="265">
        <v>1491.7833333333335</v>
      </c>
      <c r="E113" s="265">
        <v>1466.866666666667</v>
      </c>
      <c r="F113" s="265">
        <v>1440.6833333333334</v>
      </c>
      <c r="G113" s="265">
        <v>1415.7666666666669</v>
      </c>
      <c r="H113" s="265">
        <v>1517.9666666666672</v>
      </c>
      <c r="I113" s="265">
        <v>1542.8833333333337</v>
      </c>
      <c r="J113" s="265">
        <v>1569.0666666666673</v>
      </c>
      <c r="K113" s="263">
        <v>1516.7</v>
      </c>
      <c r="L113" s="263">
        <v>1465.6</v>
      </c>
      <c r="M113" s="263">
        <v>6.8268500000000003</v>
      </c>
    </row>
    <row r="114" spans="1:13">
      <c r="A114" s="282">
        <v>105</v>
      </c>
      <c r="B114" s="263" t="s">
        <v>117</v>
      </c>
      <c r="C114" s="263">
        <v>443.9</v>
      </c>
      <c r="D114" s="265">
        <v>446.51666666666665</v>
      </c>
      <c r="E114" s="265">
        <v>440.08333333333331</v>
      </c>
      <c r="F114" s="265">
        <v>436.26666666666665</v>
      </c>
      <c r="G114" s="265">
        <v>429.83333333333331</v>
      </c>
      <c r="H114" s="265">
        <v>450.33333333333331</v>
      </c>
      <c r="I114" s="265">
        <v>456.76666666666671</v>
      </c>
      <c r="J114" s="265">
        <v>460.58333333333331</v>
      </c>
      <c r="K114" s="263">
        <v>452.95</v>
      </c>
      <c r="L114" s="263">
        <v>442.7</v>
      </c>
      <c r="M114" s="263">
        <v>18.794509999999999</v>
      </c>
    </row>
    <row r="115" spans="1:13">
      <c r="A115" s="282">
        <v>106</v>
      </c>
      <c r="B115" s="263" t="s">
        <v>387</v>
      </c>
      <c r="C115" s="263">
        <v>414.4</v>
      </c>
      <c r="D115" s="265">
        <v>416.2</v>
      </c>
      <c r="E115" s="265">
        <v>409.7</v>
      </c>
      <c r="F115" s="265">
        <v>405</v>
      </c>
      <c r="G115" s="265">
        <v>398.5</v>
      </c>
      <c r="H115" s="265">
        <v>420.9</v>
      </c>
      <c r="I115" s="265">
        <v>427.4</v>
      </c>
      <c r="J115" s="265">
        <v>432.09999999999997</v>
      </c>
      <c r="K115" s="263">
        <v>422.7</v>
      </c>
      <c r="L115" s="263">
        <v>411.5</v>
      </c>
      <c r="M115" s="263">
        <v>4.2405999999999997</v>
      </c>
    </row>
    <row r="116" spans="1:13">
      <c r="A116" s="282">
        <v>107</v>
      </c>
      <c r="B116" s="263" t="s">
        <v>119</v>
      </c>
      <c r="C116" s="263">
        <v>63.4</v>
      </c>
      <c r="D116" s="265">
        <v>64.100000000000009</v>
      </c>
      <c r="E116" s="265">
        <v>62.350000000000023</v>
      </c>
      <c r="F116" s="265">
        <v>61.300000000000011</v>
      </c>
      <c r="G116" s="265">
        <v>59.550000000000026</v>
      </c>
      <c r="H116" s="265">
        <v>65.15000000000002</v>
      </c>
      <c r="I116" s="265">
        <v>66.899999999999991</v>
      </c>
      <c r="J116" s="265">
        <v>67.950000000000017</v>
      </c>
      <c r="K116" s="263">
        <v>65.849999999999994</v>
      </c>
      <c r="L116" s="263">
        <v>63.05</v>
      </c>
      <c r="M116" s="263">
        <v>311.83060999999998</v>
      </c>
    </row>
    <row r="117" spans="1:13">
      <c r="A117" s="282">
        <v>108</v>
      </c>
      <c r="B117" s="263" t="s">
        <v>126</v>
      </c>
      <c r="C117" s="263">
        <v>207.85</v>
      </c>
      <c r="D117" s="265">
        <v>207.23333333333335</v>
      </c>
      <c r="E117" s="265">
        <v>205.56666666666669</v>
      </c>
      <c r="F117" s="265">
        <v>203.28333333333333</v>
      </c>
      <c r="G117" s="265">
        <v>201.61666666666667</v>
      </c>
      <c r="H117" s="265">
        <v>209.51666666666671</v>
      </c>
      <c r="I117" s="265">
        <v>211.18333333333334</v>
      </c>
      <c r="J117" s="265">
        <v>213.46666666666673</v>
      </c>
      <c r="K117" s="263">
        <v>208.9</v>
      </c>
      <c r="L117" s="263">
        <v>204.95</v>
      </c>
      <c r="M117" s="263">
        <v>487.63186999999999</v>
      </c>
    </row>
    <row r="118" spans="1:13">
      <c r="A118" s="282">
        <v>109</v>
      </c>
      <c r="B118" s="263" t="s">
        <v>115</v>
      </c>
      <c r="C118" s="263">
        <v>222.55</v>
      </c>
      <c r="D118" s="265">
        <v>222.31666666666669</v>
      </c>
      <c r="E118" s="265">
        <v>218.63333333333338</v>
      </c>
      <c r="F118" s="265">
        <v>214.7166666666667</v>
      </c>
      <c r="G118" s="265">
        <v>211.03333333333339</v>
      </c>
      <c r="H118" s="265">
        <v>226.23333333333338</v>
      </c>
      <c r="I118" s="265">
        <v>229.91666666666671</v>
      </c>
      <c r="J118" s="265">
        <v>233.83333333333337</v>
      </c>
      <c r="K118" s="263">
        <v>226</v>
      </c>
      <c r="L118" s="263">
        <v>218.4</v>
      </c>
      <c r="M118" s="263">
        <v>179.44645</v>
      </c>
    </row>
    <row r="119" spans="1:13">
      <c r="A119" s="282">
        <v>110</v>
      </c>
      <c r="B119" s="263" t="s">
        <v>255</v>
      </c>
      <c r="C119" s="263">
        <v>120.45</v>
      </c>
      <c r="D119" s="265">
        <v>121.48333333333335</v>
      </c>
      <c r="E119" s="265">
        <v>118.56666666666669</v>
      </c>
      <c r="F119" s="265">
        <v>116.68333333333334</v>
      </c>
      <c r="G119" s="265">
        <v>113.76666666666668</v>
      </c>
      <c r="H119" s="265">
        <v>123.3666666666667</v>
      </c>
      <c r="I119" s="265">
        <v>126.28333333333336</v>
      </c>
      <c r="J119" s="265">
        <v>128.16666666666671</v>
      </c>
      <c r="K119" s="263">
        <v>124.4</v>
      </c>
      <c r="L119" s="263">
        <v>119.6</v>
      </c>
      <c r="M119" s="263">
        <v>18.781169999999999</v>
      </c>
    </row>
    <row r="120" spans="1:13">
      <c r="A120" s="282">
        <v>111</v>
      </c>
      <c r="B120" s="263" t="s">
        <v>125</v>
      </c>
      <c r="C120" s="263">
        <v>100.4</v>
      </c>
      <c r="D120" s="265">
        <v>100.98333333333333</v>
      </c>
      <c r="E120" s="265">
        <v>99.366666666666674</v>
      </c>
      <c r="F120" s="265">
        <v>98.333333333333343</v>
      </c>
      <c r="G120" s="265">
        <v>96.716666666666683</v>
      </c>
      <c r="H120" s="265">
        <v>102.01666666666667</v>
      </c>
      <c r="I120" s="265">
        <v>103.63333333333331</v>
      </c>
      <c r="J120" s="265">
        <v>104.66666666666666</v>
      </c>
      <c r="K120" s="263">
        <v>102.6</v>
      </c>
      <c r="L120" s="263">
        <v>99.95</v>
      </c>
      <c r="M120" s="263">
        <v>275.27510000000001</v>
      </c>
    </row>
    <row r="121" spans="1:13">
      <c r="A121" s="282">
        <v>112</v>
      </c>
      <c r="B121" s="263" t="s">
        <v>772</v>
      </c>
      <c r="C121" s="263">
        <v>1904.05</v>
      </c>
      <c r="D121" s="265">
        <v>1911.25</v>
      </c>
      <c r="E121" s="265">
        <v>1882.8</v>
      </c>
      <c r="F121" s="265">
        <v>1861.55</v>
      </c>
      <c r="G121" s="265">
        <v>1833.1</v>
      </c>
      <c r="H121" s="265">
        <v>1932.5</v>
      </c>
      <c r="I121" s="265">
        <v>1960.9499999999998</v>
      </c>
      <c r="J121" s="265">
        <v>1982.2</v>
      </c>
      <c r="K121" s="263">
        <v>1939.7</v>
      </c>
      <c r="L121" s="263">
        <v>1890</v>
      </c>
      <c r="M121" s="263">
        <v>22.05067</v>
      </c>
    </row>
    <row r="122" spans="1:13">
      <c r="A122" s="282">
        <v>113</v>
      </c>
      <c r="B122" s="263" t="s">
        <v>120</v>
      </c>
      <c r="C122" s="263">
        <v>507.6</v>
      </c>
      <c r="D122" s="265">
        <v>507.51666666666665</v>
      </c>
      <c r="E122" s="265">
        <v>502.13333333333333</v>
      </c>
      <c r="F122" s="265">
        <v>496.66666666666669</v>
      </c>
      <c r="G122" s="265">
        <v>491.28333333333336</v>
      </c>
      <c r="H122" s="265">
        <v>512.98333333333335</v>
      </c>
      <c r="I122" s="265">
        <v>518.36666666666656</v>
      </c>
      <c r="J122" s="265">
        <v>523.83333333333326</v>
      </c>
      <c r="K122" s="263">
        <v>512.9</v>
      </c>
      <c r="L122" s="263">
        <v>502.05</v>
      </c>
      <c r="M122" s="263">
        <v>15.945600000000001</v>
      </c>
    </row>
    <row r="123" spans="1:13">
      <c r="A123" s="282">
        <v>114</v>
      </c>
      <c r="B123" s="263" t="s">
        <v>827</v>
      </c>
      <c r="C123" s="263">
        <v>262.45</v>
      </c>
      <c r="D123" s="265">
        <v>261.16666666666669</v>
      </c>
      <c r="E123" s="265">
        <v>257.33333333333337</v>
      </c>
      <c r="F123" s="265">
        <v>252.2166666666667</v>
      </c>
      <c r="G123" s="265">
        <v>248.38333333333338</v>
      </c>
      <c r="H123" s="265">
        <v>266.28333333333336</v>
      </c>
      <c r="I123" s="265">
        <v>270.11666666666673</v>
      </c>
      <c r="J123" s="265">
        <v>275.23333333333335</v>
      </c>
      <c r="K123" s="263">
        <v>265</v>
      </c>
      <c r="L123" s="263">
        <v>256.05</v>
      </c>
      <c r="M123" s="263">
        <v>54.513480000000001</v>
      </c>
    </row>
    <row r="124" spans="1:13">
      <c r="A124" s="282">
        <v>115</v>
      </c>
      <c r="B124" s="263" t="s">
        <v>122</v>
      </c>
      <c r="C124" s="263">
        <v>1034.7</v>
      </c>
      <c r="D124" s="265">
        <v>1037.5333333333335</v>
      </c>
      <c r="E124" s="265">
        <v>1025.166666666667</v>
      </c>
      <c r="F124" s="265">
        <v>1015.6333333333334</v>
      </c>
      <c r="G124" s="265">
        <v>1003.2666666666669</v>
      </c>
      <c r="H124" s="265">
        <v>1047.0666666666671</v>
      </c>
      <c r="I124" s="265">
        <v>1059.4333333333334</v>
      </c>
      <c r="J124" s="265">
        <v>1068.9666666666672</v>
      </c>
      <c r="K124" s="263">
        <v>1049.9000000000001</v>
      </c>
      <c r="L124" s="263">
        <v>1028</v>
      </c>
      <c r="M124" s="263">
        <v>51.611260000000001</v>
      </c>
    </row>
    <row r="125" spans="1:13">
      <c r="A125" s="282">
        <v>116</v>
      </c>
      <c r="B125" s="263" t="s">
        <v>256</v>
      </c>
      <c r="C125" s="263">
        <v>4824.7</v>
      </c>
      <c r="D125" s="265">
        <v>4824.9000000000005</v>
      </c>
      <c r="E125" s="265">
        <v>4774.8000000000011</v>
      </c>
      <c r="F125" s="265">
        <v>4724.9000000000005</v>
      </c>
      <c r="G125" s="265">
        <v>4674.8000000000011</v>
      </c>
      <c r="H125" s="265">
        <v>4874.8000000000011</v>
      </c>
      <c r="I125" s="265">
        <v>4924.9000000000015</v>
      </c>
      <c r="J125" s="265">
        <v>4974.8000000000011</v>
      </c>
      <c r="K125" s="263">
        <v>4875</v>
      </c>
      <c r="L125" s="263">
        <v>4775</v>
      </c>
      <c r="M125" s="263">
        <v>3.5329100000000002</v>
      </c>
    </row>
    <row r="126" spans="1:13">
      <c r="A126" s="282">
        <v>117</v>
      </c>
      <c r="B126" s="263" t="s">
        <v>124</v>
      </c>
      <c r="C126" s="263">
        <v>1384</v>
      </c>
      <c r="D126" s="265">
        <v>1390.1666666666667</v>
      </c>
      <c r="E126" s="265">
        <v>1374.3333333333335</v>
      </c>
      <c r="F126" s="265">
        <v>1364.6666666666667</v>
      </c>
      <c r="G126" s="265">
        <v>1348.8333333333335</v>
      </c>
      <c r="H126" s="265">
        <v>1399.8333333333335</v>
      </c>
      <c r="I126" s="265">
        <v>1415.666666666667</v>
      </c>
      <c r="J126" s="265">
        <v>1425.3333333333335</v>
      </c>
      <c r="K126" s="263">
        <v>1406</v>
      </c>
      <c r="L126" s="263">
        <v>1380.5</v>
      </c>
      <c r="M126" s="263">
        <v>93.527709999999999</v>
      </c>
    </row>
    <row r="127" spans="1:13">
      <c r="A127" s="282">
        <v>118</v>
      </c>
      <c r="B127" s="263" t="s">
        <v>121</v>
      </c>
      <c r="C127" s="263">
        <v>1682.1</v>
      </c>
      <c r="D127" s="265">
        <v>1672.8666666666668</v>
      </c>
      <c r="E127" s="265">
        <v>1644.3333333333335</v>
      </c>
      <c r="F127" s="265">
        <v>1606.5666666666666</v>
      </c>
      <c r="G127" s="265">
        <v>1578.0333333333333</v>
      </c>
      <c r="H127" s="265">
        <v>1710.6333333333337</v>
      </c>
      <c r="I127" s="265">
        <v>1739.166666666667</v>
      </c>
      <c r="J127" s="265">
        <v>1776.9333333333338</v>
      </c>
      <c r="K127" s="263">
        <v>1701.4</v>
      </c>
      <c r="L127" s="263">
        <v>1635.1</v>
      </c>
      <c r="M127" s="263">
        <v>11.265230000000001</v>
      </c>
    </row>
    <row r="128" spans="1:13">
      <c r="A128" s="282">
        <v>119</v>
      </c>
      <c r="B128" s="263" t="s">
        <v>257</v>
      </c>
      <c r="C128" s="263">
        <v>1919.25</v>
      </c>
      <c r="D128" s="265">
        <v>1919.9666666666665</v>
      </c>
      <c r="E128" s="265">
        <v>1910.083333333333</v>
      </c>
      <c r="F128" s="265">
        <v>1900.9166666666665</v>
      </c>
      <c r="G128" s="265">
        <v>1891.0333333333331</v>
      </c>
      <c r="H128" s="265">
        <v>1929.133333333333</v>
      </c>
      <c r="I128" s="265">
        <v>1939.0166666666667</v>
      </c>
      <c r="J128" s="265">
        <v>1948.1833333333329</v>
      </c>
      <c r="K128" s="263">
        <v>1929.85</v>
      </c>
      <c r="L128" s="263">
        <v>1910.8</v>
      </c>
      <c r="M128" s="263">
        <v>1.61538</v>
      </c>
    </row>
    <row r="129" spans="1:13">
      <c r="A129" s="282">
        <v>120</v>
      </c>
      <c r="B129" s="263" t="s">
        <v>258</v>
      </c>
      <c r="C129" s="263">
        <v>85.85</v>
      </c>
      <c r="D129" s="265">
        <v>86.283333333333346</v>
      </c>
      <c r="E129" s="265">
        <v>83.716666666666697</v>
      </c>
      <c r="F129" s="265">
        <v>81.583333333333357</v>
      </c>
      <c r="G129" s="265">
        <v>79.016666666666708</v>
      </c>
      <c r="H129" s="265">
        <v>88.416666666666686</v>
      </c>
      <c r="I129" s="265">
        <v>90.98333333333332</v>
      </c>
      <c r="J129" s="265">
        <v>93.116666666666674</v>
      </c>
      <c r="K129" s="263">
        <v>88.85</v>
      </c>
      <c r="L129" s="263">
        <v>84.15</v>
      </c>
      <c r="M129" s="263">
        <v>88.365629999999996</v>
      </c>
    </row>
    <row r="130" spans="1:13">
      <c r="A130" s="282">
        <v>121</v>
      </c>
      <c r="B130" s="263" t="s">
        <v>128</v>
      </c>
      <c r="C130" s="263">
        <v>425.95</v>
      </c>
      <c r="D130" s="265">
        <v>426.41666666666669</v>
      </c>
      <c r="E130" s="265">
        <v>418.88333333333338</v>
      </c>
      <c r="F130" s="265">
        <v>411.81666666666672</v>
      </c>
      <c r="G130" s="265">
        <v>404.28333333333342</v>
      </c>
      <c r="H130" s="265">
        <v>433.48333333333335</v>
      </c>
      <c r="I130" s="265">
        <v>441.01666666666665</v>
      </c>
      <c r="J130" s="265">
        <v>448.08333333333331</v>
      </c>
      <c r="K130" s="263">
        <v>433.95</v>
      </c>
      <c r="L130" s="263">
        <v>419.35</v>
      </c>
      <c r="M130" s="263">
        <v>81.037980000000005</v>
      </c>
    </row>
    <row r="131" spans="1:13">
      <c r="A131" s="282">
        <v>122</v>
      </c>
      <c r="B131" s="263" t="s">
        <v>127</v>
      </c>
      <c r="C131" s="263">
        <v>323.55</v>
      </c>
      <c r="D131" s="265">
        <v>324.15000000000003</v>
      </c>
      <c r="E131" s="265">
        <v>319.40000000000009</v>
      </c>
      <c r="F131" s="265">
        <v>315.25000000000006</v>
      </c>
      <c r="G131" s="265">
        <v>310.50000000000011</v>
      </c>
      <c r="H131" s="265">
        <v>328.30000000000007</v>
      </c>
      <c r="I131" s="265">
        <v>333.04999999999995</v>
      </c>
      <c r="J131" s="265">
        <v>337.20000000000005</v>
      </c>
      <c r="K131" s="263">
        <v>328.9</v>
      </c>
      <c r="L131" s="263">
        <v>320</v>
      </c>
      <c r="M131" s="263">
        <v>47.960790000000003</v>
      </c>
    </row>
    <row r="132" spans="1:13">
      <c r="A132" s="282">
        <v>123</v>
      </c>
      <c r="B132" s="263" t="s">
        <v>129</v>
      </c>
      <c r="C132" s="263">
        <v>2947.65</v>
      </c>
      <c r="D132" s="265">
        <v>2951.65</v>
      </c>
      <c r="E132" s="265">
        <v>2908.6000000000004</v>
      </c>
      <c r="F132" s="265">
        <v>2869.55</v>
      </c>
      <c r="G132" s="265">
        <v>2826.5000000000005</v>
      </c>
      <c r="H132" s="265">
        <v>2990.7000000000003</v>
      </c>
      <c r="I132" s="265">
        <v>3033.7500000000005</v>
      </c>
      <c r="J132" s="265">
        <v>3072.8</v>
      </c>
      <c r="K132" s="263">
        <v>2994.7</v>
      </c>
      <c r="L132" s="263">
        <v>2912.6</v>
      </c>
      <c r="M132" s="263">
        <v>6.5524300000000002</v>
      </c>
    </row>
    <row r="133" spans="1:13">
      <c r="A133" s="282">
        <v>124</v>
      </c>
      <c r="B133" s="263" t="s">
        <v>131</v>
      </c>
      <c r="C133" s="263">
        <v>1903.2</v>
      </c>
      <c r="D133" s="265">
        <v>1914.9666666666665</v>
      </c>
      <c r="E133" s="265">
        <v>1888.2333333333329</v>
      </c>
      <c r="F133" s="265">
        <v>1873.2666666666664</v>
      </c>
      <c r="G133" s="265">
        <v>1846.5333333333328</v>
      </c>
      <c r="H133" s="265">
        <v>1929.9333333333329</v>
      </c>
      <c r="I133" s="265">
        <v>1956.6666666666665</v>
      </c>
      <c r="J133" s="265">
        <v>1971.633333333333</v>
      </c>
      <c r="K133" s="263">
        <v>1941.7</v>
      </c>
      <c r="L133" s="263">
        <v>1900</v>
      </c>
      <c r="M133" s="263">
        <v>27.692240000000002</v>
      </c>
    </row>
    <row r="134" spans="1:13">
      <c r="A134" s="282">
        <v>125</v>
      </c>
      <c r="B134" s="263" t="s">
        <v>132</v>
      </c>
      <c r="C134" s="263">
        <v>105.7</v>
      </c>
      <c r="D134" s="265">
        <v>104.98333333333333</v>
      </c>
      <c r="E134" s="265">
        <v>103.76666666666667</v>
      </c>
      <c r="F134" s="265">
        <v>101.83333333333333</v>
      </c>
      <c r="G134" s="265">
        <v>100.61666666666666</v>
      </c>
      <c r="H134" s="265">
        <v>106.91666666666667</v>
      </c>
      <c r="I134" s="265">
        <v>108.13333333333334</v>
      </c>
      <c r="J134" s="265">
        <v>110.06666666666668</v>
      </c>
      <c r="K134" s="263">
        <v>106.2</v>
      </c>
      <c r="L134" s="263">
        <v>103.05</v>
      </c>
      <c r="M134" s="263">
        <v>146.87728000000001</v>
      </c>
    </row>
    <row r="135" spans="1:13">
      <c r="A135" s="282">
        <v>126</v>
      </c>
      <c r="B135" s="263" t="s">
        <v>259</v>
      </c>
      <c r="C135" s="263">
        <v>2780.9</v>
      </c>
      <c r="D135" s="265">
        <v>2797.0166666666664</v>
      </c>
      <c r="E135" s="265">
        <v>2735.8833333333328</v>
      </c>
      <c r="F135" s="265">
        <v>2690.8666666666663</v>
      </c>
      <c r="G135" s="265">
        <v>2629.7333333333327</v>
      </c>
      <c r="H135" s="265">
        <v>2842.0333333333328</v>
      </c>
      <c r="I135" s="265">
        <v>2903.1666666666661</v>
      </c>
      <c r="J135" s="265">
        <v>2948.1833333333329</v>
      </c>
      <c r="K135" s="263">
        <v>2858.15</v>
      </c>
      <c r="L135" s="263">
        <v>2752</v>
      </c>
      <c r="M135" s="263">
        <v>4.2989499999999996</v>
      </c>
    </row>
    <row r="136" spans="1:13">
      <c r="A136" s="282">
        <v>127</v>
      </c>
      <c r="B136" s="263" t="s">
        <v>133</v>
      </c>
      <c r="C136" s="263">
        <v>430.05</v>
      </c>
      <c r="D136" s="265">
        <v>428.34999999999997</v>
      </c>
      <c r="E136" s="265">
        <v>422.69999999999993</v>
      </c>
      <c r="F136" s="265">
        <v>415.34999999999997</v>
      </c>
      <c r="G136" s="265">
        <v>409.69999999999993</v>
      </c>
      <c r="H136" s="265">
        <v>435.69999999999993</v>
      </c>
      <c r="I136" s="265">
        <v>441.34999999999991</v>
      </c>
      <c r="J136" s="265">
        <v>448.69999999999993</v>
      </c>
      <c r="K136" s="263">
        <v>434</v>
      </c>
      <c r="L136" s="263">
        <v>421</v>
      </c>
      <c r="M136" s="263">
        <v>34.477879999999999</v>
      </c>
    </row>
    <row r="137" spans="1:13">
      <c r="A137" s="282">
        <v>128</v>
      </c>
      <c r="B137" s="263" t="s">
        <v>260</v>
      </c>
      <c r="C137" s="263">
        <v>4115.95</v>
      </c>
      <c r="D137" s="265">
        <v>4128.9833333333336</v>
      </c>
      <c r="E137" s="265">
        <v>4059.9666666666672</v>
      </c>
      <c r="F137" s="265">
        <v>4003.9833333333336</v>
      </c>
      <c r="G137" s="265">
        <v>3934.9666666666672</v>
      </c>
      <c r="H137" s="265">
        <v>4184.9666666666672</v>
      </c>
      <c r="I137" s="265">
        <v>4253.9833333333336</v>
      </c>
      <c r="J137" s="265">
        <v>4309.9666666666672</v>
      </c>
      <c r="K137" s="263">
        <v>4198</v>
      </c>
      <c r="L137" s="263">
        <v>4073</v>
      </c>
      <c r="M137" s="263">
        <v>3.6118700000000001</v>
      </c>
    </row>
    <row r="138" spans="1:13">
      <c r="A138" s="282">
        <v>129</v>
      </c>
      <c r="B138" s="263" t="s">
        <v>134</v>
      </c>
      <c r="C138" s="263">
        <v>1461.8</v>
      </c>
      <c r="D138" s="265">
        <v>1471.9333333333334</v>
      </c>
      <c r="E138" s="265">
        <v>1446.8666666666668</v>
      </c>
      <c r="F138" s="265">
        <v>1431.9333333333334</v>
      </c>
      <c r="G138" s="265">
        <v>1406.8666666666668</v>
      </c>
      <c r="H138" s="265">
        <v>1486.8666666666668</v>
      </c>
      <c r="I138" s="265">
        <v>1511.9333333333334</v>
      </c>
      <c r="J138" s="265">
        <v>1526.8666666666668</v>
      </c>
      <c r="K138" s="263">
        <v>1497</v>
      </c>
      <c r="L138" s="263">
        <v>1457</v>
      </c>
      <c r="M138" s="263">
        <v>32.339030000000001</v>
      </c>
    </row>
    <row r="139" spans="1:13">
      <c r="A139" s="282">
        <v>130</v>
      </c>
      <c r="B139" s="263" t="s">
        <v>135</v>
      </c>
      <c r="C139" s="263">
        <v>1053.6500000000001</v>
      </c>
      <c r="D139" s="265">
        <v>1054.1333333333334</v>
      </c>
      <c r="E139" s="265">
        <v>1041.3166666666668</v>
      </c>
      <c r="F139" s="265">
        <v>1028.9833333333333</v>
      </c>
      <c r="G139" s="265">
        <v>1016.1666666666667</v>
      </c>
      <c r="H139" s="265">
        <v>1066.4666666666669</v>
      </c>
      <c r="I139" s="265">
        <v>1079.2833333333335</v>
      </c>
      <c r="J139" s="265">
        <v>1091.616666666667</v>
      </c>
      <c r="K139" s="263">
        <v>1066.95</v>
      </c>
      <c r="L139" s="263">
        <v>1041.8</v>
      </c>
      <c r="M139" s="263">
        <v>14.59172</v>
      </c>
    </row>
    <row r="140" spans="1:13">
      <c r="A140" s="282">
        <v>131</v>
      </c>
      <c r="B140" s="263" t="s">
        <v>146</v>
      </c>
      <c r="C140" s="263">
        <v>86819</v>
      </c>
      <c r="D140" s="265">
        <v>87266.28333333334</v>
      </c>
      <c r="E140" s="265">
        <v>86052.716666666674</v>
      </c>
      <c r="F140" s="265">
        <v>85286.433333333334</v>
      </c>
      <c r="G140" s="265">
        <v>84072.866666666669</v>
      </c>
      <c r="H140" s="265">
        <v>88032.56666666668</v>
      </c>
      <c r="I140" s="265">
        <v>89246.13333333336</v>
      </c>
      <c r="J140" s="265">
        <v>90012.416666666686</v>
      </c>
      <c r="K140" s="263">
        <v>88479.85</v>
      </c>
      <c r="L140" s="263">
        <v>86500</v>
      </c>
      <c r="M140" s="263">
        <v>0.22685</v>
      </c>
    </row>
    <row r="141" spans="1:13">
      <c r="A141" s="282">
        <v>132</v>
      </c>
      <c r="B141" s="263" t="s">
        <v>143</v>
      </c>
      <c r="C141" s="263">
        <v>1188.5</v>
      </c>
      <c r="D141" s="265">
        <v>1200.5</v>
      </c>
      <c r="E141" s="265">
        <v>1171</v>
      </c>
      <c r="F141" s="265">
        <v>1153.5</v>
      </c>
      <c r="G141" s="265">
        <v>1124</v>
      </c>
      <c r="H141" s="265">
        <v>1218</v>
      </c>
      <c r="I141" s="265">
        <v>1247.5</v>
      </c>
      <c r="J141" s="265">
        <v>1265</v>
      </c>
      <c r="K141" s="263">
        <v>1230</v>
      </c>
      <c r="L141" s="263">
        <v>1183</v>
      </c>
      <c r="M141" s="263">
        <v>4.75352</v>
      </c>
    </row>
    <row r="142" spans="1:13">
      <c r="A142" s="282">
        <v>133</v>
      </c>
      <c r="B142" s="263" t="s">
        <v>137</v>
      </c>
      <c r="C142" s="263">
        <v>210.95</v>
      </c>
      <c r="D142" s="265">
        <v>209.2833333333333</v>
      </c>
      <c r="E142" s="265">
        <v>206.46666666666661</v>
      </c>
      <c r="F142" s="265">
        <v>201.98333333333332</v>
      </c>
      <c r="G142" s="265">
        <v>199.16666666666663</v>
      </c>
      <c r="H142" s="265">
        <v>213.76666666666659</v>
      </c>
      <c r="I142" s="265">
        <v>216.58333333333331</v>
      </c>
      <c r="J142" s="265">
        <v>221.06666666666658</v>
      </c>
      <c r="K142" s="263">
        <v>212.1</v>
      </c>
      <c r="L142" s="263">
        <v>204.8</v>
      </c>
      <c r="M142" s="263">
        <v>52.29222</v>
      </c>
    </row>
    <row r="143" spans="1:13">
      <c r="A143" s="282">
        <v>134</v>
      </c>
      <c r="B143" s="263" t="s">
        <v>136</v>
      </c>
      <c r="C143" s="263">
        <v>842.85</v>
      </c>
      <c r="D143" s="265">
        <v>846.44999999999993</v>
      </c>
      <c r="E143" s="265">
        <v>836.39999999999986</v>
      </c>
      <c r="F143" s="265">
        <v>829.94999999999993</v>
      </c>
      <c r="G143" s="265">
        <v>819.89999999999986</v>
      </c>
      <c r="H143" s="265">
        <v>852.89999999999986</v>
      </c>
      <c r="I143" s="265">
        <v>862.94999999999982</v>
      </c>
      <c r="J143" s="265">
        <v>869.39999999999986</v>
      </c>
      <c r="K143" s="263">
        <v>856.5</v>
      </c>
      <c r="L143" s="263">
        <v>840</v>
      </c>
      <c r="M143" s="263">
        <v>29.967970000000001</v>
      </c>
    </row>
    <row r="144" spans="1:13">
      <c r="A144" s="282">
        <v>135</v>
      </c>
      <c r="B144" s="263" t="s">
        <v>138</v>
      </c>
      <c r="C144" s="263">
        <v>163.9</v>
      </c>
      <c r="D144" s="265">
        <v>162.63333333333333</v>
      </c>
      <c r="E144" s="265">
        <v>160.76666666666665</v>
      </c>
      <c r="F144" s="265">
        <v>157.63333333333333</v>
      </c>
      <c r="G144" s="265">
        <v>155.76666666666665</v>
      </c>
      <c r="H144" s="265">
        <v>165.76666666666665</v>
      </c>
      <c r="I144" s="265">
        <v>167.63333333333333</v>
      </c>
      <c r="J144" s="265">
        <v>170.76666666666665</v>
      </c>
      <c r="K144" s="263">
        <v>164.5</v>
      </c>
      <c r="L144" s="263">
        <v>159.5</v>
      </c>
      <c r="M144" s="263">
        <v>57.923780000000001</v>
      </c>
    </row>
    <row r="145" spans="1:13">
      <c r="A145" s="282">
        <v>136</v>
      </c>
      <c r="B145" s="263" t="s">
        <v>139</v>
      </c>
      <c r="C145" s="263">
        <v>394.85</v>
      </c>
      <c r="D145" s="265">
        <v>393.88333333333338</v>
      </c>
      <c r="E145" s="265">
        <v>391.16666666666674</v>
      </c>
      <c r="F145" s="265">
        <v>387.48333333333335</v>
      </c>
      <c r="G145" s="265">
        <v>384.76666666666671</v>
      </c>
      <c r="H145" s="265">
        <v>397.56666666666678</v>
      </c>
      <c r="I145" s="265">
        <v>400.28333333333336</v>
      </c>
      <c r="J145" s="265">
        <v>403.96666666666681</v>
      </c>
      <c r="K145" s="263">
        <v>396.6</v>
      </c>
      <c r="L145" s="263">
        <v>390.2</v>
      </c>
      <c r="M145" s="263">
        <v>22.105810000000002</v>
      </c>
    </row>
    <row r="146" spans="1:13">
      <c r="A146" s="282">
        <v>137</v>
      </c>
      <c r="B146" s="263" t="s">
        <v>140</v>
      </c>
      <c r="C146" s="263">
        <v>7150.3</v>
      </c>
      <c r="D146" s="265">
        <v>7150.0999999999995</v>
      </c>
      <c r="E146" s="265">
        <v>7100.1999999999989</v>
      </c>
      <c r="F146" s="265">
        <v>7050.0999999999995</v>
      </c>
      <c r="G146" s="265">
        <v>7000.1999999999989</v>
      </c>
      <c r="H146" s="265">
        <v>7200.1999999999989</v>
      </c>
      <c r="I146" s="265">
        <v>7250.0999999999985</v>
      </c>
      <c r="J146" s="265">
        <v>7300.1999999999989</v>
      </c>
      <c r="K146" s="263">
        <v>7200</v>
      </c>
      <c r="L146" s="263">
        <v>7100</v>
      </c>
      <c r="M146" s="263">
        <v>7.9635699999999998</v>
      </c>
    </row>
    <row r="147" spans="1:13">
      <c r="A147" s="282">
        <v>138</v>
      </c>
      <c r="B147" s="263" t="s">
        <v>142</v>
      </c>
      <c r="C147" s="263">
        <v>875.9</v>
      </c>
      <c r="D147" s="265">
        <v>884.33333333333337</v>
      </c>
      <c r="E147" s="265">
        <v>861.61666666666679</v>
      </c>
      <c r="F147" s="265">
        <v>847.33333333333337</v>
      </c>
      <c r="G147" s="265">
        <v>824.61666666666679</v>
      </c>
      <c r="H147" s="265">
        <v>898.61666666666679</v>
      </c>
      <c r="I147" s="265">
        <v>921.33333333333326</v>
      </c>
      <c r="J147" s="265">
        <v>935.61666666666679</v>
      </c>
      <c r="K147" s="263">
        <v>907.05</v>
      </c>
      <c r="L147" s="263">
        <v>870.05</v>
      </c>
      <c r="M147" s="263">
        <v>7.35304</v>
      </c>
    </row>
    <row r="148" spans="1:13">
      <c r="A148" s="282">
        <v>139</v>
      </c>
      <c r="B148" s="263" t="s">
        <v>144</v>
      </c>
      <c r="C148" s="263">
        <v>2021.4</v>
      </c>
      <c r="D148" s="265">
        <v>1994.1499999999999</v>
      </c>
      <c r="E148" s="265">
        <v>1960.2999999999997</v>
      </c>
      <c r="F148" s="265">
        <v>1899.1999999999998</v>
      </c>
      <c r="G148" s="265">
        <v>1865.3499999999997</v>
      </c>
      <c r="H148" s="265">
        <v>2055.25</v>
      </c>
      <c r="I148" s="265">
        <v>2089.0999999999995</v>
      </c>
      <c r="J148" s="265">
        <v>2150.1999999999998</v>
      </c>
      <c r="K148" s="263">
        <v>2028</v>
      </c>
      <c r="L148" s="263">
        <v>1933.05</v>
      </c>
      <c r="M148" s="263">
        <v>32.181989999999999</v>
      </c>
    </row>
    <row r="149" spans="1:13">
      <c r="A149" s="282">
        <v>140</v>
      </c>
      <c r="B149" s="263" t="s">
        <v>145</v>
      </c>
      <c r="C149" s="263">
        <v>221.65</v>
      </c>
      <c r="D149" s="265">
        <v>220.23333333333335</v>
      </c>
      <c r="E149" s="265">
        <v>217.7166666666667</v>
      </c>
      <c r="F149" s="265">
        <v>213.78333333333336</v>
      </c>
      <c r="G149" s="265">
        <v>211.26666666666671</v>
      </c>
      <c r="H149" s="265">
        <v>224.16666666666669</v>
      </c>
      <c r="I149" s="265">
        <v>226.68333333333334</v>
      </c>
      <c r="J149" s="265">
        <v>230.61666666666667</v>
      </c>
      <c r="K149" s="263">
        <v>222.75</v>
      </c>
      <c r="L149" s="263">
        <v>216.3</v>
      </c>
      <c r="M149" s="263">
        <v>112.17865999999999</v>
      </c>
    </row>
    <row r="150" spans="1:13">
      <c r="A150" s="282">
        <v>141</v>
      </c>
      <c r="B150" s="263" t="s">
        <v>262</v>
      </c>
      <c r="C150" s="263">
        <v>1730.8</v>
      </c>
      <c r="D150" s="265">
        <v>1699.9333333333334</v>
      </c>
      <c r="E150" s="265">
        <v>1660.8666666666668</v>
      </c>
      <c r="F150" s="265">
        <v>1590.9333333333334</v>
      </c>
      <c r="G150" s="265">
        <v>1551.8666666666668</v>
      </c>
      <c r="H150" s="265">
        <v>1769.8666666666668</v>
      </c>
      <c r="I150" s="265">
        <v>1808.9333333333334</v>
      </c>
      <c r="J150" s="265">
        <v>1878.8666666666668</v>
      </c>
      <c r="K150" s="263">
        <v>1739</v>
      </c>
      <c r="L150" s="263">
        <v>1630</v>
      </c>
      <c r="M150" s="263">
        <v>10.3413</v>
      </c>
    </row>
    <row r="151" spans="1:13">
      <c r="A151" s="282">
        <v>142</v>
      </c>
      <c r="B151" s="263" t="s">
        <v>147</v>
      </c>
      <c r="C151" s="263">
        <v>1273.4000000000001</v>
      </c>
      <c r="D151" s="265">
        <v>1275.2</v>
      </c>
      <c r="E151" s="265">
        <v>1265.4000000000001</v>
      </c>
      <c r="F151" s="265">
        <v>1257.4000000000001</v>
      </c>
      <c r="G151" s="265">
        <v>1247.6000000000001</v>
      </c>
      <c r="H151" s="265">
        <v>1283.2</v>
      </c>
      <c r="I151" s="265">
        <v>1292.9999999999998</v>
      </c>
      <c r="J151" s="265">
        <v>1301</v>
      </c>
      <c r="K151" s="263">
        <v>1285</v>
      </c>
      <c r="L151" s="263">
        <v>1267.2</v>
      </c>
      <c r="M151" s="263">
        <v>6.6487800000000004</v>
      </c>
    </row>
    <row r="152" spans="1:13">
      <c r="A152" s="282">
        <v>143</v>
      </c>
      <c r="B152" s="263" t="s">
        <v>263</v>
      </c>
      <c r="C152" s="263">
        <v>816.3</v>
      </c>
      <c r="D152" s="265">
        <v>819.5333333333333</v>
      </c>
      <c r="E152" s="265">
        <v>807.11666666666656</v>
      </c>
      <c r="F152" s="265">
        <v>797.93333333333328</v>
      </c>
      <c r="G152" s="265">
        <v>785.51666666666654</v>
      </c>
      <c r="H152" s="265">
        <v>828.71666666666658</v>
      </c>
      <c r="I152" s="265">
        <v>841.13333333333333</v>
      </c>
      <c r="J152" s="265">
        <v>850.31666666666661</v>
      </c>
      <c r="K152" s="263">
        <v>831.95</v>
      </c>
      <c r="L152" s="263">
        <v>810.35</v>
      </c>
      <c r="M152" s="263">
        <v>2.8253599999999999</v>
      </c>
    </row>
    <row r="153" spans="1:13">
      <c r="A153" s="282">
        <v>144</v>
      </c>
      <c r="B153" s="263" t="s">
        <v>152</v>
      </c>
      <c r="C153" s="263">
        <v>136.15</v>
      </c>
      <c r="D153" s="265">
        <v>135.98333333333332</v>
      </c>
      <c r="E153" s="265">
        <v>134.46666666666664</v>
      </c>
      <c r="F153" s="265">
        <v>132.78333333333333</v>
      </c>
      <c r="G153" s="265">
        <v>131.26666666666665</v>
      </c>
      <c r="H153" s="265">
        <v>137.66666666666663</v>
      </c>
      <c r="I153" s="265">
        <v>139.18333333333334</v>
      </c>
      <c r="J153" s="265">
        <v>140.86666666666662</v>
      </c>
      <c r="K153" s="263">
        <v>137.5</v>
      </c>
      <c r="L153" s="263">
        <v>134.30000000000001</v>
      </c>
      <c r="M153" s="263">
        <v>80.534610000000001</v>
      </c>
    </row>
    <row r="154" spans="1:13">
      <c r="A154" s="282">
        <v>145</v>
      </c>
      <c r="B154" s="263" t="s">
        <v>153</v>
      </c>
      <c r="C154" s="263">
        <v>109.55</v>
      </c>
      <c r="D154" s="265">
        <v>110.10000000000001</v>
      </c>
      <c r="E154" s="265">
        <v>108.75000000000001</v>
      </c>
      <c r="F154" s="265">
        <v>107.95</v>
      </c>
      <c r="G154" s="265">
        <v>106.60000000000001</v>
      </c>
      <c r="H154" s="265">
        <v>110.90000000000002</v>
      </c>
      <c r="I154" s="265">
        <v>112.25000000000001</v>
      </c>
      <c r="J154" s="265">
        <v>113.05000000000003</v>
      </c>
      <c r="K154" s="263">
        <v>111.45</v>
      </c>
      <c r="L154" s="263">
        <v>109.3</v>
      </c>
      <c r="M154" s="263">
        <v>153.60040000000001</v>
      </c>
    </row>
    <row r="155" spans="1:13">
      <c r="A155" s="282">
        <v>146</v>
      </c>
      <c r="B155" s="263" t="s">
        <v>148</v>
      </c>
      <c r="C155" s="263">
        <v>59.2</v>
      </c>
      <c r="D155" s="265">
        <v>59.4</v>
      </c>
      <c r="E155" s="265">
        <v>58.5</v>
      </c>
      <c r="F155" s="265">
        <v>57.800000000000004</v>
      </c>
      <c r="G155" s="265">
        <v>56.900000000000006</v>
      </c>
      <c r="H155" s="265">
        <v>60.099999999999994</v>
      </c>
      <c r="I155" s="265">
        <v>60.999999999999986</v>
      </c>
      <c r="J155" s="265">
        <v>61.699999999999989</v>
      </c>
      <c r="K155" s="263">
        <v>60.3</v>
      </c>
      <c r="L155" s="263">
        <v>58.7</v>
      </c>
      <c r="M155" s="263">
        <v>113.5878</v>
      </c>
    </row>
    <row r="156" spans="1:13">
      <c r="A156" s="282">
        <v>147</v>
      </c>
      <c r="B156" s="263" t="s">
        <v>450</v>
      </c>
      <c r="C156" s="263">
        <v>2662.75</v>
      </c>
      <c r="D156" s="265">
        <v>2653.65</v>
      </c>
      <c r="E156" s="265">
        <v>2629.1000000000004</v>
      </c>
      <c r="F156" s="265">
        <v>2595.4500000000003</v>
      </c>
      <c r="G156" s="265">
        <v>2570.9000000000005</v>
      </c>
      <c r="H156" s="265">
        <v>2687.3</v>
      </c>
      <c r="I156" s="265">
        <v>2711.8500000000004</v>
      </c>
      <c r="J156" s="265">
        <v>2745.5</v>
      </c>
      <c r="K156" s="263">
        <v>2678.2</v>
      </c>
      <c r="L156" s="263">
        <v>2620</v>
      </c>
      <c r="M156" s="263">
        <v>0.79018999999999995</v>
      </c>
    </row>
    <row r="157" spans="1:13">
      <c r="A157" s="282">
        <v>148</v>
      </c>
      <c r="B157" s="263" t="s">
        <v>151</v>
      </c>
      <c r="C157" s="263">
        <v>16741.95</v>
      </c>
      <c r="D157" s="265">
        <v>16818.983333333334</v>
      </c>
      <c r="E157" s="265">
        <v>16617.966666666667</v>
      </c>
      <c r="F157" s="265">
        <v>16493.983333333334</v>
      </c>
      <c r="G157" s="265">
        <v>16292.966666666667</v>
      </c>
      <c r="H157" s="265">
        <v>16942.966666666667</v>
      </c>
      <c r="I157" s="265">
        <v>17143.983333333337</v>
      </c>
      <c r="J157" s="265">
        <v>17267.966666666667</v>
      </c>
      <c r="K157" s="263">
        <v>17020</v>
      </c>
      <c r="L157" s="263">
        <v>16695</v>
      </c>
      <c r="M157" s="263">
        <v>0.84470000000000001</v>
      </c>
    </row>
    <row r="158" spans="1:13">
      <c r="A158" s="282">
        <v>149</v>
      </c>
      <c r="B158" s="263" t="s">
        <v>790</v>
      </c>
      <c r="C158" s="263">
        <v>334.15</v>
      </c>
      <c r="D158" s="265">
        <v>335.18333333333334</v>
      </c>
      <c r="E158" s="265">
        <v>331.36666666666667</v>
      </c>
      <c r="F158" s="265">
        <v>328.58333333333331</v>
      </c>
      <c r="G158" s="265">
        <v>324.76666666666665</v>
      </c>
      <c r="H158" s="265">
        <v>337.9666666666667</v>
      </c>
      <c r="I158" s="265">
        <v>341.78333333333342</v>
      </c>
      <c r="J158" s="265">
        <v>344.56666666666672</v>
      </c>
      <c r="K158" s="263">
        <v>339</v>
      </c>
      <c r="L158" s="263">
        <v>332.4</v>
      </c>
      <c r="M158" s="263">
        <v>7.4064300000000003</v>
      </c>
    </row>
    <row r="159" spans="1:13">
      <c r="A159" s="282">
        <v>150</v>
      </c>
      <c r="B159" s="263" t="s">
        <v>265</v>
      </c>
      <c r="C159" s="263">
        <v>586.65</v>
      </c>
      <c r="D159" s="265">
        <v>590.0333333333333</v>
      </c>
      <c r="E159" s="265">
        <v>571.71666666666658</v>
      </c>
      <c r="F159" s="265">
        <v>556.7833333333333</v>
      </c>
      <c r="G159" s="265">
        <v>538.46666666666658</v>
      </c>
      <c r="H159" s="265">
        <v>604.96666666666658</v>
      </c>
      <c r="I159" s="265">
        <v>623.28333333333319</v>
      </c>
      <c r="J159" s="265">
        <v>638.21666666666658</v>
      </c>
      <c r="K159" s="263">
        <v>608.35</v>
      </c>
      <c r="L159" s="263">
        <v>575.1</v>
      </c>
      <c r="M159" s="263">
        <v>8.5443800000000003</v>
      </c>
    </row>
    <row r="160" spans="1:13">
      <c r="A160" s="282">
        <v>151</v>
      </c>
      <c r="B160" s="263" t="s">
        <v>155</v>
      </c>
      <c r="C160" s="263">
        <v>115.1</v>
      </c>
      <c r="D160" s="265">
        <v>114.94999999999999</v>
      </c>
      <c r="E160" s="265">
        <v>113.59999999999998</v>
      </c>
      <c r="F160" s="265">
        <v>112.1</v>
      </c>
      <c r="G160" s="265">
        <v>110.74999999999999</v>
      </c>
      <c r="H160" s="265">
        <v>116.44999999999997</v>
      </c>
      <c r="I160" s="265">
        <v>117.8</v>
      </c>
      <c r="J160" s="265">
        <v>119.29999999999997</v>
      </c>
      <c r="K160" s="263">
        <v>116.3</v>
      </c>
      <c r="L160" s="263">
        <v>113.45</v>
      </c>
      <c r="M160" s="263">
        <v>206.80669</v>
      </c>
    </row>
    <row r="161" spans="1:13">
      <c r="A161" s="282">
        <v>152</v>
      </c>
      <c r="B161" s="263" t="s">
        <v>154</v>
      </c>
      <c r="C161" s="263">
        <v>132.15</v>
      </c>
      <c r="D161" s="265">
        <v>131.9</v>
      </c>
      <c r="E161" s="265">
        <v>131.30000000000001</v>
      </c>
      <c r="F161" s="265">
        <v>130.45000000000002</v>
      </c>
      <c r="G161" s="265">
        <v>129.85000000000002</v>
      </c>
      <c r="H161" s="265">
        <v>132.75</v>
      </c>
      <c r="I161" s="265">
        <v>133.34999999999997</v>
      </c>
      <c r="J161" s="265">
        <v>134.19999999999999</v>
      </c>
      <c r="K161" s="263">
        <v>132.5</v>
      </c>
      <c r="L161" s="263">
        <v>131.05000000000001</v>
      </c>
      <c r="M161" s="263">
        <v>7.9306599999999996</v>
      </c>
    </row>
    <row r="162" spans="1:13">
      <c r="A162" s="282">
        <v>153</v>
      </c>
      <c r="B162" s="263" t="s">
        <v>266</v>
      </c>
      <c r="C162" s="263">
        <v>3257.55</v>
      </c>
      <c r="D162" s="265">
        <v>3233.9500000000003</v>
      </c>
      <c r="E162" s="265">
        <v>3173.3500000000004</v>
      </c>
      <c r="F162" s="265">
        <v>3089.15</v>
      </c>
      <c r="G162" s="265">
        <v>3028.55</v>
      </c>
      <c r="H162" s="265">
        <v>3318.1500000000005</v>
      </c>
      <c r="I162" s="265">
        <v>3378.75</v>
      </c>
      <c r="J162" s="265">
        <v>3462.9500000000007</v>
      </c>
      <c r="K162" s="263">
        <v>3294.55</v>
      </c>
      <c r="L162" s="263">
        <v>3149.75</v>
      </c>
      <c r="M162" s="263">
        <v>2.4032300000000002</v>
      </c>
    </row>
    <row r="163" spans="1:13">
      <c r="A163" s="282">
        <v>154</v>
      </c>
      <c r="B163" s="263" t="s">
        <v>267</v>
      </c>
      <c r="C163" s="263">
        <v>2237.4</v>
      </c>
      <c r="D163" s="265">
        <v>2242.4666666666667</v>
      </c>
      <c r="E163" s="265">
        <v>2214.9333333333334</v>
      </c>
      <c r="F163" s="265">
        <v>2192.4666666666667</v>
      </c>
      <c r="G163" s="265">
        <v>2164.9333333333334</v>
      </c>
      <c r="H163" s="265">
        <v>2264.9333333333334</v>
      </c>
      <c r="I163" s="265">
        <v>2292.4666666666672</v>
      </c>
      <c r="J163" s="265">
        <v>2314.9333333333334</v>
      </c>
      <c r="K163" s="263">
        <v>2270</v>
      </c>
      <c r="L163" s="263">
        <v>2220</v>
      </c>
      <c r="M163" s="263">
        <v>1.6012599999999999</v>
      </c>
    </row>
    <row r="164" spans="1:13">
      <c r="A164" s="282">
        <v>155</v>
      </c>
      <c r="B164" s="263" t="s">
        <v>156</v>
      </c>
      <c r="C164" s="263">
        <v>28590.400000000001</v>
      </c>
      <c r="D164" s="265">
        <v>28382</v>
      </c>
      <c r="E164" s="265">
        <v>28064</v>
      </c>
      <c r="F164" s="265">
        <v>27537.599999999999</v>
      </c>
      <c r="G164" s="265">
        <v>27219.599999999999</v>
      </c>
      <c r="H164" s="265">
        <v>28908.400000000001</v>
      </c>
      <c r="I164" s="265">
        <v>29226.400000000001</v>
      </c>
      <c r="J164" s="265">
        <v>29752.800000000003</v>
      </c>
      <c r="K164" s="263">
        <v>28700</v>
      </c>
      <c r="L164" s="263">
        <v>27855.599999999999</v>
      </c>
      <c r="M164" s="263">
        <v>0.34198000000000001</v>
      </c>
    </row>
    <row r="165" spans="1:13">
      <c r="A165" s="282">
        <v>156</v>
      </c>
      <c r="B165" s="263" t="s">
        <v>158</v>
      </c>
      <c r="C165" s="263">
        <v>236.8</v>
      </c>
      <c r="D165" s="265">
        <v>238.2833333333333</v>
      </c>
      <c r="E165" s="265">
        <v>234.96666666666661</v>
      </c>
      <c r="F165" s="265">
        <v>233.1333333333333</v>
      </c>
      <c r="G165" s="265">
        <v>229.81666666666661</v>
      </c>
      <c r="H165" s="265">
        <v>240.11666666666662</v>
      </c>
      <c r="I165" s="265">
        <v>243.43333333333334</v>
      </c>
      <c r="J165" s="265">
        <v>245.26666666666662</v>
      </c>
      <c r="K165" s="263">
        <v>241.6</v>
      </c>
      <c r="L165" s="263">
        <v>236.45</v>
      </c>
      <c r="M165" s="263">
        <v>36.771619999999999</v>
      </c>
    </row>
    <row r="166" spans="1:13">
      <c r="A166" s="282">
        <v>157</v>
      </c>
      <c r="B166" s="263" t="s">
        <v>269</v>
      </c>
      <c r="C166" s="263">
        <v>4611.3999999999996</v>
      </c>
      <c r="D166" s="265">
        <v>4604.583333333333</v>
      </c>
      <c r="E166" s="265">
        <v>4556.9666666666662</v>
      </c>
      <c r="F166" s="265">
        <v>4502.5333333333328</v>
      </c>
      <c r="G166" s="265">
        <v>4454.9166666666661</v>
      </c>
      <c r="H166" s="265">
        <v>4659.0166666666664</v>
      </c>
      <c r="I166" s="265">
        <v>4706.6333333333332</v>
      </c>
      <c r="J166" s="265">
        <v>4761.0666666666666</v>
      </c>
      <c r="K166" s="263">
        <v>4652.2</v>
      </c>
      <c r="L166" s="263">
        <v>4550.1499999999996</v>
      </c>
      <c r="M166" s="263">
        <v>0.25065999999999999</v>
      </c>
    </row>
    <row r="167" spans="1:13">
      <c r="A167" s="282">
        <v>158</v>
      </c>
      <c r="B167" s="263" t="s">
        <v>160</v>
      </c>
      <c r="C167" s="263">
        <v>1720.1</v>
      </c>
      <c r="D167" s="265">
        <v>1721.4666666666665</v>
      </c>
      <c r="E167" s="265">
        <v>1703.9333333333329</v>
      </c>
      <c r="F167" s="265">
        <v>1687.7666666666664</v>
      </c>
      <c r="G167" s="265">
        <v>1670.2333333333329</v>
      </c>
      <c r="H167" s="265">
        <v>1737.633333333333</v>
      </c>
      <c r="I167" s="265">
        <v>1755.1666666666663</v>
      </c>
      <c r="J167" s="265">
        <v>1771.333333333333</v>
      </c>
      <c r="K167" s="263">
        <v>1739</v>
      </c>
      <c r="L167" s="263">
        <v>1705.3</v>
      </c>
      <c r="M167" s="263">
        <v>3.3068900000000001</v>
      </c>
    </row>
    <row r="168" spans="1:13">
      <c r="A168" s="282">
        <v>159</v>
      </c>
      <c r="B168" s="263" t="s">
        <v>157</v>
      </c>
      <c r="C168" s="263">
        <v>1876.35</v>
      </c>
      <c r="D168" s="265">
        <v>1872.7833333333331</v>
      </c>
      <c r="E168" s="265">
        <v>1855.7666666666662</v>
      </c>
      <c r="F168" s="265">
        <v>1835.1833333333332</v>
      </c>
      <c r="G168" s="265">
        <v>1818.1666666666663</v>
      </c>
      <c r="H168" s="265">
        <v>1893.3666666666661</v>
      </c>
      <c r="I168" s="265">
        <v>1910.383333333333</v>
      </c>
      <c r="J168" s="265">
        <v>1930.966666666666</v>
      </c>
      <c r="K168" s="263">
        <v>1889.8</v>
      </c>
      <c r="L168" s="263">
        <v>1852.2</v>
      </c>
      <c r="M168" s="263">
        <v>7.1691900000000004</v>
      </c>
    </row>
    <row r="169" spans="1:13">
      <c r="A169" s="282">
        <v>160</v>
      </c>
      <c r="B169" s="263" t="s">
        <v>461</v>
      </c>
      <c r="C169" s="263">
        <v>1355.2</v>
      </c>
      <c r="D169" s="265">
        <v>1358.7</v>
      </c>
      <c r="E169" s="265">
        <v>1341.5</v>
      </c>
      <c r="F169" s="265">
        <v>1327.8</v>
      </c>
      <c r="G169" s="265">
        <v>1310.5999999999999</v>
      </c>
      <c r="H169" s="265">
        <v>1372.4</v>
      </c>
      <c r="I169" s="265">
        <v>1389.6000000000004</v>
      </c>
      <c r="J169" s="265">
        <v>1403.3000000000002</v>
      </c>
      <c r="K169" s="263">
        <v>1375.9</v>
      </c>
      <c r="L169" s="263">
        <v>1345</v>
      </c>
      <c r="M169" s="263">
        <v>1.4017900000000001</v>
      </c>
    </row>
    <row r="170" spans="1:13">
      <c r="A170" s="282">
        <v>161</v>
      </c>
      <c r="B170" s="263" t="s">
        <v>159</v>
      </c>
      <c r="C170" s="263">
        <v>138.9</v>
      </c>
      <c r="D170" s="265">
        <v>138.58333333333334</v>
      </c>
      <c r="E170" s="265">
        <v>137.51666666666668</v>
      </c>
      <c r="F170" s="265">
        <v>136.13333333333333</v>
      </c>
      <c r="G170" s="265">
        <v>135.06666666666666</v>
      </c>
      <c r="H170" s="265">
        <v>139.9666666666667</v>
      </c>
      <c r="I170" s="265">
        <v>141.03333333333336</v>
      </c>
      <c r="J170" s="265">
        <v>142.41666666666671</v>
      </c>
      <c r="K170" s="263">
        <v>139.65</v>
      </c>
      <c r="L170" s="263">
        <v>137.19999999999999</v>
      </c>
      <c r="M170" s="263">
        <v>83.520650000000003</v>
      </c>
    </row>
    <row r="171" spans="1:13">
      <c r="A171" s="282">
        <v>162</v>
      </c>
      <c r="B171" s="263" t="s">
        <v>162</v>
      </c>
      <c r="C171" s="263">
        <v>224.45</v>
      </c>
      <c r="D171" s="265">
        <v>225.04999999999998</v>
      </c>
      <c r="E171" s="265">
        <v>222.89999999999998</v>
      </c>
      <c r="F171" s="265">
        <v>221.35</v>
      </c>
      <c r="G171" s="265">
        <v>219.2</v>
      </c>
      <c r="H171" s="265">
        <v>226.59999999999997</v>
      </c>
      <c r="I171" s="265">
        <v>228.75</v>
      </c>
      <c r="J171" s="265">
        <v>230.29999999999995</v>
      </c>
      <c r="K171" s="263">
        <v>227.2</v>
      </c>
      <c r="L171" s="263">
        <v>223.5</v>
      </c>
      <c r="M171" s="263">
        <v>83.068330000000003</v>
      </c>
    </row>
    <row r="172" spans="1:13">
      <c r="A172" s="282">
        <v>163</v>
      </c>
      <c r="B172" s="263" t="s">
        <v>270</v>
      </c>
      <c r="C172" s="263">
        <v>274.64999999999998</v>
      </c>
      <c r="D172" s="265">
        <v>279.06666666666666</v>
      </c>
      <c r="E172" s="265">
        <v>267.63333333333333</v>
      </c>
      <c r="F172" s="265">
        <v>260.61666666666667</v>
      </c>
      <c r="G172" s="265">
        <v>249.18333333333334</v>
      </c>
      <c r="H172" s="265">
        <v>286.08333333333331</v>
      </c>
      <c r="I172" s="265">
        <v>297.51666666666659</v>
      </c>
      <c r="J172" s="265">
        <v>304.5333333333333</v>
      </c>
      <c r="K172" s="263">
        <v>290.5</v>
      </c>
      <c r="L172" s="263">
        <v>272.05</v>
      </c>
      <c r="M172" s="263">
        <v>9.5331499999999991</v>
      </c>
    </row>
    <row r="173" spans="1:13">
      <c r="A173" s="282">
        <v>164</v>
      </c>
      <c r="B173" s="263" t="s">
        <v>271</v>
      </c>
      <c r="C173" s="263">
        <v>12928.8</v>
      </c>
      <c r="D173" s="265">
        <v>12950.35</v>
      </c>
      <c r="E173" s="265">
        <v>12867.95</v>
      </c>
      <c r="F173" s="265">
        <v>12807.1</v>
      </c>
      <c r="G173" s="265">
        <v>12724.7</v>
      </c>
      <c r="H173" s="265">
        <v>13011.2</v>
      </c>
      <c r="I173" s="265">
        <v>13093.599999999999</v>
      </c>
      <c r="J173" s="265">
        <v>13154.45</v>
      </c>
      <c r="K173" s="263">
        <v>13032.75</v>
      </c>
      <c r="L173" s="263">
        <v>12889.5</v>
      </c>
      <c r="M173" s="263">
        <v>6.3409999999999994E-2</v>
      </c>
    </row>
    <row r="174" spans="1:13">
      <c r="A174" s="282">
        <v>165</v>
      </c>
      <c r="B174" s="263" t="s">
        <v>161</v>
      </c>
      <c r="C174" s="263">
        <v>39.799999999999997</v>
      </c>
      <c r="D174" s="265">
        <v>40.266666666666659</v>
      </c>
      <c r="E174" s="265">
        <v>39.133333333333319</v>
      </c>
      <c r="F174" s="265">
        <v>38.466666666666661</v>
      </c>
      <c r="G174" s="265">
        <v>37.333333333333321</v>
      </c>
      <c r="H174" s="265">
        <v>40.933333333333316</v>
      </c>
      <c r="I174" s="265">
        <v>42.066666666666656</v>
      </c>
      <c r="J174" s="265">
        <v>42.733333333333313</v>
      </c>
      <c r="K174" s="263">
        <v>41.4</v>
      </c>
      <c r="L174" s="263">
        <v>39.6</v>
      </c>
      <c r="M174" s="263">
        <v>997.70550000000003</v>
      </c>
    </row>
    <row r="175" spans="1:13">
      <c r="A175" s="282">
        <v>166</v>
      </c>
      <c r="B175" s="263" t="s">
        <v>165</v>
      </c>
      <c r="C175" s="263">
        <v>235.1</v>
      </c>
      <c r="D175" s="265">
        <v>236.30000000000004</v>
      </c>
      <c r="E175" s="265">
        <v>232.35000000000008</v>
      </c>
      <c r="F175" s="265">
        <v>229.60000000000005</v>
      </c>
      <c r="G175" s="265">
        <v>225.65000000000009</v>
      </c>
      <c r="H175" s="265">
        <v>239.05000000000007</v>
      </c>
      <c r="I175" s="265">
        <v>243.00000000000006</v>
      </c>
      <c r="J175" s="265">
        <v>245.75000000000006</v>
      </c>
      <c r="K175" s="263">
        <v>240.25</v>
      </c>
      <c r="L175" s="263">
        <v>233.55</v>
      </c>
      <c r="M175" s="263">
        <v>91.245660000000001</v>
      </c>
    </row>
    <row r="176" spans="1:13">
      <c r="A176" s="282">
        <v>167</v>
      </c>
      <c r="B176" s="263" t="s">
        <v>166</v>
      </c>
      <c r="C176" s="263">
        <v>154.5</v>
      </c>
      <c r="D176" s="265">
        <v>154.31666666666666</v>
      </c>
      <c r="E176" s="265">
        <v>153.18333333333334</v>
      </c>
      <c r="F176" s="265">
        <v>151.86666666666667</v>
      </c>
      <c r="G176" s="265">
        <v>150.73333333333335</v>
      </c>
      <c r="H176" s="265">
        <v>155.63333333333333</v>
      </c>
      <c r="I176" s="265">
        <v>156.76666666666665</v>
      </c>
      <c r="J176" s="265">
        <v>158.08333333333331</v>
      </c>
      <c r="K176" s="263">
        <v>155.44999999999999</v>
      </c>
      <c r="L176" s="263">
        <v>153</v>
      </c>
      <c r="M176" s="263">
        <v>66.121600000000001</v>
      </c>
    </row>
    <row r="177" spans="1:13">
      <c r="A177" s="282">
        <v>168</v>
      </c>
      <c r="B177" s="263" t="s">
        <v>273</v>
      </c>
      <c r="C177" s="263">
        <v>516.1</v>
      </c>
      <c r="D177" s="265">
        <v>517.83333333333337</v>
      </c>
      <c r="E177" s="265">
        <v>513.26666666666677</v>
      </c>
      <c r="F177" s="265">
        <v>510.43333333333339</v>
      </c>
      <c r="G177" s="265">
        <v>505.86666666666679</v>
      </c>
      <c r="H177" s="265">
        <v>520.66666666666674</v>
      </c>
      <c r="I177" s="265">
        <v>525.23333333333335</v>
      </c>
      <c r="J177" s="265">
        <v>528.06666666666672</v>
      </c>
      <c r="K177" s="263">
        <v>522.4</v>
      </c>
      <c r="L177" s="263">
        <v>515</v>
      </c>
      <c r="M177" s="263">
        <v>5.4523599999999997</v>
      </c>
    </row>
    <row r="178" spans="1:13">
      <c r="A178" s="282">
        <v>169</v>
      </c>
      <c r="B178" s="263" t="s">
        <v>167</v>
      </c>
      <c r="C178" s="263">
        <v>2100.6</v>
      </c>
      <c r="D178" s="265">
        <v>2107.3666666666668</v>
      </c>
      <c r="E178" s="265">
        <v>2088.7333333333336</v>
      </c>
      <c r="F178" s="265">
        <v>2076.8666666666668</v>
      </c>
      <c r="G178" s="265">
        <v>2058.2333333333336</v>
      </c>
      <c r="H178" s="265">
        <v>2119.2333333333336</v>
      </c>
      <c r="I178" s="265">
        <v>2137.8666666666668</v>
      </c>
      <c r="J178" s="265">
        <v>2149.7333333333336</v>
      </c>
      <c r="K178" s="263">
        <v>2126</v>
      </c>
      <c r="L178" s="263">
        <v>2095.5</v>
      </c>
      <c r="M178" s="263">
        <v>64.027569999999997</v>
      </c>
    </row>
    <row r="179" spans="1:13">
      <c r="A179" s="282">
        <v>170</v>
      </c>
      <c r="B179" s="263" t="s">
        <v>815</v>
      </c>
      <c r="C179" s="263">
        <v>1022.1</v>
      </c>
      <c r="D179" s="265">
        <v>1023.3166666666666</v>
      </c>
      <c r="E179" s="265">
        <v>1011.8333333333333</v>
      </c>
      <c r="F179" s="265">
        <v>1001.5666666666666</v>
      </c>
      <c r="G179" s="265">
        <v>990.08333333333326</v>
      </c>
      <c r="H179" s="265">
        <v>1033.5833333333333</v>
      </c>
      <c r="I179" s="265">
        <v>1045.0666666666668</v>
      </c>
      <c r="J179" s="265">
        <v>1055.3333333333333</v>
      </c>
      <c r="K179" s="263">
        <v>1034.8</v>
      </c>
      <c r="L179" s="263">
        <v>1013.05</v>
      </c>
      <c r="M179" s="263">
        <v>6.3566799999999999</v>
      </c>
    </row>
    <row r="180" spans="1:13">
      <c r="A180" s="282">
        <v>171</v>
      </c>
      <c r="B180" s="263" t="s">
        <v>274</v>
      </c>
      <c r="C180" s="263">
        <v>914.05</v>
      </c>
      <c r="D180" s="265">
        <v>916.31666666666661</v>
      </c>
      <c r="E180" s="265">
        <v>908.73333333333323</v>
      </c>
      <c r="F180" s="265">
        <v>903.41666666666663</v>
      </c>
      <c r="G180" s="265">
        <v>895.83333333333326</v>
      </c>
      <c r="H180" s="265">
        <v>921.63333333333321</v>
      </c>
      <c r="I180" s="265">
        <v>929.2166666666667</v>
      </c>
      <c r="J180" s="265">
        <v>934.53333333333319</v>
      </c>
      <c r="K180" s="263">
        <v>923.9</v>
      </c>
      <c r="L180" s="263">
        <v>911</v>
      </c>
      <c r="M180" s="263">
        <v>14.22174</v>
      </c>
    </row>
    <row r="181" spans="1:13">
      <c r="A181" s="282">
        <v>172</v>
      </c>
      <c r="B181" s="263" t="s">
        <v>172</v>
      </c>
      <c r="C181" s="263">
        <v>5503.25</v>
      </c>
      <c r="D181" s="265">
        <v>5524.75</v>
      </c>
      <c r="E181" s="265">
        <v>5459.5</v>
      </c>
      <c r="F181" s="265">
        <v>5415.75</v>
      </c>
      <c r="G181" s="265">
        <v>5350.5</v>
      </c>
      <c r="H181" s="265">
        <v>5568.5</v>
      </c>
      <c r="I181" s="265">
        <v>5633.75</v>
      </c>
      <c r="J181" s="265">
        <v>5677.5</v>
      </c>
      <c r="K181" s="263">
        <v>5590</v>
      </c>
      <c r="L181" s="263">
        <v>5481</v>
      </c>
      <c r="M181" s="263">
        <v>0.79325999999999997</v>
      </c>
    </row>
    <row r="182" spans="1:13">
      <c r="A182" s="282">
        <v>173</v>
      </c>
      <c r="B182" s="263" t="s">
        <v>478</v>
      </c>
      <c r="C182" s="263">
        <v>8247.1</v>
      </c>
      <c r="D182" s="265">
        <v>8247.7999999999993</v>
      </c>
      <c r="E182" s="265">
        <v>8174.5999999999985</v>
      </c>
      <c r="F182" s="265">
        <v>8102.0999999999995</v>
      </c>
      <c r="G182" s="265">
        <v>8028.8999999999987</v>
      </c>
      <c r="H182" s="265">
        <v>8320.2999999999993</v>
      </c>
      <c r="I182" s="265">
        <v>8393.5</v>
      </c>
      <c r="J182" s="265">
        <v>8465.9999999999982</v>
      </c>
      <c r="K182" s="263">
        <v>8321</v>
      </c>
      <c r="L182" s="263">
        <v>8175.3</v>
      </c>
      <c r="M182" s="263">
        <v>0.21071000000000001</v>
      </c>
    </row>
    <row r="183" spans="1:13">
      <c r="A183" s="282">
        <v>174</v>
      </c>
      <c r="B183" s="263" t="s">
        <v>170</v>
      </c>
      <c r="C183" s="263">
        <v>27430.799999999999</v>
      </c>
      <c r="D183" s="265">
        <v>27576.716666666664</v>
      </c>
      <c r="E183" s="265">
        <v>27205.183333333327</v>
      </c>
      <c r="F183" s="265">
        <v>26979.566666666662</v>
      </c>
      <c r="G183" s="265">
        <v>26608.033333333326</v>
      </c>
      <c r="H183" s="265">
        <v>27802.333333333328</v>
      </c>
      <c r="I183" s="265">
        <v>28173.866666666661</v>
      </c>
      <c r="J183" s="265">
        <v>28399.48333333333</v>
      </c>
      <c r="K183" s="263">
        <v>27948.25</v>
      </c>
      <c r="L183" s="263">
        <v>27351.1</v>
      </c>
      <c r="M183" s="263">
        <v>0.38174999999999998</v>
      </c>
    </row>
    <row r="184" spans="1:13">
      <c r="A184" s="282">
        <v>175</v>
      </c>
      <c r="B184" s="263" t="s">
        <v>173</v>
      </c>
      <c r="C184" s="263">
        <v>1322.95</v>
      </c>
      <c r="D184" s="265">
        <v>1311.7666666666667</v>
      </c>
      <c r="E184" s="265">
        <v>1291.7333333333333</v>
      </c>
      <c r="F184" s="265">
        <v>1260.5166666666667</v>
      </c>
      <c r="G184" s="265">
        <v>1240.4833333333333</v>
      </c>
      <c r="H184" s="265">
        <v>1342.9833333333333</v>
      </c>
      <c r="I184" s="265">
        <v>1363.0166666666667</v>
      </c>
      <c r="J184" s="265">
        <v>1394.2333333333333</v>
      </c>
      <c r="K184" s="263">
        <v>1331.8</v>
      </c>
      <c r="L184" s="263">
        <v>1280.55</v>
      </c>
      <c r="M184" s="263">
        <v>25.446850000000001</v>
      </c>
    </row>
    <row r="185" spans="1:13">
      <c r="A185" s="282">
        <v>176</v>
      </c>
      <c r="B185" s="263" t="s">
        <v>171</v>
      </c>
      <c r="C185" s="263">
        <v>1883.45</v>
      </c>
      <c r="D185" s="265">
        <v>1874.9666666666665</v>
      </c>
      <c r="E185" s="265">
        <v>1861.083333333333</v>
      </c>
      <c r="F185" s="265">
        <v>1838.7166666666665</v>
      </c>
      <c r="G185" s="265">
        <v>1824.833333333333</v>
      </c>
      <c r="H185" s="265">
        <v>1897.333333333333</v>
      </c>
      <c r="I185" s="265">
        <v>1911.2166666666667</v>
      </c>
      <c r="J185" s="265">
        <v>1933.583333333333</v>
      </c>
      <c r="K185" s="263">
        <v>1888.85</v>
      </c>
      <c r="L185" s="263">
        <v>1852.6</v>
      </c>
      <c r="M185" s="263">
        <v>3.6571500000000001</v>
      </c>
    </row>
    <row r="186" spans="1:13">
      <c r="A186" s="282">
        <v>177</v>
      </c>
      <c r="B186" s="263" t="s">
        <v>169</v>
      </c>
      <c r="C186" s="263">
        <v>378.55</v>
      </c>
      <c r="D186" s="265">
        <v>380.83333333333331</v>
      </c>
      <c r="E186" s="265">
        <v>373.81666666666661</v>
      </c>
      <c r="F186" s="265">
        <v>369.08333333333331</v>
      </c>
      <c r="G186" s="265">
        <v>362.06666666666661</v>
      </c>
      <c r="H186" s="265">
        <v>385.56666666666661</v>
      </c>
      <c r="I186" s="265">
        <v>392.58333333333337</v>
      </c>
      <c r="J186" s="265">
        <v>397.31666666666661</v>
      </c>
      <c r="K186" s="263">
        <v>387.85</v>
      </c>
      <c r="L186" s="263">
        <v>376.1</v>
      </c>
      <c r="M186" s="263">
        <v>381.96451999999999</v>
      </c>
    </row>
    <row r="187" spans="1:13">
      <c r="A187" s="282">
        <v>178</v>
      </c>
      <c r="B187" s="263" t="s">
        <v>168</v>
      </c>
      <c r="C187" s="263">
        <v>75.05</v>
      </c>
      <c r="D187" s="265">
        <v>76</v>
      </c>
      <c r="E187" s="265">
        <v>73.7</v>
      </c>
      <c r="F187" s="265">
        <v>72.350000000000009</v>
      </c>
      <c r="G187" s="265">
        <v>70.050000000000011</v>
      </c>
      <c r="H187" s="265">
        <v>77.349999999999994</v>
      </c>
      <c r="I187" s="265">
        <v>79.650000000000006</v>
      </c>
      <c r="J187" s="265">
        <v>80.999999999999986</v>
      </c>
      <c r="K187" s="263">
        <v>78.3</v>
      </c>
      <c r="L187" s="263">
        <v>74.650000000000006</v>
      </c>
      <c r="M187" s="263">
        <v>550.29692999999997</v>
      </c>
    </row>
    <row r="188" spans="1:13">
      <c r="A188" s="282">
        <v>179</v>
      </c>
      <c r="B188" s="263" t="s">
        <v>175</v>
      </c>
      <c r="C188" s="263">
        <v>602.29999999999995</v>
      </c>
      <c r="D188" s="265">
        <v>603.83333333333337</v>
      </c>
      <c r="E188" s="265">
        <v>597.7166666666667</v>
      </c>
      <c r="F188" s="265">
        <v>593.13333333333333</v>
      </c>
      <c r="G188" s="265">
        <v>587.01666666666665</v>
      </c>
      <c r="H188" s="265">
        <v>608.41666666666674</v>
      </c>
      <c r="I188" s="265">
        <v>614.5333333333333</v>
      </c>
      <c r="J188" s="265">
        <v>619.11666666666679</v>
      </c>
      <c r="K188" s="263">
        <v>609.95000000000005</v>
      </c>
      <c r="L188" s="263">
        <v>599.25</v>
      </c>
      <c r="M188" s="263">
        <v>41.899299999999997</v>
      </c>
    </row>
    <row r="189" spans="1:13">
      <c r="A189" s="282">
        <v>180</v>
      </c>
      <c r="B189" s="263" t="s">
        <v>176</v>
      </c>
      <c r="C189" s="263">
        <v>477.25</v>
      </c>
      <c r="D189" s="265">
        <v>481.08333333333331</v>
      </c>
      <c r="E189" s="265">
        <v>471.16666666666663</v>
      </c>
      <c r="F189" s="265">
        <v>465.08333333333331</v>
      </c>
      <c r="G189" s="265">
        <v>455.16666666666663</v>
      </c>
      <c r="H189" s="265">
        <v>487.16666666666663</v>
      </c>
      <c r="I189" s="265">
        <v>497.08333333333326</v>
      </c>
      <c r="J189" s="265">
        <v>503.16666666666663</v>
      </c>
      <c r="K189" s="263">
        <v>491</v>
      </c>
      <c r="L189" s="263">
        <v>475</v>
      </c>
      <c r="M189" s="263">
        <v>12.08892</v>
      </c>
    </row>
    <row r="190" spans="1:13">
      <c r="A190" s="282">
        <v>181</v>
      </c>
      <c r="B190" s="263" t="s">
        <v>275</v>
      </c>
      <c r="C190" s="263">
        <v>532.85</v>
      </c>
      <c r="D190" s="265">
        <v>536.31666666666672</v>
      </c>
      <c r="E190" s="265">
        <v>526.58333333333348</v>
      </c>
      <c r="F190" s="265">
        <v>520.31666666666672</v>
      </c>
      <c r="G190" s="265">
        <v>510.58333333333348</v>
      </c>
      <c r="H190" s="265">
        <v>542.58333333333348</v>
      </c>
      <c r="I190" s="265">
        <v>552.31666666666683</v>
      </c>
      <c r="J190" s="265">
        <v>558.58333333333348</v>
      </c>
      <c r="K190" s="263">
        <v>546.04999999999995</v>
      </c>
      <c r="L190" s="263">
        <v>530.04999999999995</v>
      </c>
      <c r="M190" s="263">
        <v>4.0097199999999997</v>
      </c>
    </row>
    <row r="191" spans="1:13">
      <c r="A191" s="282">
        <v>182</v>
      </c>
      <c r="B191" s="263" t="s">
        <v>188</v>
      </c>
      <c r="C191" s="263">
        <v>594.29999999999995</v>
      </c>
      <c r="D191" s="265">
        <v>593.26666666666665</v>
      </c>
      <c r="E191" s="265">
        <v>588.0333333333333</v>
      </c>
      <c r="F191" s="265">
        <v>581.76666666666665</v>
      </c>
      <c r="G191" s="265">
        <v>576.5333333333333</v>
      </c>
      <c r="H191" s="265">
        <v>599.5333333333333</v>
      </c>
      <c r="I191" s="265">
        <v>604.76666666666665</v>
      </c>
      <c r="J191" s="265">
        <v>611.0333333333333</v>
      </c>
      <c r="K191" s="263">
        <v>598.5</v>
      </c>
      <c r="L191" s="263">
        <v>587</v>
      </c>
      <c r="M191" s="263">
        <v>13.787430000000001</v>
      </c>
    </row>
    <row r="192" spans="1:13">
      <c r="A192" s="282">
        <v>183</v>
      </c>
      <c r="B192" s="263" t="s">
        <v>177</v>
      </c>
      <c r="C192" s="263">
        <v>777.2</v>
      </c>
      <c r="D192" s="265">
        <v>778.23333333333323</v>
      </c>
      <c r="E192" s="265">
        <v>769.56666666666649</v>
      </c>
      <c r="F192" s="265">
        <v>761.93333333333328</v>
      </c>
      <c r="G192" s="265">
        <v>753.26666666666654</v>
      </c>
      <c r="H192" s="265">
        <v>785.86666666666645</v>
      </c>
      <c r="I192" s="265">
        <v>794.53333333333319</v>
      </c>
      <c r="J192" s="265">
        <v>802.1666666666664</v>
      </c>
      <c r="K192" s="263">
        <v>786.9</v>
      </c>
      <c r="L192" s="263">
        <v>770.6</v>
      </c>
      <c r="M192" s="263">
        <v>41.181399999999996</v>
      </c>
    </row>
    <row r="193" spans="1:13">
      <c r="A193" s="282">
        <v>184</v>
      </c>
      <c r="B193" s="263" t="s">
        <v>183</v>
      </c>
      <c r="C193" s="263">
        <v>3110.05</v>
      </c>
      <c r="D193" s="265">
        <v>3103.6833333333329</v>
      </c>
      <c r="E193" s="265">
        <v>3066.3666666666659</v>
      </c>
      <c r="F193" s="265">
        <v>3022.6833333333329</v>
      </c>
      <c r="G193" s="265">
        <v>2985.3666666666659</v>
      </c>
      <c r="H193" s="265">
        <v>3147.3666666666659</v>
      </c>
      <c r="I193" s="265">
        <v>3184.6833333333325</v>
      </c>
      <c r="J193" s="265">
        <v>3228.3666666666659</v>
      </c>
      <c r="K193" s="263">
        <v>3141</v>
      </c>
      <c r="L193" s="263">
        <v>3060</v>
      </c>
      <c r="M193" s="263">
        <v>48.947560000000003</v>
      </c>
    </row>
    <row r="194" spans="1:13">
      <c r="A194" s="282">
        <v>185</v>
      </c>
      <c r="B194" s="263" t="s">
        <v>804</v>
      </c>
      <c r="C194" s="263">
        <v>610.65</v>
      </c>
      <c r="D194" s="265">
        <v>612.38333333333333</v>
      </c>
      <c r="E194" s="265">
        <v>606.76666666666665</v>
      </c>
      <c r="F194" s="265">
        <v>602.88333333333333</v>
      </c>
      <c r="G194" s="265">
        <v>597.26666666666665</v>
      </c>
      <c r="H194" s="265">
        <v>616.26666666666665</v>
      </c>
      <c r="I194" s="265">
        <v>621.88333333333321</v>
      </c>
      <c r="J194" s="265">
        <v>625.76666666666665</v>
      </c>
      <c r="K194" s="263">
        <v>618</v>
      </c>
      <c r="L194" s="263">
        <v>608.5</v>
      </c>
      <c r="M194" s="263">
        <v>24.808009999999999</v>
      </c>
    </row>
    <row r="195" spans="1:13">
      <c r="A195" s="282">
        <v>186</v>
      </c>
      <c r="B195" s="263" t="s">
        <v>179</v>
      </c>
      <c r="C195" s="263">
        <v>319.95</v>
      </c>
      <c r="D195" s="265">
        <v>318.98333333333329</v>
      </c>
      <c r="E195" s="265">
        <v>316.06666666666661</v>
      </c>
      <c r="F195" s="265">
        <v>312.18333333333334</v>
      </c>
      <c r="G195" s="265">
        <v>309.26666666666665</v>
      </c>
      <c r="H195" s="265">
        <v>322.86666666666656</v>
      </c>
      <c r="I195" s="265">
        <v>325.78333333333319</v>
      </c>
      <c r="J195" s="265">
        <v>329.66666666666652</v>
      </c>
      <c r="K195" s="263">
        <v>321.89999999999998</v>
      </c>
      <c r="L195" s="263">
        <v>315.10000000000002</v>
      </c>
      <c r="M195" s="263">
        <v>392.67403999999999</v>
      </c>
    </row>
    <row r="196" spans="1:13">
      <c r="A196" s="282">
        <v>187</v>
      </c>
      <c r="B196" s="254" t="s">
        <v>181</v>
      </c>
      <c r="C196" s="254">
        <v>109.7</v>
      </c>
      <c r="D196" s="289">
        <v>110.36666666666667</v>
      </c>
      <c r="E196" s="289">
        <v>108.43333333333335</v>
      </c>
      <c r="F196" s="289">
        <v>107.16666666666667</v>
      </c>
      <c r="G196" s="289">
        <v>105.23333333333335</v>
      </c>
      <c r="H196" s="289">
        <v>111.63333333333335</v>
      </c>
      <c r="I196" s="289">
        <v>113.56666666666669</v>
      </c>
      <c r="J196" s="289">
        <v>114.83333333333336</v>
      </c>
      <c r="K196" s="254">
        <v>112.3</v>
      </c>
      <c r="L196" s="254">
        <v>109.1</v>
      </c>
      <c r="M196" s="254">
        <v>502.75101000000001</v>
      </c>
    </row>
    <row r="197" spans="1:13">
      <c r="A197" s="282">
        <v>188</v>
      </c>
      <c r="B197" s="254" t="s">
        <v>182</v>
      </c>
      <c r="C197" s="254">
        <v>724.05</v>
      </c>
      <c r="D197" s="289">
        <v>727.78333333333342</v>
      </c>
      <c r="E197" s="289">
        <v>715.46666666666681</v>
      </c>
      <c r="F197" s="289">
        <v>706.88333333333344</v>
      </c>
      <c r="G197" s="289">
        <v>694.56666666666683</v>
      </c>
      <c r="H197" s="289">
        <v>736.36666666666679</v>
      </c>
      <c r="I197" s="289">
        <v>748.68333333333339</v>
      </c>
      <c r="J197" s="289">
        <v>757.26666666666677</v>
      </c>
      <c r="K197" s="254">
        <v>740.1</v>
      </c>
      <c r="L197" s="254">
        <v>719.2</v>
      </c>
      <c r="M197" s="254">
        <v>125.69998</v>
      </c>
    </row>
    <row r="198" spans="1:13">
      <c r="A198" s="282">
        <v>189</v>
      </c>
      <c r="B198" s="254" t="s">
        <v>184</v>
      </c>
      <c r="C198" s="254">
        <v>1026.55</v>
      </c>
      <c r="D198" s="289">
        <v>1030.8833333333334</v>
      </c>
      <c r="E198" s="289">
        <v>1016.7666666666669</v>
      </c>
      <c r="F198" s="289">
        <v>1006.9833333333335</v>
      </c>
      <c r="G198" s="289">
        <v>992.8666666666669</v>
      </c>
      <c r="H198" s="289">
        <v>1040.666666666667</v>
      </c>
      <c r="I198" s="289">
        <v>1054.7833333333333</v>
      </c>
      <c r="J198" s="289">
        <v>1064.5666666666668</v>
      </c>
      <c r="K198" s="254">
        <v>1045</v>
      </c>
      <c r="L198" s="254">
        <v>1021.1</v>
      </c>
      <c r="M198" s="254">
        <v>47.977150000000002</v>
      </c>
    </row>
    <row r="199" spans="1:13">
      <c r="A199" s="282">
        <v>190</v>
      </c>
      <c r="B199" s="254" t="s">
        <v>164</v>
      </c>
      <c r="C199" s="254">
        <v>999</v>
      </c>
      <c r="D199" s="289">
        <v>1001</v>
      </c>
      <c r="E199" s="289">
        <v>988.65</v>
      </c>
      <c r="F199" s="289">
        <v>978.3</v>
      </c>
      <c r="G199" s="289">
        <v>965.94999999999993</v>
      </c>
      <c r="H199" s="289">
        <v>1011.35</v>
      </c>
      <c r="I199" s="289">
        <v>1023.6999999999999</v>
      </c>
      <c r="J199" s="289">
        <v>1034.0500000000002</v>
      </c>
      <c r="K199" s="254">
        <v>1013.35</v>
      </c>
      <c r="L199" s="254">
        <v>990.65</v>
      </c>
      <c r="M199" s="254">
        <v>5.12568</v>
      </c>
    </row>
    <row r="200" spans="1:13">
      <c r="A200" s="282">
        <v>191</v>
      </c>
      <c r="B200" s="254" t="s">
        <v>185</v>
      </c>
      <c r="C200" s="254">
        <v>1500.95</v>
      </c>
      <c r="D200" s="289">
        <v>1509.6166666666668</v>
      </c>
      <c r="E200" s="289">
        <v>1488.2333333333336</v>
      </c>
      <c r="F200" s="289">
        <v>1475.5166666666669</v>
      </c>
      <c r="G200" s="289">
        <v>1454.1333333333337</v>
      </c>
      <c r="H200" s="289">
        <v>1522.3333333333335</v>
      </c>
      <c r="I200" s="289">
        <v>1543.7166666666667</v>
      </c>
      <c r="J200" s="289">
        <v>1556.4333333333334</v>
      </c>
      <c r="K200" s="254">
        <v>1531</v>
      </c>
      <c r="L200" s="254">
        <v>1496.9</v>
      </c>
      <c r="M200" s="254">
        <v>31.918500000000002</v>
      </c>
    </row>
    <row r="201" spans="1:13">
      <c r="A201" s="282">
        <v>192</v>
      </c>
      <c r="B201" s="254" t="s">
        <v>186</v>
      </c>
      <c r="C201" s="254">
        <v>2470.85</v>
      </c>
      <c r="D201" s="289">
        <v>2460.5499999999997</v>
      </c>
      <c r="E201" s="289">
        <v>2440.2999999999993</v>
      </c>
      <c r="F201" s="289">
        <v>2409.7499999999995</v>
      </c>
      <c r="G201" s="289">
        <v>2389.4999999999991</v>
      </c>
      <c r="H201" s="289">
        <v>2491.0999999999995</v>
      </c>
      <c r="I201" s="289">
        <v>2511.3500000000004</v>
      </c>
      <c r="J201" s="289">
        <v>2541.8999999999996</v>
      </c>
      <c r="K201" s="254">
        <v>2480.8000000000002</v>
      </c>
      <c r="L201" s="254">
        <v>2430</v>
      </c>
      <c r="M201" s="254">
        <v>1.7492399999999999</v>
      </c>
    </row>
    <row r="202" spans="1:13">
      <c r="A202" s="282">
        <v>193</v>
      </c>
      <c r="B202" s="254" t="s">
        <v>187</v>
      </c>
      <c r="C202" s="254">
        <v>423.8</v>
      </c>
      <c r="D202" s="289">
        <v>421.31666666666666</v>
      </c>
      <c r="E202" s="289">
        <v>416.73333333333335</v>
      </c>
      <c r="F202" s="289">
        <v>409.66666666666669</v>
      </c>
      <c r="G202" s="289">
        <v>405.08333333333337</v>
      </c>
      <c r="H202" s="289">
        <v>428.38333333333333</v>
      </c>
      <c r="I202" s="289">
        <v>432.9666666666667</v>
      </c>
      <c r="J202" s="289">
        <v>440.0333333333333</v>
      </c>
      <c r="K202" s="254">
        <v>425.9</v>
      </c>
      <c r="L202" s="254">
        <v>414.25</v>
      </c>
      <c r="M202" s="254">
        <v>17.359110000000001</v>
      </c>
    </row>
    <row r="203" spans="1:13">
      <c r="A203" s="282">
        <v>194</v>
      </c>
      <c r="B203" s="254" t="s">
        <v>510</v>
      </c>
      <c r="C203" s="254">
        <v>849.25</v>
      </c>
      <c r="D203" s="289">
        <v>851.1</v>
      </c>
      <c r="E203" s="289">
        <v>836.35</v>
      </c>
      <c r="F203" s="289">
        <v>823.45</v>
      </c>
      <c r="G203" s="289">
        <v>808.7</v>
      </c>
      <c r="H203" s="289">
        <v>864</v>
      </c>
      <c r="I203" s="289">
        <v>878.75</v>
      </c>
      <c r="J203" s="289">
        <v>891.65</v>
      </c>
      <c r="K203" s="254">
        <v>865.85</v>
      </c>
      <c r="L203" s="254">
        <v>838.2</v>
      </c>
      <c r="M203" s="254">
        <v>7.7954699999999999</v>
      </c>
    </row>
    <row r="204" spans="1:13">
      <c r="A204" s="282">
        <v>195</v>
      </c>
      <c r="B204" s="254" t="s">
        <v>193</v>
      </c>
      <c r="C204" s="254">
        <v>620.25</v>
      </c>
      <c r="D204" s="289">
        <v>625.44999999999993</v>
      </c>
      <c r="E204" s="289">
        <v>611.34999999999991</v>
      </c>
      <c r="F204" s="289">
        <v>602.44999999999993</v>
      </c>
      <c r="G204" s="289">
        <v>588.34999999999991</v>
      </c>
      <c r="H204" s="289">
        <v>634.34999999999991</v>
      </c>
      <c r="I204" s="289">
        <v>648.45000000000005</v>
      </c>
      <c r="J204" s="289">
        <v>657.34999999999991</v>
      </c>
      <c r="K204" s="254">
        <v>639.54999999999995</v>
      </c>
      <c r="L204" s="254">
        <v>616.54999999999995</v>
      </c>
      <c r="M204" s="254">
        <v>83.969170000000005</v>
      </c>
    </row>
    <row r="205" spans="1:13">
      <c r="A205" s="282">
        <v>196</v>
      </c>
      <c r="B205" s="254" t="s">
        <v>191</v>
      </c>
      <c r="C205" s="254">
        <v>6639.95</v>
      </c>
      <c r="D205" s="289">
        <v>6636.0166666666673</v>
      </c>
      <c r="E205" s="289">
        <v>6569.0333333333347</v>
      </c>
      <c r="F205" s="289">
        <v>6498.1166666666677</v>
      </c>
      <c r="G205" s="289">
        <v>6431.133333333335</v>
      </c>
      <c r="H205" s="289">
        <v>6706.9333333333343</v>
      </c>
      <c r="I205" s="289">
        <v>6773.9166666666661</v>
      </c>
      <c r="J205" s="289">
        <v>6844.8333333333339</v>
      </c>
      <c r="K205" s="254">
        <v>6703</v>
      </c>
      <c r="L205" s="254">
        <v>6565.1</v>
      </c>
      <c r="M205" s="254">
        <v>6.1422400000000001</v>
      </c>
    </row>
    <row r="206" spans="1:13">
      <c r="A206" s="282">
        <v>197</v>
      </c>
      <c r="B206" s="254" t="s">
        <v>192</v>
      </c>
      <c r="C206" s="254">
        <v>36.450000000000003</v>
      </c>
      <c r="D206" s="289">
        <v>36.733333333333334</v>
      </c>
      <c r="E206" s="289">
        <v>36.016666666666666</v>
      </c>
      <c r="F206" s="289">
        <v>35.583333333333329</v>
      </c>
      <c r="G206" s="289">
        <v>34.86666666666666</v>
      </c>
      <c r="H206" s="289">
        <v>37.166666666666671</v>
      </c>
      <c r="I206" s="289">
        <v>37.88333333333334</v>
      </c>
      <c r="J206" s="289">
        <v>38.316666666666677</v>
      </c>
      <c r="K206" s="254">
        <v>37.450000000000003</v>
      </c>
      <c r="L206" s="254">
        <v>36.299999999999997</v>
      </c>
      <c r="M206" s="254">
        <v>52.240250000000003</v>
      </c>
    </row>
    <row r="207" spans="1:13">
      <c r="A207" s="282">
        <v>198</v>
      </c>
      <c r="B207" s="254" t="s">
        <v>189</v>
      </c>
      <c r="C207" s="254">
        <v>1218.0999999999999</v>
      </c>
      <c r="D207" s="289">
        <v>1214.3833333333332</v>
      </c>
      <c r="E207" s="289">
        <v>1203.7666666666664</v>
      </c>
      <c r="F207" s="289">
        <v>1189.4333333333332</v>
      </c>
      <c r="G207" s="289">
        <v>1178.8166666666664</v>
      </c>
      <c r="H207" s="289">
        <v>1228.7166666666665</v>
      </c>
      <c r="I207" s="289">
        <v>1239.3333333333333</v>
      </c>
      <c r="J207" s="289">
        <v>1253.6666666666665</v>
      </c>
      <c r="K207" s="254">
        <v>1225</v>
      </c>
      <c r="L207" s="254">
        <v>1200.05</v>
      </c>
      <c r="M207" s="254">
        <v>1.31837</v>
      </c>
    </row>
    <row r="208" spans="1:13">
      <c r="A208" s="282">
        <v>199</v>
      </c>
      <c r="B208" s="254" t="s">
        <v>141</v>
      </c>
      <c r="C208" s="254">
        <v>537.6</v>
      </c>
      <c r="D208" s="289">
        <v>535.4</v>
      </c>
      <c r="E208" s="289">
        <v>531</v>
      </c>
      <c r="F208" s="289">
        <v>524.4</v>
      </c>
      <c r="G208" s="289">
        <v>520</v>
      </c>
      <c r="H208" s="289">
        <v>542</v>
      </c>
      <c r="I208" s="289">
        <v>546.39999999999986</v>
      </c>
      <c r="J208" s="289">
        <v>553</v>
      </c>
      <c r="K208" s="254">
        <v>539.79999999999995</v>
      </c>
      <c r="L208" s="254">
        <v>528.79999999999995</v>
      </c>
      <c r="M208" s="254">
        <v>22.813410000000001</v>
      </c>
    </row>
    <row r="209" spans="1:13">
      <c r="A209" s="282">
        <v>200</v>
      </c>
      <c r="B209" s="254" t="s">
        <v>277</v>
      </c>
      <c r="C209" s="254">
        <v>238.7</v>
      </c>
      <c r="D209" s="289">
        <v>238.29999999999998</v>
      </c>
      <c r="E209" s="289">
        <v>235.39999999999998</v>
      </c>
      <c r="F209" s="289">
        <v>232.1</v>
      </c>
      <c r="G209" s="289">
        <v>229.2</v>
      </c>
      <c r="H209" s="289">
        <v>241.59999999999997</v>
      </c>
      <c r="I209" s="289">
        <v>244.5</v>
      </c>
      <c r="J209" s="289">
        <v>247.79999999999995</v>
      </c>
      <c r="K209" s="254">
        <v>241.2</v>
      </c>
      <c r="L209" s="254">
        <v>235</v>
      </c>
      <c r="M209" s="254">
        <v>10.01009</v>
      </c>
    </row>
    <row r="210" spans="1:13">
      <c r="A210" s="282">
        <v>201</v>
      </c>
      <c r="B210" s="254" t="s">
        <v>522</v>
      </c>
      <c r="C210" s="254">
        <v>995.8</v>
      </c>
      <c r="D210" s="289">
        <v>989.55000000000007</v>
      </c>
      <c r="E210" s="289">
        <v>971.15000000000009</v>
      </c>
      <c r="F210" s="289">
        <v>946.5</v>
      </c>
      <c r="G210" s="289">
        <v>928.1</v>
      </c>
      <c r="H210" s="289">
        <v>1014.2000000000002</v>
      </c>
      <c r="I210" s="289">
        <v>1032.5999999999999</v>
      </c>
      <c r="J210" s="289">
        <v>1057.2500000000002</v>
      </c>
      <c r="K210" s="254">
        <v>1007.95</v>
      </c>
      <c r="L210" s="254">
        <v>964.9</v>
      </c>
      <c r="M210" s="254">
        <v>3.0690499999999998</v>
      </c>
    </row>
    <row r="211" spans="1:13">
      <c r="A211" s="282">
        <v>202</v>
      </c>
      <c r="B211" s="254" t="s">
        <v>118</v>
      </c>
      <c r="C211" s="254">
        <v>10.15</v>
      </c>
      <c r="D211" s="289">
        <v>10.316666666666666</v>
      </c>
      <c r="E211" s="289">
        <v>9.8833333333333329</v>
      </c>
      <c r="F211" s="289">
        <v>9.6166666666666671</v>
      </c>
      <c r="G211" s="289">
        <v>9.1833333333333336</v>
      </c>
      <c r="H211" s="289">
        <v>10.583333333333332</v>
      </c>
      <c r="I211" s="289">
        <v>11.016666666666666</v>
      </c>
      <c r="J211" s="289">
        <v>11.283333333333331</v>
      </c>
      <c r="K211" s="254">
        <v>10.75</v>
      </c>
      <c r="L211" s="254">
        <v>10.050000000000001</v>
      </c>
      <c r="M211" s="254">
        <v>1832.5603900000001</v>
      </c>
    </row>
    <row r="212" spans="1:13">
      <c r="A212" s="282">
        <v>203</v>
      </c>
      <c r="B212" s="254" t="s">
        <v>195</v>
      </c>
      <c r="C212" s="254">
        <v>1030.6500000000001</v>
      </c>
      <c r="D212" s="289">
        <v>1041.2666666666667</v>
      </c>
      <c r="E212" s="289">
        <v>1014.5333333333333</v>
      </c>
      <c r="F212" s="289">
        <v>998.41666666666674</v>
      </c>
      <c r="G212" s="289">
        <v>971.68333333333339</v>
      </c>
      <c r="H212" s="289">
        <v>1057.3833333333332</v>
      </c>
      <c r="I212" s="289">
        <v>1084.1166666666663</v>
      </c>
      <c r="J212" s="289">
        <v>1100.2333333333331</v>
      </c>
      <c r="K212" s="254">
        <v>1068</v>
      </c>
      <c r="L212" s="254">
        <v>1025.1500000000001</v>
      </c>
      <c r="M212" s="254">
        <v>19.639030000000002</v>
      </c>
    </row>
    <row r="213" spans="1:13">
      <c r="A213" s="282">
        <v>204</v>
      </c>
      <c r="B213" s="254" t="s">
        <v>528</v>
      </c>
      <c r="C213" s="254">
        <v>2397.9499999999998</v>
      </c>
      <c r="D213" s="289">
        <v>2407.8166666666666</v>
      </c>
      <c r="E213" s="289">
        <v>2375.6333333333332</v>
      </c>
      <c r="F213" s="289">
        <v>2353.3166666666666</v>
      </c>
      <c r="G213" s="289">
        <v>2321.1333333333332</v>
      </c>
      <c r="H213" s="289">
        <v>2430.1333333333332</v>
      </c>
      <c r="I213" s="289">
        <v>2462.3166666666666</v>
      </c>
      <c r="J213" s="289">
        <v>2484.6333333333332</v>
      </c>
      <c r="K213" s="254">
        <v>2440</v>
      </c>
      <c r="L213" s="254">
        <v>2385.5</v>
      </c>
      <c r="M213" s="254">
        <v>0.5867</v>
      </c>
    </row>
    <row r="214" spans="1:13">
      <c r="A214" s="282">
        <v>205</v>
      </c>
      <c r="B214" s="254" t="s">
        <v>196</v>
      </c>
      <c r="C214" s="289">
        <v>429.3</v>
      </c>
      <c r="D214" s="289">
        <v>429.9666666666667</v>
      </c>
      <c r="E214" s="289">
        <v>424.98333333333341</v>
      </c>
      <c r="F214" s="289">
        <v>420.66666666666669</v>
      </c>
      <c r="G214" s="289">
        <v>415.68333333333339</v>
      </c>
      <c r="H214" s="289">
        <v>434.28333333333342</v>
      </c>
      <c r="I214" s="289">
        <v>439.26666666666677</v>
      </c>
      <c r="J214" s="289">
        <v>443.58333333333343</v>
      </c>
      <c r="K214" s="289">
        <v>434.95</v>
      </c>
      <c r="L214" s="289">
        <v>425.65</v>
      </c>
      <c r="M214" s="289">
        <v>106.73647</v>
      </c>
    </row>
    <row r="215" spans="1:13">
      <c r="A215" s="282">
        <v>206</v>
      </c>
      <c r="B215" s="254" t="s">
        <v>197</v>
      </c>
      <c r="C215" s="289">
        <v>15.45</v>
      </c>
      <c r="D215" s="289">
        <v>15.5</v>
      </c>
      <c r="E215" s="289">
        <v>15.35</v>
      </c>
      <c r="F215" s="289">
        <v>15.25</v>
      </c>
      <c r="G215" s="289">
        <v>15.1</v>
      </c>
      <c r="H215" s="289">
        <v>15.6</v>
      </c>
      <c r="I215" s="289">
        <v>15.749999999999998</v>
      </c>
      <c r="J215" s="289">
        <v>15.85</v>
      </c>
      <c r="K215" s="289">
        <v>15.65</v>
      </c>
      <c r="L215" s="289">
        <v>15.4</v>
      </c>
      <c r="M215" s="289">
        <v>533.93223999999998</v>
      </c>
    </row>
    <row r="216" spans="1:13">
      <c r="A216" s="282">
        <v>207</v>
      </c>
      <c r="B216" s="254" t="s">
        <v>198</v>
      </c>
      <c r="C216" s="289">
        <v>210.85</v>
      </c>
      <c r="D216" s="289">
        <v>212.08333333333334</v>
      </c>
      <c r="E216" s="289">
        <v>208.76666666666668</v>
      </c>
      <c r="F216" s="289">
        <v>206.68333333333334</v>
      </c>
      <c r="G216" s="289">
        <v>203.36666666666667</v>
      </c>
      <c r="H216" s="289">
        <v>214.16666666666669</v>
      </c>
      <c r="I216" s="289">
        <v>217.48333333333335</v>
      </c>
      <c r="J216" s="289">
        <v>219.56666666666669</v>
      </c>
      <c r="K216" s="289">
        <v>215.4</v>
      </c>
      <c r="L216" s="289">
        <v>210</v>
      </c>
      <c r="M216" s="289">
        <v>93.996629999999996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9"/>
      <c r="B1" s="56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44272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6" t="s">
        <v>16</v>
      </c>
      <c r="B9" s="567" t="s">
        <v>18</v>
      </c>
      <c r="C9" s="565" t="s">
        <v>19</v>
      </c>
      <c r="D9" s="565" t="s">
        <v>20</v>
      </c>
      <c r="E9" s="565" t="s">
        <v>21</v>
      </c>
      <c r="F9" s="565"/>
      <c r="G9" s="565"/>
      <c r="H9" s="565" t="s">
        <v>22</v>
      </c>
      <c r="I9" s="565"/>
      <c r="J9" s="565"/>
      <c r="K9" s="260"/>
      <c r="L9" s="267"/>
      <c r="M9" s="268"/>
    </row>
    <row r="10" spans="1:15" ht="42.75" customHeight="1">
      <c r="A10" s="561"/>
      <c r="B10" s="563"/>
      <c r="C10" s="568" t="s">
        <v>23</v>
      </c>
      <c r="D10" s="56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28029.3</v>
      </c>
      <c r="D11" s="507">
        <v>28099.8</v>
      </c>
      <c r="E11" s="507">
        <v>27559.5</v>
      </c>
      <c r="F11" s="507">
        <v>27089.7</v>
      </c>
      <c r="G11" s="507">
        <v>26549.4</v>
      </c>
      <c r="H11" s="507">
        <v>28569.599999999999</v>
      </c>
      <c r="I11" s="507">
        <v>29109.899999999994</v>
      </c>
      <c r="J11" s="507">
        <v>29579.699999999997</v>
      </c>
      <c r="K11" s="506">
        <v>28640.1</v>
      </c>
      <c r="L11" s="506">
        <v>27630</v>
      </c>
      <c r="M11" s="506">
        <v>9.375E-2</v>
      </c>
    </row>
    <row r="12" spans="1:15" ht="12" customHeight="1">
      <c r="A12" s="254">
        <v>2</v>
      </c>
      <c r="B12" s="509" t="s">
        <v>785</v>
      </c>
      <c r="C12" s="506">
        <v>1442.05</v>
      </c>
      <c r="D12" s="507">
        <v>1445.6666666666667</v>
      </c>
      <c r="E12" s="507">
        <v>1422.3333333333335</v>
      </c>
      <c r="F12" s="507">
        <v>1402.6166666666668</v>
      </c>
      <c r="G12" s="507">
        <v>1379.2833333333335</v>
      </c>
      <c r="H12" s="507">
        <v>1465.3833333333334</v>
      </c>
      <c r="I12" s="507">
        <v>1488.7166666666669</v>
      </c>
      <c r="J12" s="507">
        <v>1508.4333333333334</v>
      </c>
      <c r="K12" s="506">
        <v>1469</v>
      </c>
      <c r="L12" s="506">
        <v>1425.95</v>
      </c>
      <c r="M12" s="506">
        <v>0.87214000000000003</v>
      </c>
    </row>
    <row r="13" spans="1:15" ht="12" customHeight="1">
      <c r="A13" s="254">
        <v>3</v>
      </c>
      <c r="B13" s="509" t="s">
        <v>816</v>
      </c>
      <c r="C13" s="506">
        <v>1306.75</v>
      </c>
      <c r="D13" s="507">
        <v>1312.3333333333333</v>
      </c>
      <c r="E13" s="507">
        <v>1294.4666666666665</v>
      </c>
      <c r="F13" s="507">
        <v>1282.1833333333332</v>
      </c>
      <c r="G13" s="507">
        <v>1264.3166666666664</v>
      </c>
      <c r="H13" s="507">
        <v>1324.6166666666666</v>
      </c>
      <c r="I13" s="507">
        <v>1342.4833333333333</v>
      </c>
      <c r="J13" s="507">
        <v>1354.7666666666667</v>
      </c>
      <c r="K13" s="506">
        <v>1330.2</v>
      </c>
      <c r="L13" s="506">
        <v>1300.05</v>
      </c>
      <c r="M13" s="506">
        <v>0.16003000000000001</v>
      </c>
    </row>
    <row r="14" spans="1:15" ht="12" customHeight="1">
      <c r="A14" s="254">
        <v>4</v>
      </c>
      <c r="B14" s="509" t="s">
        <v>38</v>
      </c>
      <c r="C14" s="506">
        <v>1766.15</v>
      </c>
      <c r="D14" s="507">
        <v>1772.2666666666667</v>
      </c>
      <c r="E14" s="507">
        <v>1754.7833333333333</v>
      </c>
      <c r="F14" s="507">
        <v>1743.4166666666667</v>
      </c>
      <c r="G14" s="507">
        <v>1725.9333333333334</v>
      </c>
      <c r="H14" s="507">
        <v>1783.6333333333332</v>
      </c>
      <c r="I14" s="507">
        <v>1801.1166666666663</v>
      </c>
      <c r="J14" s="507">
        <v>1812.4833333333331</v>
      </c>
      <c r="K14" s="506">
        <v>1789.75</v>
      </c>
      <c r="L14" s="506">
        <v>1760.9</v>
      </c>
      <c r="M14" s="506">
        <v>5.3098799999999997</v>
      </c>
    </row>
    <row r="15" spans="1:15" ht="12" customHeight="1">
      <c r="A15" s="254">
        <v>5</v>
      </c>
      <c r="B15" s="509" t="s">
        <v>285</v>
      </c>
      <c r="C15" s="506">
        <v>1900.75</v>
      </c>
      <c r="D15" s="507">
        <v>1900.5833333333333</v>
      </c>
      <c r="E15" s="507">
        <v>1881.1666666666665</v>
      </c>
      <c r="F15" s="507">
        <v>1861.5833333333333</v>
      </c>
      <c r="G15" s="507">
        <v>1842.1666666666665</v>
      </c>
      <c r="H15" s="507">
        <v>1920.1666666666665</v>
      </c>
      <c r="I15" s="507">
        <v>1939.583333333333</v>
      </c>
      <c r="J15" s="507">
        <v>1959.1666666666665</v>
      </c>
      <c r="K15" s="506">
        <v>1920</v>
      </c>
      <c r="L15" s="506">
        <v>1881</v>
      </c>
      <c r="M15" s="506">
        <v>0.26868999999999998</v>
      </c>
    </row>
    <row r="16" spans="1:15" ht="12" customHeight="1">
      <c r="A16" s="254">
        <v>6</v>
      </c>
      <c r="B16" s="509" t="s">
        <v>286</v>
      </c>
      <c r="C16" s="506">
        <v>1107.55</v>
      </c>
      <c r="D16" s="507">
        <v>1097.2333333333333</v>
      </c>
      <c r="E16" s="507">
        <v>1060.4166666666667</v>
      </c>
      <c r="F16" s="507">
        <v>1013.2833333333333</v>
      </c>
      <c r="G16" s="507">
        <v>976.4666666666667</v>
      </c>
      <c r="H16" s="507">
        <v>1144.3666666666668</v>
      </c>
      <c r="I16" s="507">
        <v>1181.1833333333334</v>
      </c>
      <c r="J16" s="507">
        <v>1228.3166666666668</v>
      </c>
      <c r="K16" s="506">
        <v>1134.05</v>
      </c>
      <c r="L16" s="506">
        <v>1050.0999999999999</v>
      </c>
      <c r="M16" s="506">
        <v>5.6086400000000003</v>
      </c>
    </row>
    <row r="17" spans="1:13" ht="12" customHeight="1">
      <c r="A17" s="254">
        <v>7</v>
      </c>
      <c r="B17" s="509" t="s">
        <v>222</v>
      </c>
      <c r="C17" s="506">
        <v>1230.05</v>
      </c>
      <c r="D17" s="507">
        <v>1225.3499999999999</v>
      </c>
      <c r="E17" s="507">
        <v>1213.0499999999997</v>
      </c>
      <c r="F17" s="507">
        <v>1196.0499999999997</v>
      </c>
      <c r="G17" s="507">
        <v>1183.7499999999995</v>
      </c>
      <c r="H17" s="507">
        <v>1242.3499999999999</v>
      </c>
      <c r="I17" s="507">
        <v>1254.6500000000001</v>
      </c>
      <c r="J17" s="507">
        <v>1271.6500000000001</v>
      </c>
      <c r="K17" s="506">
        <v>1237.6500000000001</v>
      </c>
      <c r="L17" s="506">
        <v>1208.3499999999999</v>
      </c>
      <c r="M17" s="506">
        <v>11.205249999999999</v>
      </c>
    </row>
    <row r="18" spans="1:13" ht="12" customHeight="1">
      <c r="A18" s="254">
        <v>8</v>
      </c>
      <c r="B18" s="509" t="s">
        <v>734</v>
      </c>
      <c r="C18" s="506">
        <v>689.65</v>
      </c>
      <c r="D18" s="507">
        <v>694.55000000000007</v>
      </c>
      <c r="E18" s="507">
        <v>680.10000000000014</v>
      </c>
      <c r="F18" s="507">
        <v>670.55000000000007</v>
      </c>
      <c r="G18" s="507">
        <v>656.10000000000014</v>
      </c>
      <c r="H18" s="507">
        <v>704.10000000000014</v>
      </c>
      <c r="I18" s="507">
        <v>718.55000000000018</v>
      </c>
      <c r="J18" s="507">
        <v>728.10000000000014</v>
      </c>
      <c r="K18" s="506">
        <v>709</v>
      </c>
      <c r="L18" s="506">
        <v>685</v>
      </c>
      <c r="M18" s="506">
        <v>9.5341400000000007</v>
      </c>
    </row>
    <row r="19" spans="1:13" ht="12" customHeight="1">
      <c r="A19" s="254">
        <v>9</v>
      </c>
      <c r="B19" s="509" t="s">
        <v>735</v>
      </c>
      <c r="C19" s="506">
        <v>1288.3</v>
      </c>
      <c r="D19" s="507">
        <v>1285.8333333333333</v>
      </c>
      <c r="E19" s="507">
        <v>1270.7666666666664</v>
      </c>
      <c r="F19" s="507">
        <v>1253.2333333333331</v>
      </c>
      <c r="G19" s="507">
        <v>1238.1666666666663</v>
      </c>
      <c r="H19" s="507">
        <v>1303.3666666666666</v>
      </c>
      <c r="I19" s="507">
        <v>1318.4333333333336</v>
      </c>
      <c r="J19" s="507">
        <v>1335.9666666666667</v>
      </c>
      <c r="K19" s="506">
        <v>1300.9000000000001</v>
      </c>
      <c r="L19" s="506">
        <v>1268.3</v>
      </c>
      <c r="M19" s="506">
        <v>1.62087</v>
      </c>
    </row>
    <row r="20" spans="1:13" ht="12" customHeight="1">
      <c r="A20" s="254">
        <v>10</v>
      </c>
      <c r="B20" s="509" t="s">
        <v>287</v>
      </c>
      <c r="C20" s="506">
        <v>2251.35</v>
      </c>
      <c r="D20" s="507">
        <v>2232.3166666666666</v>
      </c>
      <c r="E20" s="507">
        <v>2202.5333333333333</v>
      </c>
      <c r="F20" s="507">
        <v>2153.7166666666667</v>
      </c>
      <c r="G20" s="507">
        <v>2123.9333333333334</v>
      </c>
      <c r="H20" s="507">
        <v>2281.1333333333332</v>
      </c>
      <c r="I20" s="507">
        <v>2310.9166666666661</v>
      </c>
      <c r="J20" s="507">
        <v>2359.7333333333331</v>
      </c>
      <c r="K20" s="506">
        <v>2262.1</v>
      </c>
      <c r="L20" s="506">
        <v>2183.5</v>
      </c>
      <c r="M20" s="506">
        <v>0.60706000000000004</v>
      </c>
    </row>
    <row r="21" spans="1:13" ht="12" customHeight="1">
      <c r="A21" s="254">
        <v>11</v>
      </c>
      <c r="B21" s="509" t="s">
        <v>288</v>
      </c>
      <c r="C21" s="506">
        <v>14771.8</v>
      </c>
      <c r="D21" s="507">
        <v>14623.933333333334</v>
      </c>
      <c r="E21" s="507">
        <v>14447.866666666669</v>
      </c>
      <c r="F21" s="507">
        <v>14123.933333333334</v>
      </c>
      <c r="G21" s="507">
        <v>13947.866666666669</v>
      </c>
      <c r="H21" s="507">
        <v>14947.866666666669</v>
      </c>
      <c r="I21" s="507">
        <v>15123.933333333334</v>
      </c>
      <c r="J21" s="507">
        <v>15447.866666666669</v>
      </c>
      <c r="K21" s="506">
        <v>14800</v>
      </c>
      <c r="L21" s="506">
        <v>14300</v>
      </c>
      <c r="M21" s="506">
        <v>0.11455</v>
      </c>
    </row>
    <row r="22" spans="1:13" ht="12" customHeight="1">
      <c r="A22" s="254">
        <v>12</v>
      </c>
      <c r="B22" s="509" t="s">
        <v>40</v>
      </c>
      <c r="C22" s="506">
        <v>897.8</v>
      </c>
      <c r="D22" s="507">
        <v>896.75</v>
      </c>
      <c r="E22" s="507">
        <v>889.1</v>
      </c>
      <c r="F22" s="507">
        <v>880.4</v>
      </c>
      <c r="G22" s="507">
        <v>872.75</v>
      </c>
      <c r="H22" s="507">
        <v>905.45</v>
      </c>
      <c r="I22" s="507">
        <v>913.10000000000014</v>
      </c>
      <c r="J22" s="507">
        <v>921.80000000000007</v>
      </c>
      <c r="K22" s="506">
        <v>904.4</v>
      </c>
      <c r="L22" s="506">
        <v>888.05</v>
      </c>
      <c r="M22" s="506">
        <v>25.550260000000002</v>
      </c>
    </row>
    <row r="23" spans="1:13">
      <c r="A23" s="254">
        <v>13</v>
      </c>
      <c r="B23" s="509" t="s">
        <v>289</v>
      </c>
      <c r="C23" s="506">
        <v>1219.8</v>
      </c>
      <c r="D23" s="507">
        <v>1223.5</v>
      </c>
      <c r="E23" s="507">
        <v>1202.5999999999999</v>
      </c>
      <c r="F23" s="507">
        <v>1185.3999999999999</v>
      </c>
      <c r="G23" s="507">
        <v>1164.4999999999998</v>
      </c>
      <c r="H23" s="507">
        <v>1240.7</v>
      </c>
      <c r="I23" s="507">
        <v>1261.6000000000001</v>
      </c>
      <c r="J23" s="507">
        <v>1278.8000000000002</v>
      </c>
      <c r="K23" s="506">
        <v>1244.4000000000001</v>
      </c>
      <c r="L23" s="506">
        <v>1206.3</v>
      </c>
      <c r="M23" s="506">
        <v>6.4875699999999998</v>
      </c>
    </row>
    <row r="24" spans="1:13">
      <c r="A24" s="254">
        <v>14</v>
      </c>
      <c r="B24" s="509" t="s">
        <v>41</v>
      </c>
      <c r="C24" s="506">
        <v>717.35</v>
      </c>
      <c r="D24" s="507">
        <v>722.43333333333339</v>
      </c>
      <c r="E24" s="507">
        <v>709.16666666666674</v>
      </c>
      <c r="F24" s="507">
        <v>700.98333333333335</v>
      </c>
      <c r="G24" s="507">
        <v>687.7166666666667</v>
      </c>
      <c r="H24" s="507">
        <v>730.61666666666679</v>
      </c>
      <c r="I24" s="507">
        <v>743.88333333333344</v>
      </c>
      <c r="J24" s="507">
        <v>752.06666666666683</v>
      </c>
      <c r="K24" s="506">
        <v>735.7</v>
      </c>
      <c r="L24" s="506">
        <v>714.25</v>
      </c>
      <c r="M24" s="506">
        <v>149.79008999999999</v>
      </c>
    </row>
    <row r="25" spans="1:13">
      <c r="A25" s="254">
        <v>15</v>
      </c>
      <c r="B25" s="509" t="s">
        <v>832</v>
      </c>
      <c r="C25" s="506">
        <v>747.6</v>
      </c>
      <c r="D25" s="507">
        <v>748.48333333333323</v>
      </c>
      <c r="E25" s="507">
        <v>741.11666666666645</v>
      </c>
      <c r="F25" s="507">
        <v>734.63333333333321</v>
      </c>
      <c r="G25" s="507">
        <v>727.26666666666642</v>
      </c>
      <c r="H25" s="507">
        <v>754.96666666666647</v>
      </c>
      <c r="I25" s="507">
        <v>762.33333333333326</v>
      </c>
      <c r="J25" s="507">
        <v>768.81666666666649</v>
      </c>
      <c r="K25" s="506">
        <v>755.85</v>
      </c>
      <c r="L25" s="506">
        <v>742</v>
      </c>
      <c r="M25" s="506">
        <v>13.786239999999999</v>
      </c>
    </row>
    <row r="26" spans="1:13">
      <c r="A26" s="254">
        <v>16</v>
      </c>
      <c r="B26" s="509" t="s">
        <v>290</v>
      </c>
      <c r="C26" s="506">
        <v>780.3</v>
      </c>
      <c r="D26" s="507">
        <v>778.36666666666667</v>
      </c>
      <c r="E26" s="507">
        <v>763.93333333333339</v>
      </c>
      <c r="F26" s="507">
        <v>747.56666666666672</v>
      </c>
      <c r="G26" s="507">
        <v>733.13333333333344</v>
      </c>
      <c r="H26" s="507">
        <v>794.73333333333335</v>
      </c>
      <c r="I26" s="507">
        <v>809.16666666666652</v>
      </c>
      <c r="J26" s="507">
        <v>825.5333333333333</v>
      </c>
      <c r="K26" s="506">
        <v>792.8</v>
      </c>
      <c r="L26" s="506">
        <v>762</v>
      </c>
      <c r="M26" s="506">
        <v>4.6963600000000003</v>
      </c>
    </row>
    <row r="27" spans="1:13">
      <c r="A27" s="254">
        <v>17</v>
      </c>
      <c r="B27" s="509" t="s">
        <v>223</v>
      </c>
      <c r="C27" s="506">
        <v>128.35</v>
      </c>
      <c r="D27" s="507">
        <v>129.33333333333331</v>
      </c>
      <c r="E27" s="507">
        <v>125.96666666666664</v>
      </c>
      <c r="F27" s="507">
        <v>123.58333333333333</v>
      </c>
      <c r="G27" s="507">
        <v>120.21666666666665</v>
      </c>
      <c r="H27" s="507">
        <v>131.71666666666664</v>
      </c>
      <c r="I27" s="507">
        <v>135.08333333333331</v>
      </c>
      <c r="J27" s="507">
        <v>137.46666666666661</v>
      </c>
      <c r="K27" s="506">
        <v>132.69999999999999</v>
      </c>
      <c r="L27" s="506">
        <v>126.95</v>
      </c>
      <c r="M27" s="506">
        <v>47.775579999999998</v>
      </c>
    </row>
    <row r="28" spans="1:13">
      <c r="A28" s="254">
        <v>18</v>
      </c>
      <c r="B28" s="509" t="s">
        <v>224</v>
      </c>
      <c r="C28" s="506">
        <v>212.85</v>
      </c>
      <c r="D28" s="507">
        <v>213.86666666666667</v>
      </c>
      <c r="E28" s="507">
        <v>209.73333333333335</v>
      </c>
      <c r="F28" s="507">
        <v>206.61666666666667</v>
      </c>
      <c r="G28" s="507">
        <v>202.48333333333335</v>
      </c>
      <c r="H28" s="507">
        <v>216.98333333333335</v>
      </c>
      <c r="I28" s="507">
        <v>221.11666666666667</v>
      </c>
      <c r="J28" s="507">
        <v>224.23333333333335</v>
      </c>
      <c r="K28" s="506">
        <v>218</v>
      </c>
      <c r="L28" s="506">
        <v>210.75</v>
      </c>
      <c r="M28" s="506">
        <v>17.832660000000001</v>
      </c>
    </row>
    <row r="29" spans="1:13">
      <c r="A29" s="254">
        <v>19</v>
      </c>
      <c r="B29" s="509" t="s">
        <v>291</v>
      </c>
      <c r="C29" s="506">
        <v>364.5</v>
      </c>
      <c r="D29" s="507">
        <v>367.2833333333333</v>
      </c>
      <c r="E29" s="507">
        <v>359.56666666666661</v>
      </c>
      <c r="F29" s="507">
        <v>354.63333333333333</v>
      </c>
      <c r="G29" s="507">
        <v>346.91666666666663</v>
      </c>
      <c r="H29" s="507">
        <v>372.21666666666658</v>
      </c>
      <c r="I29" s="507">
        <v>379.93333333333328</v>
      </c>
      <c r="J29" s="507">
        <v>384.86666666666656</v>
      </c>
      <c r="K29" s="506">
        <v>375</v>
      </c>
      <c r="L29" s="506">
        <v>362.35</v>
      </c>
      <c r="M29" s="506">
        <v>2.5657399999999999</v>
      </c>
    </row>
    <row r="30" spans="1:13">
      <c r="A30" s="254">
        <v>20</v>
      </c>
      <c r="B30" s="509" t="s">
        <v>292</v>
      </c>
      <c r="C30" s="506">
        <v>287.95</v>
      </c>
      <c r="D30" s="507">
        <v>289.58333333333331</v>
      </c>
      <c r="E30" s="507">
        <v>283.96666666666664</v>
      </c>
      <c r="F30" s="507">
        <v>279.98333333333335</v>
      </c>
      <c r="G30" s="507">
        <v>274.36666666666667</v>
      </c>
      <c r="H30" s="507">
        <v>293.56666666666661</v>
      </c>
      <c r="I30" s="507">
        <v>299.18333333333328</v>
      </c>
      <c r="J30" s="507">
        <v>303.16666666666657</v>
      </c>
      <c r="K30" s="506">
        <v>295.2</v>
      </c>
      <c r="L30" s="506">
        <v>285.60000000000002</v>
      </c>
      <c r="M30" s="506">
        <v>3.0490200000000001</v>
      </c>
    </row>
    <row r="31" spans="1:13">
      <c r="A31" s="254">
        <v>21</v>
      </c>
      <c r="B31" s="509" t="s">
        <v>736</v>
      </c>
      <c r="C31" s="506">
        <v>5949.75</v>
      </c>
      <c r="D31" s="507">
        <v>5948.916666666667</v>
      </c>
      <c r="E31" s="507">
        <v>5892.8333333333339</v>
      </c>
      <c r="F31" s="507">
        <v>5835.916666666667</v>
      </c>
      <c r="G31" s="507">
        <v>5779.8333333333339</v>
      </c>
      <c r="H31" s="507">
        <v>6005.8333333333339</v>
      </c>
      <c r="I31" s="507">
        <v>6061.9166666666679</v>
      </c>
      <c r="J31" s="507">
        <v>6118.8333333333339</v>
      </c>
      <c r="K31" s="506">
        <v>6005</v>
      </c>
      <c r="L31" s="506">
        <v>5892</v>
      </c>
      <c r="M31" s="506">
        <v>0.55300000000000005</v>
      </c>
    </row>
    <row r="32" spans="1:13">
      <c r="A32" s="254">
        <v>22</v>
      </c>
      <c r="B32" s="509" t="s">
        <v>225</v>
      </c>
      <c r="C32" s="506">
        <v>1793.75</v>
      </c>
      <c r="D32" s="507">
        <v>1803.5833333333333</v>
      </c>
      <c r="E32" s="507">
        <v>1775.1666666666665</v>
      </c>
      <c r="F32" s="507">
        <v>1756.5833333333333</v>
      </c>
      <c r="G32" s="507">
        <v>1728.1666666666665</v>
      </c>
      <c r="H32" s="507">
        <v>1822.1666666666665</v>
      </c>
      <c r="I32" s="507">
        <v>1850.583333333333</v>
      </c>
      <c r="J32" s="507">
        <v>1869.1666666666665</v>
      </c>
      <c r="K32" s="506">
        <v>1832</v>
      </c>
      <c r="L32" s="506">
        <v>1785</v>
      </c>
      <c r="M32" s="506">
        <v>0.52303999999999995</v>
      </c>
    </row>
    <row r="33" spans="1:13">
      <c r="A33" s="254">
        <v>23</v>
      </c>
      <c r="B33" s="509" t="s">
        <v>293</v>
      </c>
      <c r="C33" s="506">
        <v>2402.6</v>
      </c>
      <c r="D33" s="507">
        <v>2378.7166666666667</v>
      </c>
      <c r="E33" s="507">
        <v>2342.4333333333334</v>
      </c>
      <c r="F33" s="507">
        <v>2282.2666666666669</v>
      </c>
      <c r="G33" s="507">
        <v>2245.9833333333336</v>
      </c>
      <c r="H33" s="507">
        <v>2438.8833333333332</v>
      </c>
      <c r="I33" s="507">
        <v>2475.166666666667</v>
      </c>
      <c r="J33" s="507">
        <v>2535.333333333333</v>
      </c>
      <c r="K33" s="506">
        <v>2415</v>
      </c>
      <c r="L33" s="506">
        <v>2318.5500000000002</v>
      </c>
      <c r="M33" s="506">
        <v>0.48586000000000001</v>
      </c>
    </row>
    <row r="34" spans="1:13">
      <c r="A34" s="254">
        <v>24</v>
      </c>
      <c r="B34" s="509" t="s">
        <v>737</v>
      </c>
      <c r="C34" s="506">
        <v>99.65</v>
      </c>
      <c r="D34" s="507">
        <v>99.733333333333348</v>
      </c>
      <c r="E34" s="507">
        <v>98.816666666666691</v>
      </c>
      <c r="F34" s="507">
        <v>97.983333333333348</v>
      </c>
      <c r="G34" s="507">
        <v>97.066666666666691</v>
      </c>
      <c r="H34" s="507">
        <v>100.56666666666669</v>
      </c>
      <c r="I34" s="507">
        <v>101.48333333333335</v>
      </c>
      <c r="J34" s="507">
        <v>102.31666666666669</v>
      </c>
      <c r="K34" s="506">
        <v>100.65</v>
      </c>
      <c r="L34" s="506">
        <v>98.9</v>
      </c>
      <c r="M34" s="506">
        <v>1.6127400000000001</v>
      </c>
    </row>
    <row r="35" spans="1:13">
      <c r="A35" s="254">
        <v>25</v>
      </c>
      <c r="B35" s="509" t="s">
        <v>294</v>
      </c>
      <c r="C35" s="506">
        <v>923.55</v>
      </c>
      <c r="D35" s="507">
        <v>920.06666666666661</v>
      </c>
      <c r="E35" s="507">
        <v>910.13333333333321</v>
      </c>
      <c r="F35" s="507">
        <v>896.71666666666658</v>
      </c>
      <c r="G35" s="507">
        <v>886.78333333333319</v>
      </c>
      <c r="H35" s="507">
        <v>933.48333333333323</v>
      </c>
      <c r="I35" s="507">
        <v>943.41666666666663</v>
      </c>
      <c r="J35" s="507">
        <v>956.83333333333326</v>
      </c>
      <c r="K35" s="506">
        <v>930</v>
      </c>
      <c r="L35" s="506">
        <v>906.65</v>
      </c>
      <c r="M35" s="506">
        <v>1.8983099999999999</v>
      </c>
    </row>
    <row r="36" spans="1:13">
      <c r="A36" s="254">
        <v>26</v>
      </c>
      <c r="B36" s="509" t="s">
        <v>226</v>
      </c>
      <c r="C36" s="506">
        <v>2657.5</v>
      </c>
      <c r="D36" s="507">
        <v>2668.5833333333335</v>
      </c>
      <c r="E36" s="507">
        <v>2634.8666666666668</v>
      </c>
      <c r="F36" s="507">
        <v>2612.2333333333331</v>
      </c>
      <c r="G36" s="507">
        <v>2578.5166666666664</v>
      </c>
      <c r="H36" s="507">
        <v>2691.2166666666672</v>
      </c>
      <c r="I36" s="507">
        <v>2724.9333333333334</v>
      </c>
      <c r="J36" s="507">
        <v>2747.5666666666675</v>
      </c>
      <c r="K36" s="506">
        <v>2702.3</v>
      </c>
      <c r="L36" s="506">
        <v>2645.95</v>
      </c>
      <c r="M36" s="506">
        <v>0.86395999999999995</v>
      </c>
    </row>
    <row r="37" spans="1:13">
      <c r="A37" s="254">
        <v>27</v>
      </c>
      <c r="B37" s="509" t="s">
        <v>738</v>
      </c>
      <c r="C37" s="506">
        <v>5226.6000000000004</v>
      </c>
      <c r="D37" s="507">
        <v>5241.05</v>
      </c>
      <c r="E37" s="507">
        <v>5187.1000000000004</v>
      </c>
      <c r="F37" s="507">
        <v>5147.6000000000004</v>
      </c>
      <c r="G37" s="507">
        <v>5093.6500000000005</v>
      </c>
      <c r="H37" s="507">
        <v>5280.55</v>
      </c>
      <c r="I37" s="507">
        <v>5334.4999999999991</v>
      </c>
      <c r="J37" s="507">
        <v>5374</v>
      </c>
      <c r="K37" s="506">
        <v>5295</v>
      </c>
      <c r="L37" s="506">
        <v>5201.55</v>
      </c>
      <c r="M37" s="506">
        <v>0.18090000000000001</v>
      </c>
    </row>
    <row r="38" spans="1:13">
      <c r="A38" s="254">
        <v>28</v>
      </c>
      <c r="B38" s="509" t="s">
        <v>800</v>
      </c>
      <c r="C38" s="506">
        <v>21.4</v>
      </c>
      <c r="D38" s="507">
        <v>21.316666666666666</v>
      </c>
      <c r="E38" s="507">
        <v>20.983333333333334</v>
      </c>
      <c r="F38" s="507">
        <v>20.566666666666666</v>
      </c>
      <c r="G38" s="507">
        <v>20.233333333333334</v>
      </c>
      <c r="H38" s="507">
        <v>21.733333333333334</v>
      </c>
      <c r="I38" s="507">
        <v>22.06666666666667</v>
      </c>
      <c r="J38" s="507">
        <v>22.483333333333334</v>
      </c>
      <c r="K38" s="506">
        <v>21.65</v>
      </c>
      <c r="L38" s="506">
        <v>20.9</v>
      </c>
      <c r="M38" s="506">
        <v>93.472440000000006</v>
      </c>
    </row>
    <row r="39" spans="1:13">
      <c r="A39" s="254">
        <v>29</v>
      </c>
      <c r="B39" s="509" t="s">
        <v>44</v>
      </c>
      <c r="C39" s="506">
        <v>891.55</v>
      </c>
      <c r="D39" s="507">
        <v>894.26666666666677</v>
      </c>
      <c r="E39" s="507">
        <v>886.83333333333348</v>
      </c>
      <c r="F39" s="507">
        <v>882.11666666666667</v>
      </c>
      <c r="G39" s="507">
        <v>874.68333333333339</v>
      </c>
      <c r="H39" s="507">
        <v>898.98333333333358</v>
      </c>
      <c r="I39" s="507">
        <v>906.41666666666674</v>
      </c>
      <c r="J39" s="507">
        <v>911.13333333333367</v>
      </c>
      <c r="K39" s="506">
        <v>901.7</v>
      </c>
      <c r="L39" s="506">
        <v>889.55</v>
      </c>
      <c r="M39" s="506">
        <v>5.0552799999999998</v>
      </c>
    </row>
    <row r="40" spans="1:13">
      <c r="A40" s="254">
        <v>30</v>
      </c>
      <c r="B40" s="509" t="s">
        <v>296</v>
      </c>
      <c r="C40" s="506">
        <v>3435.2</v>
      </c>
      <c r="D40" s="507">
        <v>3444.4833333333336</v>
      </c>
      <c r="E40" s="507">
        <v>3405.0166666666673</v>
      </c>
      <c r="F40" s="507">
        <v>3374.8333333333339</v>
      </c>
      <c r="G40" s="507">
        <v>3335.3666666666677</v>
      </c>
      <c r="H40" s="507">
        <v>3474.666666666667</v>
      </c>
      <c r="I40" s="507">
        <v>3514.1333333333332</v>
      </c>
      <c r="J40" s="507">
        <v>3544.3166666666666</v>
      </c>
      <c r="K40" s="506">
        <v>3483.95</v>
      </c>
      <c r="L40" s="506">
        <v>3414.3</v>
      </c>
      <c r="M40" s="506">
        <v>0.41310999999999998</v>
      </c>
    </row>
    <row r="41" spans="1:13">
      <c r="A41" s="254">
        <v>31</v>
      </c>
      <c r="B41" s="509" t="s">
        <v>45</v>
      </c>
      <c r="C41" s="506">
        <v>285.55</v>
      </c>
      <c r="D41" s="507">
        <v>286.59999999999997</v>
      </c>
      <c r="E41" s="507">
        <v>283.19999999999993</v>
      </c>
      <c r="F41" s="507">
        <v>280.84999999999997</v>
      </c>
      <c r="G41" s="507">
        <v>277.44999999999993</v>
      </c>
      <c r="H41" s="507">
        <v>288.94999999999993</v>
      </c>
      <c r="I41" s="507">
        <v>292.34999999999991</v>
      </c>
      <c r="J41" s="507">
        <v>294.69999999999993</v>
      </c>
      <c r="K41" s="506">
        <v>290</v>
      </c>
      <c r="L41" s="506">
        <v>284.25</v>
      </c>
      <c r="M41" s="506">
        <v>71.222219999999993</v>
      </c>
    </row>
    <row r="42" spans="1:13">
      <c r="A42" s="254">
        <v>32</v>
      </c>
      <c r="B42" s="509" t="s">
        <v>46</v>
      </c>
      <c r="C42" s="506">
        <v>3073.25</v>
      </c>
      <c r="D42" s="507">
        <v>3048.0166666666664</v>
      </c>
      <c r="E42" s="507">
        <v>3016.0333333333328</v>
      </c>
      <c r="F42" s="507">
        <v>2958.8166666666666</v>
      </c>
      <c r="G42" s="507">
        <v>2926.833333333333</v>
      </c>
      <c r="H42" s="507">
        <v>3105.2333333333327</v>
      </c>
      <c r="I42" s="507">
        <v>3137.2166666666662</v>
      </c>
      <c r="J42" s="507">
        <v>3194.4333333333325</v>
      </c>
      <c r="K42" s="506">
        <v>3080</v>
      </c>
      <c r="L42" s="506">
        <v>2990.8</v>
      </c>
      <c r="M42" s="506">
        <v>10.813980000000001</v>
      </c>
    </row>
    <row r="43" spans="1:13">
      <c r="A43" s="254">
        <v>33</v>
      </c>
      <c r="B43" s="509" t="s">
        <v>47</v>
      </c>
      <c r="C43" s="506">
        <v>232.3</v>
      </c>
      <c r="D43" s="507">
        <v>233.23333333333335</v>
      </c>
      <c r="E43" s="507">
        <v>229.66666666666669</v>
      </c>
      <c r="F43" s="507">
        <v>227.03333333333333</v>
      </c>
      <c r="G43" s="507">
        <v>223.46666666666667</v>
      </c>
      <c r="H43" s="507">
        <v>235.8666666666667</v>
      </c>
      <c r="I43" s="507">
        <v>239.43333333333337</v>
      </c>
      <c r="J43" s="507">
        <v>242.06666666666672</v>
      </c>
      <c r="K43" s="506">
        <v>236.8</v>
      </c>
      <c r="L43" s="506">
        <v>230.6</v>
      </c>
      <c r="M43" s="506">
        <v>58.514069999999997</v>
      </c>
    </row>
    <row r="44" spans="1:13">
      <c r="A44" s="254">
        <v>34</v>
      </c>
      <c r="B44" s="509" t="s">
        <v>48</v>
      </c>
      <c r="C44" s="506">
        <v>123.25</v>
      </c>
      <c r="D44" s="507">
        <v>122.39999999999999</v>
      </c>
      <c r="E44" s="507">
        <v>120.89999999999998</v>
      </c>
      <c r="F44" s="507">
        <v>118.54999999999998</v>
      </c>
      <c r="G44" s="507">
        <v>117.04999999999997</v>
      </c>
      <c r="H44" s="507">
        <v>124.74999999999999</v>
      </c>
      <c r="I44" s="507">
        <v>126.25000000000001</v>
      </c>
      <c r="J44" s="507">
        <v>128.6</v>
      </c>
      <c r="K44" s="506">
        <v>123.9</v>
      </c>
      <c r="L44" s="506">
        <v>120.05</v>
      </c>
      <c r="M44" s="506">
        <v>127.24147000000001</v>
      </c>
    </row>
    <row r="45" spans="1:13">
      <c r="A45" s="254">
        <v>35</v>
      </c>
      <c r="B45" s="509" t="s">
        <v>297</v>
      </c>
      <c r="C45" s="506">
        <v>107.95</v>
      </c>
      <c r="D45" s="507">
        <v>107.95</v>
      </c>
      <c r="E45" s="507">
        <v>106.2</v>
      </c>
      <c r="F45" s="507">
        <v>104.45</v>
      </c>
      <c r="G45" s="507">
        <v>102.7</v>
      </c>
      <c r="H45" s="507">
        <v>109.7</v>
      </c>
      <c r="I45" s="507">
        <v>111.45</v>
      </c>
      <c r="J45" s="507">
        <v>113.2</v>
      </c>
      <c r="K45" s="506">
        <v>109.7</v>
      </c>
      <c r="L45" s="506">
        <v>106.2</v>
      </c>
      <c r="M45" s="506">
        <v>6.7574199999999998</v>
      </c>
    </row>
    <row r="46" spans="1:13">
      <c r="A46" s="254">
        <v>36</v>
      </c>
      <c r="B46" s="509" t="s">
        <v>50</v>
      </c>
      <c r="C46" s="506">
        <v>2468.6</v>
      </c>
      <c r="D46" s="507">
        <v>2441.3166666666671</v>
      </c>
      <c r="E46" s="507">
        <v>2402.6333333333341</v>
      </c>
      <c r="F46" s="507">
        <v>2336.666666666667</v>
      </c>
      <c r="G46" s="507">
        <v>2297.983333333334</v>
      </c>
      <c r="H46" s="507">
        <v>2507.2833333333342</v>
      </c>
      <c r="I46" s="507">
        <v>2545.9666666666676</v>
      </c>
      <c r="J46" s="507">
        <v>2611.9333333333343</v>
      </c>
      <c r="K46" s="506">
        <v>2480</v>
      </c>
      <c r="L46" s="506">
        <v>2375.35</v>
      </c>
      <c r="M46" s="506">
        <v>42.305639999999997</v>
      </c>
    </row>
    <row r="47" spans="1:13">
      <c r="A47" s="254">
        <v>37</v>
      </c>
      <c r="B47" s="509" t="s">
        <v>298</v>
      </c>
      <c r="C47" s="506">
        <v>139.85</v>
      </c>
      <c r="D47" s="507">
        <v>140.45000000000002</v>
      </c>
      <c r="E47" s="507">
        <v>138.90000000000003</v>
      </c>
      <c r="F47" s="507">
        <v>137.95000000000002</v>
      </c>
      <c r="G47" s="507">
        <v>136.40000000000003</v>
      </c>
      <c r="H47" s="507">
        <v>141.40000000000003</v>
      </c>
      <c r="I47" s="507">
        <v>142.95000000000005</v>
      </c>
      <c r="J47" s="507">
        <v>143.90000000000003</v>
      </c>
      <c r="K47" s="506">
        <v>142</v>
      </c>
      <c r="L47" s="506">
        <v>139.5</v>
      </c>
      <c r="M47" s="506">
        <v>0.94315000000000004</v>
      </c>
    </row>
    <row r="48" spans="1:13">
      <c r="A48" s="254">
        <v>38</v>
      </c>
      <c r="B48" s="509" t="s">
        <v>299</v>
      </c>
      <c r="C48" s="506">
        <v>3181.35</v>
      </c>
      <c r="D48" s="507">
        <v>3216.75</v>
      </c>
      <c r="E48" s="507">
        <v>3135.6</v>
      </c>
      <c r="F48" s="507">
        <v>3089.85</v>
      </c>
      <c r="G48" s="507">
        <v>3008.7</v>
      </c>
      <c r="H48" s="507">
        <v>3262.5</v>
      </c>
      <c r="I48" s="507">
        <v>3343.6499999999996</v>
      </c>
      <c r="J48" s="507">
        <v>3389.4</v>
      </c>
      <c r="K48" s="506">
        <v>3297.9</v>
      </c>
      <c r="L48" s="506">
        <v>3171</v>
      </c>
      <c r="M48" s="506">
        <v>1.0656099999999999</v>
      </c>
    </row>
    <row r="49" spans="1:13">
      <c r="A49" s="254">
        <v>39</v>
      </c>
      <c r="B49" s="509" t="s">
        <v>300</v>
      </c>
      <c r="C49" s="506">
        <v>2473.3000000000002</v>
      </c>
      <c r="D49" s="507">
        <v>2496.8333333333335</v>
      </c>
      <c r="E49" s="507">
        <v>2432.666666666667</v>
      </c>
      <c r="F49" s="507">
        <v>2392.0333333333333</v>
      </c>
      <c r="G49" s="507">
        <v>2327.8666666666668</v>
      </c>
      <c r="H49" s="507">
        <v>2537.4666666666672</v>
      </c>
      <c r="I49" s="507">
        <v>2601.6333333333341</v>
      </c>
      <c r="J49" s="507">
        <v>2642.2666666666673</v>
      </c>
      <c r="K49" s="506">
        <v>2561</v>
      </c>
      <c r="L49" s="506">
        <v>2456.1999999999998</v>
      </c>
      <c r="M49" s="506">
        <v>3.3565900000000002</v>
      </c>
    </row>
    <row r="50" spans="1:13">
      <c r="A50" s="254">
        <v>40</v>
      </c>
      <c r="B50" s="509" t="s">
        <v>301</v>
      </c>
      <c r="C50" s="506">
        <v>6781</v>
      </c>
      <c r="D50" s="507">
        <v>6765.333333333333</v>
      </c>
      <c r="E50" s="507">
        <v>6700.6666666666661</v>
      </c>
      <c r="F50" s="507">
        <v>6620.333333333333</v>
      </c>
      <c r="G50" s="507">
        <v>6555.6666666666661</v>
      </c>
      <c r="H50" s="507">
        <v>6845.6666666666661</v>
      </c>
      <c r="I50" s="507">
        <v>6910.3333333333321</v>
      </c>
      <c r="J50" s="507">
        <v>6990.6666666666661</v>
      </c>
      <c r="K50" s="506">
        <v>6830</v>
      </c>
      <c r="L50" s="506">
        <v>6685</v>
      </c>
      <c r="M50" s="506">
        <v>0.11611</v>
      </c>
    </row>
    <row r="51" spans="1:13">
      <c r="A51" s="254">
        <v>41</v>
      </c>
      <c r="B51" s="509" t="s">
        <v>52</v>
      </c>
      <c r="C51" s="506">
        <v>840.95</v>
      </c>
      <c r="D51" s="507">
        <v>840.70000000000016</v>
      </c>
      <c r="E51" s="507">
        <v>828.5500000000003</v>
      </c>
      <c r="F51" s="507">
        <v>816.15000000000009</v>
      </c>
      <c r="G51" s="507">
        <v>804.00000000000023</v>
      </c>
      <c r="H51" s="507">
        <v>853.10000000000036</v>
      </c>
      <c r="I51" s="507">
        <v>865.25000000000023</v>
      </c>
      <c r="J51" s="507">
        <v>877.65000000000043</v>
      </c>
      <c r="K51" s="506">
        <v>852.85</v>
      </c>
      <c r="L51" s="506">
        <v>828.3</v>
      </c>
      <c r="M51" s="506">
        <v>14.335850000000001</v>
      </c>
    </row>
    <row r="52" spans="1:13">
      <c r="A52" s="254">
        <v>42</v>
      </c>
      <c r="B52" s="509" t="s">
        <v>302</v>
      </c>
      <c r="C52" s="506">
        <v>470.65</v>
      </c>
      <c r="D52" s="507">
        <v>473.5</v>
      </c>
      <c r="E52" s="507">
        <v>467.15</v>
      </c>
      <c r="F52" s="507">
        <v>463.65</v>
      </c>
      <c r="G52" s="507">
        <v>457.29999999999995</v>
      </c>
      <c r="H52" s="507">
        <v>477</v>
      </c>
      <c r="I52" s="507">
        <v>483.35</v>
      </c>
      <c r="J52" s="507">
        <v>486.85</v>
      </c>
      <c r="K52" s="506">
        <v>479.85</v>
      </c>
      <c r="L52" s="506">
        <v>470</v>
      </c>
      <c r="M52" s="506">
        <v>2.2060399999999998</v>
      </c>
    </row>
    <row r="53" spans="1:13">
      <c r="A53" s="254">
        <v>43</v>
      </c>
      <c r="B53" s="509" t="s">
        <v>227</v>
      </c>
      <c r="C53" s="506">
        <v>3071</v>
      </c>
      <c r="D53" s="507">
        <v>3095.6666666666665</v>
      </c>
      <c r="E53" s="507">
        <v>3025.333333333333</v>
      </c>
      <c r="F53" s="507">
        <v>2979.6666666666665</v>
      </c>
      <c r="G53" s="507">
        <v>2909.333333333333</v>
      </c>
      <c r="H53" s="507">
        <v>3141.333333333333</v>
      </c>
      <c r="I53" s="507">
        <v>3211.6666666666661</v>
      </c>
      <c r="J53" s="507">
        <v>3257.333333333333</v>
      </c>
      <c r="K53" s="506">
        <v>3166</v>
      </c>
      <c r="L53" s="506">
        <v>3050</v>
      </c>
      <c r="M53" s="506">
        <v>2.9879899999999999</v>
      </c>
    </row>
    <row r="54" spans="1:13">
      <c r="A54" s="254">
        <v>44</v>
      </c>
      <c r="B54" s="509" t="s">
        <v>54</v>
      </c>
      <c r="C54" s="506">
        <v>737.75</v>
      </c>
      <c r="D54" s="507">
        <v>741.9</v>
      </c>
      <c r="E54" s="507">
        <v>731.8</v>
      </c>
      <c r="F54" s="507">
        <v>725.85</v>
      </c>
      <c r="G54" s="507">
        <v>715.75</v>
      </c>
      <c r="H54" s="507">
        <v>747.84999999999991</v>
      </c>
      <c r="I54" s="507">
        <v>757.95</v>
      </c>
      <c r="J54" s="507">
        <v>763.89999999999986</v>
      </c>
      <c r="K54" s="506">
        <v>752</v>
      </c>
      <c r="L54" s="506">
        <v>735.95</v>
      </c>
      <c r="M54" s="506">
        <v>113.58574</v>
      </c>
    </row>
    <row r="55" spans="1:13">
      <c r="A55" s="254">
        <v>45</v>
      </c>
      <c r="B55" s="509" t="s">
        <v>303</v>
      </c>
      <c r="C55" s="506">
        <v>2213.0500000000002</v>
      </c>
      <c r="D55" s="507">
        <v>2221.0333333333333</v>
      </c>
      <c r="E55" s="507">
        <v>2182.0166666666664</v>
      </c>
      <c r="F55" s="507">
        <v>2150.9833333333331</v>
      </c>
      <c r="G55" s="507">
        <v>2111.9666666666662</v>
      </c>
      <c r="H55" s="507">
        <v>2252.0666666666666</v>
      </c>
      <c r="I55" s="507">
        <v>2291.0833333333339</v>
      </c>
      <c r="J55" s="507">
        <v>2322.1166666666668</v>
      </c>
      <c r="K55" s="506">
        <v>2260.0500000000002</v>
      </c>
      <c r="L55" s="506">
        <v>2190</v>
      </c>
      <c r="M55" s="506">
        <v>0.16270999999999999</v>
      </c>
    </row>
    <row r="56" spans="1:13">
      <c r="A56" s="254">
        <v>46</v>
      </c>
      <c r="B56" s="509" t="s">
        <v>304</v>
      </c>
      <c r="C56" s="506">
        <v>1377.5</v>
      </c>
      <c r="D56" s="507">
        <v>1383.8</v>
      </c>
      <c r="E56" s="507">
        <v>1343.6999999999998</v>
      </c>
      <c r="F56" s="507">
        <v>1309.8999999999999</v>
      </c>
      <c r="G56" s="507">
        <v>1269.7999999999997</v>
      </c>
      <c r="H56" s="507">
        <v>1417.6</v>
      </c>
      <c r="I56" s="507">
        <v>1457.6999999999998</v>
      </c>
      <c r="J56" s="507">
        <v>1491.5</v>
      </c>
      <c r="K56" s="506">
        <v>1423.9</v>
      </c>
      <c r="L56" s="506">
        <v>1350</v>
      </c>
      <c r="M56" s="506">
        <v>14.710570000000001</v>
      </c>
    </row>
    <row r="57" spans="1:13">
      <c r="A57" s="254">
        <v>47</v>
      </c>
      <c r="B57" s="509" t="s">
        <v>305</v>
      </c>
      <c r="C57" s="506">
        <v>571.15</v>
      </c>
      <c r="D57" s="507">
        <v>573.36666666666667</v>
      </c>
      <c r="E57" s="507">
        <v>567.7833333333333</v>
      </c>
      <c r="F57" s="507">
        <v>564.41666666666663</v>
      </c>
      <c r="G57" s="507">
        <v>558.83333333333326</v>
      </c>
      <c r="H57" s="507">
        <v>576.73333333333335</v>
      </c>
      <c r="I57" s="507">
        <v>582.31666666666661</v>
      </c>
      <c r="J57" s="507">
        <v>585.68333333333339</v>
      </c>
      <c r="K57" s="506">
        <v>578.95000000000005</v>
      </c>
      <c r="L57" s="506">
        <v>570</v>
      </c>
      <c r="M57" s="506">
        <v>3.4045000000000001</v>
      </c>
    </row>
    <row r="58" spans="1:13">
      <c r="A58" s="254">
        <v>48</v>
      </c>
      <c r="B58" s="509" t="s">
        <v>55</v>
      </c>
      <c r="C58" s="506">
        <v>3654.45</v>
      </c>
      <c r="D58" s="507">
        <v>3659.8166666666671</v>
      </c>
      <c r="E58" s="507">
        <v>3629.6333333333341</v>
      </c>
      <c r="F58" s="507">
        <v>3604.8166666666671</v>
      </c>
      <c r="G58" s="507">
        <v>3574.6333333333341</v>
      </c>
      <c r="H58" s="507">
        <v>3684.6333333333341</v>
      </c>
      <c r="I58" s="507">
        <v>3714.8166666666675</v>
      </c>
      <c r="J58" s="507">
        <v>3739.6333333333341</v>
      </c>
      <c r="K58" s="506">
        <v>3690</v>
      </c>
      <c r="L58" s="506">
        <v>3635</v>
      </c>
      <c r="M58" s="506">
        <v>8.5855300000000003</v>
      </c>
    </row>
    <row r="59" spans="1:13">
      <c r="A59" s="254">
        <v>49</v>
      </c>
      <c r="B59" s="509" t="s">
        <v>306</v>
      </c>
      <c r="C59" s="506">
        <v>271.64999999999998</v>
      </c>
      <c r="D59" s="507">
        <v>268.13333333333333</v>
      </c>
      <c r="E59" s="507">
        <v>261.76666666666665</v>
      </c>
      <c r="F59" s="507">
        <v>251.88333333333333</v>
      </c>
      <c r="G59" s="507">
        <v>245.51666666666665</v>
      </c>
      <c r="H59" s="507">
        <v>278.01666666666665</v>
      </c>
      <c r="I59" s="507">
        <v>284.38333333333333</v>
      </c>
      <c r="J59" s="507">
        <v>294.26666666666665</v>
      </c>
      <c r="K59" s="506">
        <v>274.5</v>
      </c>
      <c r="L59" s="506">
        <v>258.25</v>
      </c>
      <c r="M59" s="506">
        <v>13.276960000000001</v>
      </c>
    </row>
    <row r="60" spans="1:13" ht="12" customHeight="1">
      <c r="A60" s="254">
        <v>50</v>
      </c>
      <c r="B60" s="509" t="s">
        <v>307</v>
      </c>
      <c r="C60" s="506">
        <v>994.65</v>
      </c>
      <c r="D60" s="507">
        <v>996.5</v>
      </c>
      <c r="E60" s="507">
        <v>978.25</v>
      </c>
      <c r="F60" s="507">
        <v>961.85</v>
      </c>
      <c r="G60" s="507">
        <v>943.6</v>
      </c>
      <c r="H60" s="507">
        <v>1012.9</v>
      </c>
      <c r="I60" s="507">
        <v>1031.1500000000001</v>
      </c>
      <c r="J60" s="507">
        <v>1047.55</v>
      </c>
      <c r="K60" s="506">
        <v>1014.75</v>
      </c>
      <c r="L60" s="506">
        <v>980.1</v>
      </c>
      <c r="M60" s="506">
        <v>0.97835000000000005</v>
      </c>
    </row>
    <row r="61" spans="1:13">
      <c r="A61" s="254">
        <v>51</v>
      </c>
      <c r="B61" s="509" t="s">
        <v>58</v>
      </c>
      <c r="C61" s="506">
        <v>5455.95</v>
      </c>
      <c r="D61" s="507">
        <v>5460.9833333333336</v>
      </c>
      <c r="E61" s="507">
        <v>5414.9666666666672</v>
      </c>
      <c r="F61" s="507">
        <v>5373.9833333333336</v>
      </c>
      <c r="G61" s="507">
        <v>5327.9666666666672</v>
      </c>
      <c r="H61" s="507">
        <v>5501.9666666666672</v>
      </c>
      <c r="I61" s="507">
        <v>5547.9833333333336</v>
      </c>
      <c r="J61" s="507">
        <v>5588.9666666666672</v>
      </c>
      <c r="K61" s="506">
        <v>5507</v>
      </c>
      <c r="L61" s="506">
        <v>5420</v>
      </c>
      <c r="M61" s="506">
        <v>15.613049999999999</v>
      </c>
    </row>
    <row r="62" spans="1:13">
      <c r="A62" s="254">
        <v>52</v>
      </c>
      <c r="B62" s="509" t="s">
        <v>57</v>
      </c>
      <c r="C62" s="506">
        <v>9613.2999999999993</v>
      </c>
      <c r="D62" s="507">
        <v>9661.3166666666657</v>
      </c>
      <c r="E62" s="507">
        <v>9536.9833333333318</v>
      </c>
      <c r="F62" s="507">
        <v>9460.6666666666661</v>
      </c>
      <c r="G62" s="507">
        <v>9336.3333333333321</v>
      </c>
      <c r="H62" s="507">
        <v>9737.6333333333314</v>
      </c>
      <c r="I62" s="507">
        <v>9861.9666666666672</v>
      </c>
      <c r="J62" s="507">
        <v>9938.283333333331</v>
      </c>
      <c r="K62" s="506">
        <v>9785.65</v>
      </c>
      <c r="L62" s="506">
        <v>9585</v>
      </c>
      <c r="M62" s="506">
        <v>3.70587</v>
      </c>
    </row>
    <row r="63" spans="1:13">
      <c r="A63" s="254">
        <v>53</v>
      </c>
      <c r="B63" s="509" t="s">
        <v>228</v>
      </c>
      <c r="C63" s="506">
        <v>3502.85</v>
      </c>
      <c r="D63" s="507">
        <v>3523.85</v>
      </c>
      <c r="E63" s="507">
        <v>3459.7</v>
      </c>
      <c r="F63" s="507">
        <v>3416.5499999999997</v>
      </c>
      <c r="G63" s="507">
        <v>3352.3999999999996</v>
      </c>
      <c r="H63" s="507">
        <v>3567</v>
      </c>
      <c r="I63" s="507">
        <v>3631.1500000000005</v>
      </c>
      <c r="J63" s="507">
        <v>3674.3</v>
      </c>
      <c r="K63" s="506">
        <v>3588</v>
      </c>
      <c r="L63" s="506">
        <v>3480.7</v>
      </c>
      <c r="M63" s="506">
        <v>0.26082</v>
      </c>
    </row>
    <row r="64" spans="1:13">
      <c r="A64" s="254">
        <v>54</v>
      </c>
      <c r="B64" s="509" t="s">
        <v>59</v>
      </c>
      <c r="C64" s="506">
        <v>1639.1</v>
      </c>
      <c r="D64" s="507">
        <v>1638.1333333333332</v>
      </c>
      <c r="E64" s="507">
        <v>1621.2666666666664</v>
      </c>
      <c r="F64" s="507">
        <v>1603.4333333333332</v>
      </c>
      <c r="G64" s="507">
        <v>1586.5666666666664</v>
      </c>
      <c r="H64" s="507">
        <v>1655.9666666666665</v>
      </c>
      <c r="I64" s="507">
        <v>1672.8333333333333</v>
      </c>
      <c r="J64" s="507">
        <v>1690.6666666666665</v>
      </c>
      <c r="K64" s="506">
        <v>1655</v>
      </c>
      <c r="L64" s="506">
        <v>1620.3</v>
      </c>
      <c r="M64" s="506">
        <v>4.3107899999999999</v>
      </c>
    </row>
    <row r="65" spans="1:13">
      <c r="A65" s="254">
        <v>55</v>
      </c>
      <c r="B65" s="509" t="s">
        <v>308</v>
      </c>
      <c r="C65" s="506">
        <v>144.19999999999999</v>
      </c>
      <c r="D65" s="507">
        <v>145.86666666666665</v>
      </c>
      <c r="E65" s="507">
        <v>142.1333333333333</v>
      </c>
      <c r="F65" s="507">
        <v>140.06666666666666</v>
      </c>
      <c r="G65" s="507">
        <v>136.33333333333331</v>
      </c>
      <c r="H65" s="507">
        <v>147.93333333333328</v>
      </c>
      <c r="I65" s="507">
        <v>151.66666666666663</v>
      </c>
      <c r="J65" s="507">
        <v>153.73333333333326</v>
      </c>
      <c r="K65" s="506">
        <v>149.6</v>
      </c>
      <c r="L65" s="506">
        <v>143.80000000000001</v>
      </c>
      <c r="M65" s="506">
        <v>7.95634</v>
      </c>
    </row>
    <row r="66" spans="1:13">
      <c r="A66" s="254">
        <v>56</v>
      </c>
      <c r="B66" s="509" t="s">
        <v>309</v>
      </c>
      <c r="C66" s="506">
        <v>203.2</v>
      </c>
      <c r="D66" s="507">
        <v>206.11666666666667</v>
      </c>
      <c r="E66" s="507">
        <v>198.08333333333334</v>
      </c>
      <c r="F66" s="507">
        <v>192.96666666666667</v>
      </c>
      <c r="G66" s="507">
        <v>184.93333333333334</v>
      </c>
      <c r="H66" s="507">
        <v>211.23333333333335</v>
      </c>
      <c r="I66" s="507">
        <v>219.26666666666665</v>
      </c>
      <c r="J66" s="507">
        <v>224.38333333333335</v>
      </c>
      <c r="K66" s="506">
        <v>214.15</v>
      </c>
      <c r="L66" s="506">
        <v>201</v>
      </c>
      <c r="M66" s="506">
        <v>14.88062</v>
      </c>
    </row>
    <row r="67" spans="1:13">
      <c r="A67" s="254">
        <v>57</v>
      </c>
      <c r="B67" s="509" t="s">
        <v>229</v>
      </c>
      <c r="C67" s="506">
        <v>339.5</v>
      </c>
      <c r="D67" s="507">
        <v>339.66666666666669</v>
      </c>
      <c r="E67" s="507">
        <v>334.33333333333337</v>
      </c>
      <c r="F67" s="507">
        <v>329.16666666666669</v>
      </c>
      <c r="G67" s="507">
        <v>323.83333333333337</v>
      </c>
      <c r="H67" s="507">
        <v>344.83333333333337</v>
      </c>
      <c r="I67" s="507">
        <v>350.16666666666674</v>
      </c>
      <c r="J67" s="507">
        <v>355.33333333333337</v>
      </c>
      <c r="K67" s="506">
        <v>345</v>
      </c>
      <c r="L67" s="506">
        <v>334.5</v>
      </c>
      <c r="M67" s="506">
        <v>52.277349999999998</v>
      </c>
    </row>
    <row r="68" spans="1:13">
      <c r="A68" s="254">
        <v>58</v>
      </c>
      <c r="B68" s="509" t="s">
        <v>60</v>
      </c>
      <c r="C68" s="506">
        <v>78.849999999999994</v>
      </c>
      <c r="D68" s="507">
        <v>78.400000000000006</v>
      </c>
      <c r="E68" s="507">
        <v>76.850000000000009</v>
      </c>
      <c r="F68" s="507">
        <v>74.850000000000009</v>
      </c>
      <c r="G68" s="507">
        <v>73.300000000000011</v>
      </c>
      <c r="H68" s="507">
        <v>80.400000000000006</v>
      </c>
      <c r="I68" s="507">
        <v>81.950000000000017</v>
      </c>
      <c r="J68" s="507">
        <v>83.95</v>
      </c>
      <c r="K68" s="506">
        <v>79.95</v>
      </c>
      <c r="L68" s="506">
        <v>76.400000000000006</v>
      </c>
      <c r="M68" s="506">
        <v>651.98270000000002</v>
      </c>
    </row>
    <row r="69" spans="1:13">
      <c r="A69" s="254">
        <v>59</v>
      </c>
      <c r="B69" s="509" t="s">
        <v>61</v>
      </c>
      <c r="C69" s="506">
        <v>71.95</v>
      </c>
      <c r="D69" s="507">
        <v>72.583333333333329</v>
      </c>
      <c r="E69" s="507">
        <v>70.966666666666654</v>
      </c>
      <c r="F69" s="507">
        <v>69.98333333333332</v>
      </c>
      <c r="G69" s="507">
        <v>68.366666666666646</v>
      </c>
      <c r="H69" s="507">
        <v>73.566666666666663</v>
      </c>
      <c r="I69" s="507">
        <v>75.183333333333337</v>
      </c>
      <c r="J69" s="507">
        <v>76.166666666666671</v>
      </c>
      <c r="K69" s="506">
        <v>74.2</v>
      </c>
      <c r="L69" s="506">
        <v>71.599999999999994</v>
      </c>
      <c r="M69" s="506">
        <v>36.311660000000003</v>
      </c>
    </row>
    <row r="70" spans="1:13">
      <c r="A70" s="254">
        <v>60</v>
      </c>
      <c r="B70" s="509" t="s">
        <v>310</v>
      </c>
      <c r="C70" s="506">
        <v>21.4</v>
      </c>
      <c r="D70" s="507">
        <v>21.5</v>
      </c>
      <c r="E70" s="507">
        <v>20.7</v>
      </c>
      <c r="F70" s="507">
        <v>20</v>
      </c>
      <c r="G70" s="507">
        <v>19.2</v>
      </c>
      <c r="H70" s="507">
        <v>22.2</v>
      </c>
      <c r="I70" s="507">
        <v>22.999999999999996</v>
      </c>
      <c r="J70" s="507">
        <v>23.7</v>
      </c>
      <c r="K70" s="506">
        <v>22.3</v>
      </c>
      <c r="L70" s="506">
        <v>20.8</v>
      </c>
      <c r="M70" s="506">
        <v>69.330889999999997</v>
      </c>
    </row>
    <row r="71" spans="1:13">
      <c r="A71" s="254">
        <v>61</v>
      </c>
      <c r="B71" s="509" t="s">
        <v>62</v>
      </c>
      <c r="C71" s="506">
        <v>1487.65</v>
      </c>
      <c r="D71" s="507">
        <v>1499.8500000000001</v>
      </c>
      <c r="E71" s="507">
        <v>1471.8000000000002</v>
      </c>
      <c r="F71" s="507">
        <v>1455.95</v>
      </c>
      <c r="G71" s="507">
        <v>1427.9</v>
      </c>
      <c r="H71" s="507">
        <v>1515.7000000000003</v>
      </c>
      <c r="I71" s="507">
        <v>1543.75</v>
      </c>
      <c r="J71" s="507">
        <v>1559.6000000000004</v>
      </c>
      <c r="K71" s="506">
        <v>1527.9</v>
      </c>
      <c r="L71" s="506">
        <v>1484</v>
      </c>
      <c r="M71" s="506">
        <v>5.0215699999999996</v>
      </c>
    </row>
    <row r="72" spans="1:13">
      <c r="A72" s="254">
        <v>62</v>
      </c>
      <c r="B72" s="509" t="s">
        <v>311</v>
      </c>
      <c r="C72" s="506">
        <v>5084.1000000000004</v>
      </c>
      <c r="D72" s="507">
        <v>5097.6500000000005</v>
      </c>
      <c r="E72" s="507">
        <v>5046.4500000000007</v>
      </c>
      <c r="F72" s="507">
        <v>5008.8</v>
      </c>
      <c r="G72" s="507">
        <v>4957.6000000000004</v>
      </c>
      <c r="H72" s="507">
        <v>5135.3000000000011</v>
      </c>
      <c r="I72" s="507">
        <v>5186.5</v>
      </c>
      <c r="J72" s="507">
        <v>5224.1500000000015</v>
      </c>
      <c r="K72" s="506">
        <v>5148.8500000000004</v>
      </c>
      <c r="L72" s="506">
        <v>5060</v>
      </c>
      <c r="M72" s="506">
        <v>0.12013</v>
      </c>
    </row>
    <row r="73" spans="1:13">
      <c r="A73" s="254">
        <v>63</v>
      </c>
      <c r="B73" s="509" t="s">
        <v>65</v>
      </c>
      <c r="C73" s="506">
        <v>727.55</v>
      </c>
      <c r="D73" s="507">
        <v>727.5</v>
      </c>
      <c r="E73" s="507">
        <v>719.05</v>
      </c>
      <c r="F73" s="507">
        <v>710.55</v>
      </c>
      <c r="G73" s="507">
        <v>702.09999999999991</v>
      </c>
      <c r="H73" s="507">
        <v>736</v>
      </c>
      <c r="I73" s="507">
        <v>744.45</v>
      </c>
      <c r="J73" s="507">
        <v>752.95</v>
      </c>
      <c r="K73" s="506">
        <v>735.95</v>
      </c>
      <c r="L73" s="506">
        <v>719</v>
      </c>
      <c r="M73" s="506">
        <v>11.44122</v>
      </c>
    </row>
    <row r="74" spans="1:13">
      <c r="A74" s="254">
        <v>64</v>
      </c>
      <c r="B74" s="509" t="s">
        <v>312</v>
      </c>
      <c r="C74" s="506">
        <v>360.1</v>
      </c>
      <c r="D74" s="507">
        <v>360.35000000000008</v>
      </c>
      <c r="E74" s="507">
        <v>356.85000000000014</v>
      </c>
      <c r="F74" s="507">
        <v>353.60000000000008</v>
      </c>
      <c r="G74" s="507">
        <v>350.10000000000014</v>
      </c>
      <c r="H74" s="507">
        <v>363.60000000000014</v>
      </c>
      <c r="I74" s="507">
        <v>367.1</v>
      </c>
      <c r="J74" s="507">
        <v>370.35000000000014</v>
      </c>
      <c r="K74" s="506">
        <v>363.85</v>
      </c>
      <c r="L74" s="506">
        <v>357.1</v>
      </c>
      <c r="M74" s="506">
        <v>2.5939899999999998</v>
      </c>
    </row>
    <row r="75" spans="1:13">
      <c r="A75" s="254">
        <v>65</v>
      </c>
      <c r="B75" s="509" t="s">
        <v>64</v>
      </c>
      <c r="C75" s="506">
        <v>137.85</v>
      </c>
      <c r="D75" s="507">
        <v>137.29999999999998</v>
      </c>
      <c r="E75" s="507">
        <v>136.04999999999995</v>
      </c>
      <c r="F75" s="507">
        <v>134.24999999999997</v>
      </c>
      <c r="G75" s="507">
        <v>132.99999999999994</v>
      </c>
      <c r="H75" s="507">
        <v>139.09999999999997</v>
      </c>
      <c r="I75" s="507">
        <v>140.35000000000002</v>
      </c>
      <c r="J75" s="507">
        <v>142.14999999999998</v>
      </c>
      <c r="K75" s="506">
        <v>138.55000000000001</v>
      </c>
      <c r="L75" s="506">
        <v>135.5</v>
      </c>
      <c r="M75" s="506">
        <v>97.5779</v>
      </c>
    </row>
    <row r="76" spans="1:13" s="13" customFormat="1">
      <c r="A76" s="254">
        <v>66</v>
      </c>
      <c r="B76" s="509" t="s">
        <v>66</v>
      </c>
      <c r="C76" s="506">
        <v>611</v>
      </c>
      <c r="D76" s="507">
        <v>613.73333333333335</v>
      </c>
      <c r="E76" s="507">
        <v>606.26666666666665</v>
      </c>
      <c r="F76" s="507">
        <v>601.5333333333333</v>
      </c>
      <c r="G76" s="507">
        <v>594.06666666666661</v>
      </c>
      <c r="H76" s="507">
        <v>618.4666666666667</v>
      </c>
      <c r="I76" s="507">
        <v>625.93333333333339</v>
      </c>
      <c r="J76" s="507">
        <v>630.66666666666674</v>
      </c>
      <c r="K76" s="506">
        <v>621.20000000000005</v>
      </c>
      <c r="L76" s="506">
        <v>609</v>
      </c>
      <c r="M76" s="506">
        <v>12.068289999999999</v>
      </c>
    </row>
    <row r="77" spans="1:13" s="13" customFormat="1">
      <c r="A77" s="254">
        <v>67</v>
      </c>
      <c r="B77" s="509" t="s">
        <v>69</v>
      </c>
      <c r="C77" s="506">
        <v>53.9</v>
      </c>
      <c r="D77" s="507">
        <v>54.533333333333331</v>
      </c>
      <c r="E77" s="507">
        <v>52.86666666666666</v>
      </c>
      <c r="F77" s="507">
        <v>51.833333333333329</v>
      </c>
      <c r="G77" s="507">
        <v>50.166666666666657</v>
      </c>
      <c r="H77" s="507">
        <v>55.566666666666663</v>
      </c>
      <c r="I77" s="507">
        <v>57.233333333333334</v>
      </c>
      <c r="J77" s="507">
        <v>58.266666666666666</v>
      </c>
      <c r="K77" s="506">
        <v>56.2</v>
      </c>
      <c r="L77" s="506">
        <v>53.5</v>
      </c>
      <c r="M77" s="506">
        <v>672.18074999999999</v>
      </c>
    </row>
    <row r="78" spans="1:13" s="13" customFormat="1">
      <c r="A78" s="254">
        <v>68</v>
      </c>
      <c r="B78" s="509" t="s">
        <v>73</v>
      </c>
      <c r="C78" s="506">
        <v>453.85</v>
      </c>
      <c r="D78" s="507">
        <v>457.16666666666669</v>
      </c>
      <c r="E78" s="507">
        <v>448.73333333333335</v>
      </c>
      <c r="F78" s="507">
        <v>443.61666666666667</v>
      </c>
      <c r="G78" s="507">
        <v>435.18333333333334</v>
      </c>
      <c r="H78" s="507">
        <v>462.28333333333336</v>
      </c>
      <c r="I78" s="507">
        <v>470.71666666666664</v>
      </c>
      <c r="J78" s="507">
        <v>475.83333333333337</v>
      </c>
      <c r="K78" s="506">
        <v>465.6</v>
      </c>
      <c r="L78" s="506">
        <v>452.05</v>
      </c>
      <c r="M78" s="506">
        <v>153.91436999999999</v>
      </c>
    </row>
    <row r="79" spans="1:13" s="13" customFormat="1">
      <c r="A79" s="254">
        <v>69</v>
      </c>
      <c r="B79" s="509" t="s">
        <v>739</v>
      </c>
      <c r="C79" s="506">
        <v>9683.7000000000007</v>
      </c>
      <c r="D79" s="507">
        <v>9707.0500000000011</v>
      </c>
      <c r="E79" s="507">
        <v>9626.6500000000015</v>
      </c>
      <c r="F79" s="507">
        <v>9569.6</v>
      </c>
      <c r="G79" s="507">
        <v>9489.2000000000007</v>
      </c>
      <c r="H79" s="507">
        <v>9764.1000000000022</v>
      </c>
      <c r="I79" s="507">
        <v>9844.5</v>
      </c>
      <c r="J79" s="507">
        <v>9901.5500000000029</v>
      </c>
      <c r="K79" s="506">
        <v>9787.4500000000007</v>
      </c>
      <c r="L79" s="506">
        <v>9650</v>
      </c>
      <c r="M79" s="506">
        <v>1.1820000000000001E-2</v>
      </c>
    </row>
    <row r="80" spans="1:13" s="13" customFormat="1">
      <c r="A80" s="254">
        <v>70</v>
      </c>
      <c r="B80" s="509" t="s">
        <v>68</v>
      </c>
      <c r="C80" s="506">
        <v>529.29999999999995</v>
      </c>
      <c r="D80" s="507">
        <v>529.01666666666665</v>
      </c>
      <c r="E80" s="507">
        <v>524.2833333333333</v>
      </c>
      <c r="F80" s="507">
        <v>519.26666666666665</v>
      </c>
      <c r="G80" s="507">
        <v>514.5333333333333</v>
      </c>
      <c r="H80" s="507">
        <v>534.0333333333333</v>
      </c>
      <c r="I80" s="507">
        <v>538.76666666666665</v>
      </c>
      <c r="J80" s="507">
        <v>543.7833333333333</v>
      </c>
      <c r="K80" s="506">
        <v>533.75</v>
      </c>
      <c r="L80" s="506">
        <v>524</v>
      </c>
      <c r="M80" s="506">
        <v>130.07823999999999</v>
      </c>
    </row>
    <row r="81" spans="1:13" s="13" customFormat="1">
      <c r="A81" s="254">
        <v>71</v>
      </c>
      <c r="B81" s="509" t="s">
        <v>70</v>
      </c>
      <c r="C81" s="506">
        <v>391.7</v>
      </c>
      <c r="D81" s="507">
        <v>392.33333333333331</v>
      </c>
      <c r="E81" s="507">
        <v>388.66666666666663</v>
      </c>
      <c r="F81" s="507">
        <v>385.63333333333333</v>
      </c>
      <c r="G81" s="507">
        <v>381.96666666666664</v>
      </c>
      <c r="H81" s="507">
        <v>395.36666666666662</v>
      </c>
      <c r="I81" s="507">
        <v>399.03333333333325</v>
      </c>
      <c r="J81" s="507">
        <v>402.06666666666661</v>
      </c>
      <c r="K81" s="506">
        <v>396</v>
      </c>
      <c r="L81" s="506">
        <v>389.3</v>
      </c>
      <c r="M81" s="506">
        <v>27.431460000000001</v>
      </c>
    </row>
    <row r="82" spans="1:13" s="13" customFormat="1">
      <c r="A82" s="254">
        <v>72</v>
      </c>
      <c r="B82" s="509" t="s">
        <v>313</v>
      </c>
      <c r="C82" s="506">
        <v>850.45</v>
      </c>
      <c r="D82" s="507">
        <v>850.23333333333323</v>
      </c>
      <c r="E82" s="507">
        <v>842.26666666666642</v>
      </c>
      <c r="F82" s="507">
        <v>834.08333333333314</v>
      </c>
      <c r="G82" s="507">
        <v>826.11666666666633</v>
      </c>
      <c r="H82" s="507">
        <v>858.41666666666652</v>
      </c>
      <c r="I82" s="507">
        <v>866.38333333333344</v>
      </c>
      <c r="J82" s="507">
        <v>874.56666666666661</v>
      </c>
      <c r="K82" s="506">
        <v>858.2</v>
      </c>
      <c r="L82" s="506">
        <v>842.05</v>
      </c>
      <c r="M82" s="506">
        <v>0.84696000000000005</v>
      </c>
    </row>
    <row r="83" spans="1:13" s="13" customFormat="1">
      <c r="A83" s="254">
        <v>73</v>
      </c>
      <c r="B83" s="509" t="s">
        <v>314</v>
      </c>
      <c r="C83" s="506">
        <v>254.3</v>
      </c>
      <c r="D83" s="507">
        <v>253.01666666666665</v>
      </c>
      <c r="E83" s="507">
        <v>249.2833333333333</v>
      </c>
      <c r="F83" s="507">
        <v>244.26666666666665</v>
      </c>
      <c r="G83" s="507">
        <v>240.5333333333333</v>
      </c>
      <c r="H83" s="507">
        <v>258.0333333333333</v>
      </c>
      <c r="I83" s="507">
        <v>261.76666666666665</v>
      </c>
      <c r="J83" s="507">
        <v>266.7833333333333</v>
      </c>
      <c r="K83" s="506">
        <v>256.75</v>
      </c>
      <c r="L83" s="506">
        <v>248</v>
      </c>
      <c r="M83" s="506">
        <v>28.215509999999998</v>
      </c>
    </row>
    <row r="84" spans="1:13" s="13" customFormat="1">
      <c r="A84" s="254">
        <v>74</v>
      </c>
      <c r="B84" s="509" t="s">
        <v>315</v>
      </c>
      <c r="C84" s="506">
        <v>103.85</v>
      </c>
      <c r="D84" s="507">
        <v>110.28333333333335</v>
      </c>
      <c r="E84" s="507">
        <v>97.416666666666686</v>
      </c>
      <c r="F84" s="507">
        <v>90.983333333333334</v>
      </c>
      <c r="G84" s="507">
        <v>78.116666666666674</v>
      </c>
      <c r="H84" s="507">
        <v>116.7166666666667</v>
      </c>
      <c r="I84" s="507">
        <v>129.58333333333334</v>
      </c>
      <c r="J84" s="507">
        <v>136.01666666666671</v>
      </c>
      <c r="K84" s="506">
        <v>123.15</v>
      </c>
      <c r="L84" s="506">
        <v>103.85</v>
      </c>
      <c r="M84" s="506">
        <v>54.456319999999998</v>
      </c>
    </row>
    <row r="85" spans="1:13" s="13" customFormat="1">
      <c r="A85" s="254">
        <v>75</v>
      </c>
      <c r="B85" s="509" t="s">
        <v>316</v>
      </c>
      <c r="C85" s="506">
        <v>5476.3</v>
      </c>
      <c r="D85" s="507">
        <v>5451.3</v>
      </c>
      <c r="E85" s="507">
        <v>5378</v>
      </c>
      <c r="F85" s="507">
        <v>5279.7</v>
      </c>
      <c r="G85" s="507">
        <v>5206.3999999999996</v>
      </c>
      <c r="H85" s="507">
        <v>5549.6</v>
      </c>
      <c r="I85" s="507">
        <v>5622.9000000000015</v>
      </c>
      <c r="J85" s="507">
        <v>5721.2000000000007</v>
      </c>
      <c r="K85" s="506">
        <v>5524.6</v>
      </c>
      <c r="L85" s="506">
        <v>5353</v>
      </c>
      <c r="M85" s="506">
        <v>0.18529999999999999</v>
      </c>
    </row>
    <row r="86" spans="1:13" s="13" customFormat="1">
      <c r="A86" s="254">
        <v>76</v>
      </c>
      <c r="B86" s="509" t="s">
        <v>317</v>
      </c>
      <c r="C86" s="506">
        <v>895.55</v>
      </c>
      <c r="D86" s="507">
        <v>908</v>
      </c>
      <c r="E86" s="507">
        <v>878.6</v>
      </c>
      <c r="F86" s="507">
        <v>861.65</v>
      </c>
      <c r="G86" s="507">
        <v>832.25</v>
      </c>
      <c r="H86" s="507">
        <v>924.95</v>
      </c>
      <c r="I86" s="507">
        <v>954.35000000000014</v>
      </c>
      <c r="J86" s="507">
        <v>971.30000000000007</v>
      </c>
      <c r="K86" s="506">
        <v>937.4</v>
      </c>
      <c r="L86" s="506">
        <v>891.05</v>
      </c>
      <c r="M86" s="506">
        <v>0.77873000000000003</v>
      </c>
    </row>
    <row r="87" spans="1:13" s="13" customFormat="1">
      <c r="A87" s="254">
        <v>77</v>
      </c>
      <c r="B87" s="509" t="s">
        <v>230</v>
      </c>
      <c r="C87" s="506">
        <v>1178.45</v>
      </c>
      <c r="D87" s="507">
        <v>1182.3333333333333</v>
      </c>
      <c r="E87" s="507">
        <v>1166.1166666666666</v>
      </c>
      <c r="F87" s="507">
        <v>1153.7833333333333</v>
      </c>
      <c r="G87" s="507">
        <v>1137.5666666666666</v>
      </c>
      <c r="H87" s="507">
        <v>1194.6666666666665</v>
      </c>
      <c r="I87" s="507">
        <v>1210.8833333333332</v>
      </c>
      <c r="J87" s="507">
        <v>1223.2166666666665</v>
      </c>
      <c r="K87" s="506">
        <v>1198.55</v>
      </c>
      <c r="L87" s="506">
        <v>1170</v>
      </c>
      <c r="M87" s="506">
        <v>0.48569000000000001</v>
      </c>
    </row>
    <row r="88" spans="1:13" s="13" customFormat="1">
      <c r="A88" s="254">
        <v>78</v>
      </c>
      <c r="B88" s="509" t="s">
        <v>318</v>
      </c>
      <c r="C88" s="506">
        <v>79.05</v>
      </c>
      <c r="D88" s="507">
        <v>79.399999999999991</v>
      </c>
      <c r="E88" s="507">
        <v>77.949999999999989</v>
      </c>
      <c r="F88" s="507">
        <v>76.849999999999994</v>
      </c>
      <c r="G88" s="507">
        <v>75.399999999999991</v>
      </c>
      <c r="H88" s="507">
        <v>80.499999999999986</v>
      </c>
      <c r="I88" s="507">
        <v>81.95</v>
      </c>
      <c r="J88" s="507">
        <v>83.049999999999983</v>
      </c>
      <c r="K88" s="506">
        <v>80.849999999999994</v>
      </c>
      <c r="L88" s="506">
        <v>78.3</v>
      </c>
      <c r="M88" s="506">
        <v>18.19022</v>
      </c>
    </row>
    <row r="89" spans="1:13" s="13" customFormat="1">
      <c r="A89" s="254">
        <v>79</v>
      </c>
      <c r="B89" s="509" t="s">
        <v>71</v>
      </c>
      <c r="C89" s="506">
        <v>14818.5</v>
      </c>
      <c r="D89" s="507">
        <v>14860.766666666668</v>
      </c>
      <c r="E89" s="507">
        <v>14658.733333333337</v>
      </c>
      <c r="F89" s="507">
        <v>14498.966666666669</v>
      </c>
      <c r="G89" s="507">
        <v>14296.933333333338</v>
      </c>
      <c r="H89" s="507">
        <v>15020.533333333336</v>
      </c>
      <c r="I89" s="507">
        <v>15222.566666666666</v>
      </c>
      <c r="J89" s="507">
        <v>15382.333333333336</v>
      </c>
      <c r="K89" s="506">
        <v>15062.8</v>
      </c>
      <c r="L89" s="506">
        <v>14701</v>
      </c>
      <c r="M89" s="506">
        <v>0.29407</v>
      </c>
    </row>
    <row r="90" spans="1:13" s="13" customFormat="1">
      <c r="A90" s="254">
        <v>80</v>
      </c>
      <c r="B90" s="509" t="s">
        <v>319</v>
      </c>
      <c r="C90" s="506">
        <v>279.05</v>
      </c>
      <c r="D90" s="507">
        <v>281.01666666666665</v>
      </c>
      <c r="E90" s="507">
        <v>274.0333333333333</v>
      </c>
      <c r="F90" s="507">
        <v>269.01666666666665</v>
      </c>
      <c r="G90" s="507">
        <v>262.0333333333333</v>
      </c>
      <c r="H90" s="507">
        <v>286.0333333333333</v>
      </c>
      <c r="I90" s="507">
        <v>293.01666666666665</v>
      </c>
      <c r="J90" s="507">
        <v>298.0333333333333</v>
      </c>
      <c r="K90" s="506">
        <v>288</v>
      </c>
      <c r="L90" s="506">
        <v>276</v>
      </c>
      <c r="M90" s="506">
        <v>3.6406399999999999</v>
      </c>
    </row>
    <row r="91" spans="1:13" s="13" customFormat="1">
      <c r="A91" s="254">
        <v>81</v>
      </c>
      <c r="B91" s="509" t="s">
        <v>74</v>
      </c>
      <c r="C91" s="506">
        <v>3489.1</v>
      </c>
      <c r="D91" s="507">
        <v>3481.7166666666672</v>
      </c>
      <c r="E91" s="507">
        <v>3463.4333333333343</v>
      </c>
      <c r="F91" s="507">
        <v>3437.7666666666673</v>
      </c>
      <c r="G91" s="507">
        <v>3419.4833333333345</v>
      </c>
      <c r="H91" s="507">
        <v>3507.3833333333341</v>
      </c>
      <c r="I91" s="507">
        <v>3525.666666666667</v>
      </c>
      <c r="J91" s="507">
        <v>3551.3333333333339</v>
      </c>
      <c r="K91" s="506">
        <v>3500</v>
      </c>
      <c r="L91" s="506">
        <v>3456.05</v>
      </c>
      <c r="M91" s="506">
        <v>3.8309899999999999</v>
      </c>
    </row>
    <row r="92" spans="1:13" s="13" customFormat="1">
      <c r="A92" s="254">
        <v>82</v>
      </c>
      <c r="B92" s="509" t="s">
        <v>320</v>
      </c>
      <c r="C92" s="506">
        <v>449.3</v>
      </c>
      <c r="D92" s="507">
        <v>451.68333333333334</v>
      </c>
      <c r="E92" s="507">
        <v>445.61666666666667</v>
      </c>
      <c r="F92" s="507">
        <v>441.93333333333334</v>
      </c>
      <c r="G92" s="507">
        <v>435.86666666666667</v>
      </c>
      <c r="H92" s="507">
        <v>455.36666666666667</v>
      </c>
      <c r="I92" s="507">
        <v>461.43333333333339</v>
      </c>
      <c r="J92" s="507">
        <v>465.11666666666667</v>
      </c>
      <c r="K92" s="506">
        <v>457.75</v>
      </c>
      <c r="L92" s="506">
        <v>448</v>
      </c>
      <c r="M92" s="506">
        <v>0.997</v>
      </c>
    </row>
    <row r="93" spans="1:13" s="13" customFormat="1">
      <c r="A93" s="254">
        <v>83</v>
      </c>
      <c r="B93" s="509" t="s">
        <v>321</v>
      </c>
      <c r="C93" s="506">
        <v>254.4</v>
      </c>
      <c r="D93" s="507">
        <v>253.11666666666667</v>
      </c>
      <c r="E93" s="507">
        <v>249.43333333333334</v>
      </c>
      <c r="F93" s="507">
        <v>244.46666666666667</v>
      </c>
      <c r="G93" s="507">
        <v>240.78333333333333</v>
      </c>
      <c r="H93" s="507">
        <v>258.08333333333337</v>
      </c>
      <c r="I93" s="507">
        <v>261.76666666666665</v>
      </c>
      <c r="J93" s="507">
        <v>266.73333333333335</v>
      </c>
      <c r="K93" s="506">
        <v>256.8</v>
      </c>
      <c r="L93" s="506">
        <v>248.15</v>
      </c>
      <c r="M93" s="506">
        <v>0.96858</v>
      </c>
    </row>
    <row r="94" spans="1:13" s="13" customFormat="1">
      <c r="A94" s="254">
        <v>84</v>
      </c>
      <c r="B94" s="509" t="s">
        <v>80</v>
      </c>
      <c r="C94" s="506">
        <v>617.9</v>
      </c>
      <c r="D94" s="507">
        <v>619.08333333333326</v>
      </c>
      <c r="E94" s="507">
        <v>614.86666666666656</v>
      </c>
      <c r="F94" s="507">
        <v>611.83333333333326</v>
      </c>
      <c r="G94" s="507">
        <v>607.61666666666656</v>
      </c>
      <c r="H94" s="507">
        <v>622.11666666666656</v>
      </c>
      <c r="I94" s="507">
        <v>626.33333333333326</v>
      </c>
      <c r="J94" s="507">
        <v>629.36666666666656</v>
      </c>
      <c r="K94" s="506">
        <v>623.29999999999995</v>
      </c>
      <c r="L94" s="506">
        <v>616.04999999999995</v>
      </c>
      <c r="M94" s="506">
        <v>1.6379600000000001</v>
      </c>
    </row>
    <row r="95" spans="1:13" s="13" customFormat="1">
      <c r="A95" s="254">
        <v>85</v>
      </c>
      <c r="B95" s="509" t="s">
        <v>322</v>
      </c>
      <c r="C95" s="506">
        <v>1921.4</v>
      </c>
      <c r="D95" s="507">
        <v>1921.1333333333332</v>
      </c>
      <c r="E95" s="507">
        <v>1907.2666666666664</v>
      </c>
      <c r="F95" s="507">
        <v>1893.1333333333332</v>
      </c>
      <c r="G95" s="507">
        <v>1879.2666666666664</v>
      </c>
      <c r="H95" s="507">
        <v>1935.2666666666664</v>
      </c>
      <c r="I95" s="507">
        <v>1949.1333333333332</v>
      </c>
      <c r="J95" s="507">
        <v>1963.2666666666664</v>
      </c>
      <c r="K95" s="506">
        <v>1935</v>
      </c>
      <c r="L95" s="506">
        <v>1907</v>
      </c>
      <c r="M95" s="506">
        <v>0.67176999999999998</v>
      </c>
    </row>
    <row r="96" spans="1:13" s="13" customFormat="1">
      <c r="A96" s="254">
        <v>86</v>
      </c>
      <c r="B96" s="509" t="s">
        <v>783</v>
      </c>
      <c r="C96" s="506">
        <v>255.3</v>
      </c>
      <c r="D96" s="507">
        <v>257.3</v>
      </c>
      <c r="E96" s="507">
        <v>252.05</v>
      </c>
      <c r="F96" s="507">
        <v>248.8</v>
      </c>
      <c r="G96" s="507">
        <v>243.55</v>
      </c>
      <c r="H96" s="507">
        <v>260.55</v>
      </c>
      <c r="I96" s="507">
        <v>265.8</v>
      </c>
      <c r="J96" s="507">
        <v>269.05</v>
      </c>
      <c r="K96" s="506">
        <v>262.55</v>
      </c>
      <c r="L96" s="506">
        <v>254.05</v>
      </c>
      <c r="M96" s="506">
        <v>3.4304399999999999</v>
      </c>
    </row>
    <row r="97" spans="1:13" s="13" customFormat="1">
      <c r="A97" s="254">
        <v>87</v>
      </c>
      <c r="B97" s="509" t="s">
        <v>75</v>
      </c>
      <c r="C97" s="506">
        <v>439.95</v>
      </c>
      <c r="D97" s="507">
        <v>439.2</v>
      </c>
      <c r="E97" s="507">
        <v>435.54999999999995</v>
      </c>
      <c r="F97" s="507">
        <v>431.15</v>
      </c>
      <c r="G97" s="507">
        <v>427.49999999999994</v>
      </c>
      <c r="H97" s="507">
        <v>443.59999999999997</v>
      </c>
      <c r="I97" s="507">
        <v>447.24999999999994</v>
      </c>
      <c r="J97" s="507">
        <v>451.65</v>
      </c>
      <c r="K97" s="506">
        <v>442.85</v>
      </c>
      <c r="L97" s="506">
        <v>434.8</v>
      </c>
      <c r="M97" s="506">
        <v>12.30143</v>
      </c>
    </row>
    <row r="98" spans="1:13" s="13" customFormat="1">
      <c r="A98" s="254">
        <v>88</v>
      </c>
      <c r="B98" s="509" t="s">
        <v>323</v>
      </c>
      <c r="C98" s="506">
        <v>566.70000000000005</v>
      </c>
      <c r="D98" s="507">
        <v>575.73333333333323</v>
      </c>
      <c r="E98" s="507">
        <v>554.56666666666649</v>
      </c>
      <c r="F98" s="507">
        <v>542.43333333333328</v>
      </c>
      <c r="G98" s="507">
        <v>521.26666666666654</v>
      </c>
      <c r="H98" s="507">
        <v>587.86666666666645</v>
      </c>
      <c r="I98" s="507">
        <v>609.03333333333319</v>
      </c>
      <c r="J98" s="507">
        <v>621.1666666666664</v>
      </c>
      <c r="K98" s="506">
        <v>596.9</v>
      </c>
      <c r="L98" s="506">
        <v>563.6</v>
      </c>
      <c r="M98" s="506">
        <v>6.9343300000000001</v>
      </c>
    </row>
    <row r="99" spans="1:13" s="13" customFormat="1">
      <c r="A99" s="254">
        <v>89</v>
      </c>
      <c r="B99" s="509" t="s">
        <v>76</v>
      </c>
      <c r="C99" s="506">
        <v>157.55000000000001</v>
      </c>
      <c r="D99" s="507">
        <v>157.23333333333335</v>
      </c>
      <c r="E99" s="507">
        <v>154.56666666666669</v>
      </c>
      <c r="F99" s="507">
        <v>151.58333333333334</v>
      </c>
      <c r="G99" s="507">
        <v>148.91666666666669</v>
      </c>
      <c r="H99" s="507">
        <v>160.2166666666667</v>
      </c>
      <c r="I99" s="507">
        <v>162.88333333333333</v>
      </c>
      <c r="J99" s="507">
        <v>165.8666666666667</v>
      </c>
      <c r="K99" s="506">
        <v>159.9</v>
      </c>
      <c r="L99" s="506">
        <v>154.25</v>
      </c>
      <c r="M99" s="506">
        <v>154.86161000000001</v>
      </c>
    </row>
    <row r="100" spans="1:13" s="13" customFormat="1">
      <c r="A100" s="254">
        <v>90</v>
      </c>
      <c r="B100" s="509" t="s">
        <v>324</v>
      </c>
      <c r="C100" s="506">
        <v>452.55</v>
      </c>
      <c r="D100" s="507">
        <v>453.7</v>
      </c>
      <c r="E100" s="507">
        <v>448.95</v>
      </c>
      <c r="F100" s="507">
        <v>445.35</v>
      </c>
      <c r="G100" s="507">
        <v>440.6</v>
      </c>
      <c r="H100" s="507">
        <v>457.29999999999995</v>
      </c>
      <c r="I100" s="507">
        <v>462.04999999999995</v>
      </c>
      <c r="J100" s="507">
        <v>465.64999999999992</v>
      </c>
      <c r="K100" s="506">
        <v>458.45</v>
      </c>
      <c r="L100" s="506">
        <v>450.1</v>
      </c>
      <c r="M100" s="506">
        <v>0.97414000000000001</v>
      </c>
    </row>
    <row r="101" spans="1:13">
      <c r="A101" s="254">
        <v>91</v>
      </c>
      <c r="B101" s="509" t="s">
        <v>325</v>
      </c>
      <c r="C101" s="506">
        <v>351.5</v>
      </c>
      <c r="D101" s="507">
        <v>352.18333333333334</v>
      </c>
      <c r="E101" s="507">
        <v>345.4666666666667</v>
      </c>
      <c r="F101" s="507">
        <v>339.43333333333334</v>
      </c>
      <c r="G101" s="507">
        <v>332.7166666666667</v>
      </c>
      <c r="H101" s="507">
        <v>358.2166666666667</v>
      </c>
      <c r="I101" s="507">
        <v>364.93333333333328</v>
      </c>
      <c r="J101" s="507">
        <v>370.9666666666667</v>
      </c>
      <c r="K101" s="506">
        <v>358.9</v>
      </c>
      <c r="L101" s="506">
        <v>346.15</v>
      </c>
      <c r="M101" s="506">
        <v>0.69940000000000002</v>
      </c>
    </row>
    <row r="102" spans="1:13">
      <c r="A102" s="254">
        <v>92</v>
      </c>
      <c r="B102" s="509" t="s">
        <v>326</v>
      </c>
      <c r="C102" s="506">
        <v>513.4</v>
      </c>
      <c r="D102" s="507">
        <v>513.76666666666677</v>
      </c>
      <c r="E102" s="507">
        <v>504.53333333333353</v>
      </c>
      <c r="F102" s="507">
        <v>495.66666666666674</v>
      </c>
      <c r="G102" s="507">
        <v>486.43333333333351</v>
      </c>
      <c r="H102" s="507">
        <v>522.63333333333355</v>
      </c>
      <c r="I102" s="507">
        <v>531.8666666666669</v>
      </c>
      <c r="J102" s="507">
        <v>540.73333333333358</v>
      </c>
      <c r="K102" s="506">
        <v>523</v>
      </c>
      <c r="L102" s="506">
        <v>504.9</v>
      </c>
      <c r="M102" s="506">
        <v>0.87690000000000001</v>
      </c>
    </row>
    <row r="103" spans="1:13">
      <c r="A103" s="254">
        <v>93</v>
      </c>
      <c r="B103" s="509" t="s">
        <v>77</v>
      </c>
      <c r="C103" s="506">
        <v>127.25</v>
      </c>
      <c r="D103" s="507">
        <v>127.7</v>
      </c>
      <c r="E103" s="507">
        <v>126.15</v>
      </c>
      <c r="F103" s="507">
        <v>125.05</v>
      </c>
      <c r="G103" s="507">
        <v>123.5</v>
      </c>
      <c r="H103" s="507">
        <v>128.80000000000001</v>
      </c>
      <c r="I103" s="507">
        <v>130.35</v>
      </c>
      <c r="J103" s="507">
        <v>131.45000000000002</v>
      </c>
      <c r="K103" s="506">
        <v>129.25</v>
      </c>
      <c r="L103" s="506">
        <v>126.6</v>
      </c>
      <c r="M103" s="506">
        <v>7.4408200000000004</v>
      </c>
    </row>
    <row r="104" spans="1:13">
      <c r="A104" s="254">
        <v>94</v>
      </c>
      <c r="B104" s="509" t="s">
        <v>327</v>
      </c>
      <c r="C104" s="506">
        <v>1579.35</v>
      </c>
      <c r="D104" s="507">
        <v>1594.6166666666668</v>
      </c>
      <c r="E104" s="507">
        <v>1559.2833333333335</v>
      </c>
      <c r="F104" s="507">
        <v>1539.2166666666667</v>
      </c>
      <c r="G104" s="507">
        <v>1503.8833333333334</v>
      </c>
      <c r="H104" s="507">
        <v>1614.6833333333336</v>
      </c>
      <c r="I104" s="507">
        <v>1650.0166666666667</v>
      </c>
      <c r="J104" s="507">
        <v>1670.0833333333337</v>
      </c>
      <c r="K104" s="506">
        <v>1629.95</v>
      </c>
      <c r="L104" s="506">
        <v>1574.55</v>
      </c>
      <c r="M104" s="506">
        <v>2.2076199999999999</v>
      </c>
    </row>
    <row r="105" spans="1:13">
      <c r="A105" s="254">
        <v>95</v>
      </c>
      <c r="B105" s="509" t="s">
        <v>328</v>
      </c>
      <c r="C105" s="506">
        <v>18.8</v>
      </c>
      <c r="D105" s="507">
        <v>18.849999999999998</v>
      </c>
      <c r="E105" s="507">
        <v>18.399999999999995</v>
      </c>
      <c r="F105" s="507">
        <v>17.999999999999996</v>
      </c>
      <c r="G105" s="507">
        <v>17.549999999999994</v>
      </c>
      <c r="H105" s="507">
        <v>19.249999999999996</v>
      </c>
      <c r="I105" s="507">
        <v>19.7</v>
      </c>
      <c r="J105" s="507">
        <v>20.099999999999998</v>
      </c>
      <c r="K105" s="506">
        <v>19.3</v>
      </c>
      <c r="L105" s="506">
        <v>18.45</v>
      </c>
      <c r="M105" s="506">
        <v>64.878</v>
      </c>
    </row>
    <row r="106" spans="1:13">
      <c r="A106" s="254">
        <v>96</v>
      </c>
      <c r="B106" s="509" t="s">
        <v>329</v>
      </c>
      <c r="C106" s="506">
        <v>633.4</v>
      </c>
      <c r="D106" s="507">
        <v>627.80000000000007</v>
      </c>
      <c r="E106" s="507">
        <v>608.60000000000014</v>
      </c>
      <c r="F106" s="507">
        <v>583.80000000000007</v>
      </c>
      <c r="G106" s="507">
        <v>564.60000000000014</v>
      </c>
      <c r="H106" s="507">
        <v>652.60000000000014</v>
      </c>
      <c r="I106" s="507">
        <v>671.80000000000018</v>
      </c>
      <c r="J106" s="507">
        <v>696.60000000000014</v>
      </c>
      <c r="K106" s="506">
        <v>647</v>
      </c>
      <c r="L106" s="506">
        <v>603</v>
      </c>
      <c r="M106" s="506">
        <v>25.586169999999999</v>
      </c>
    </row>
    <row r="107" spans="1:13">
      <c r="A107" s="254">
        <v>97</v>
      </c>
      <c r="B107" s="509" t="s">
        <v>330</v>
      </c>
      <c r="C107" s="506">
        <v>317.14999999999998</v>
      </c>
      <c r="D107" s="507">
        <v>316.3</v>
      </c>
      <c r="E107" s="507">
        <v>312.85000000000002</v>
      </c>
      <c r="F107" s="507">
        <v>308.55</v>
      </c>
      <c r="G107" s="507">
        <v>305.10000000000002</v>
      </c>
      <c r="H107" s="507">
        <v>320.60000000000002</v>
      </c>
      <c r="I107" s="507">
        <v>324.04999999999995</v>
      </c>
      <c r="J107" s="507">
        <v>328.35</v>
      </c>
      <c r="K107" s="506">
        <v>319.75</v>
      </c>
      <c r="L107" s="506">
        <v>312</v>
      </c>
      <c r="M107" s="506">
        <v>0.68381000000000003</v>
      </c>
    </row>
    <row r="108" spans="1:13">
      <c r="A108" s="254">
        <v>98</v>
      </c>
      <c r="B108" s="509" t="s">
        <v>79</v>
      </c>
      <c r="C108" s="506">
        <v>498.9</v>
      </c>
      <c r="D108" s="507">
        <v>500.73333333333335</v>
      </c>
      <c r="E108" s="507">
        <v>491.9666666666667</v>
      </c>
      <c r="F108" s="507">
        <v>485.03333333333336</v>
      </c>
      <c r="G108" s="507">
        <v>476.26666666666671</v>
      </c>
      <c r="H108" s="507">
        <v>507.66666666666669</v>
      </c>
      <c r="I108" s="507">
        <v>516.43333333333339</v>
      </c>
      <c r="J108" s="507">
        <v>523.36666666666667</v>
      </c>
      <c r="K108" s="506">
        <v>509.5</v>
      </c>
      <c r="L108" s="506">
        <v>493.8</v>
      </c>
      <c r="M108" s="506">
        <v>3.8959100000000002</v>
      </c>
    </row>
    <row r="109" spans="1:13">
      <c r="A109" s="254">
        <v>99</v>
      </c>
      <c r="B109" s="509" t="s">
        <v>331</v>
      </c>
      <c r="C109" s="506">
        <v>4045.75</v>
      </c>
      <c r="D109" s="507">
        <v>4025.3166666666671</v>
      </c>
      <c r="E109" s="507">
        <v>4000.6333333333341</v>
      </c>
      <c r="F109" s="507">
        <v>3955.5166666666669</v>
      </c>
      <c r="G109" s="507">
        <v>3930.8333333333339</v>
      </c>
      <c r="H109" s="507">
        <v>4070.4333333333343</v>
      </c>
      <c r="I109" s="507">
        <v>4095.1166666666677</v>
      </c>
      <c r="J109" s="507">
        <v>4140.2333333333345</v>
      </c>
      <c r="K109" s="506">
        <v>4050</v>
      </c>
      <c r="L109" s="506">
        <v>3980.2</v>
      </c>
      <c r="M109" s="506">
        <v>5.1700000000000003E-2</v>
      </c>
    </row>
    <row r="110" spans="1:13">
      <c r="A110" s="254">
        <v>100</v>
      </c>
      <c r="B110" s="509" t="s">
        <v>332</v>
      </c>
      <c r="C110" s="506">
        <v>167.7</v>
      </c>
      <c r="D110" s="507">
        <v>168.63333333333335</v>
      </c>
      <c r="E110" s="507">
        <v>166.1166666666667</v>
      </c>
      <c r="F110" s="507">
        <v>164.53333333333336</v>
      </c>
      <c r="G110" s="507">
        <v>162.01666666666671</v>
      </c>
      <c r="H110" s="507">
        <v>170.2166666666667</v>
      </c>
      <c r="I110" s="507">
        <v>172.73333333333335</v>
      </c>
      <c r="J110" s="507">
        <v>174.31666666666669</v>
      </c>
      <c r="K110" s="506">
        <v>171.15</v>
      </c>
      <c r="L110" s="506">
        <v>167.05</v>
      </c>
      <c r="M110" s="506">
        <v>1.3628499999999999</v>
      </c>
    </row>
    <row r="111" spans="1:13">
      <c r="A111" s="254">
        <v>101</v>
      </c>
      <c r="B111" s="509" t="s">
        <v>333</v>
      </c>
      <c r="C111" s="506">
        <v>235</v>
      </c>
      <c r="D111" s="507">
        <v>235.98333333333335</v>
      </c>
      <c r="E111" s="507">
        <v>231.81666666666669</v>
      </c>
      <c r="F111" s="507">
        <v>228.63333333333335</v>
      </c>
      <c r="G111" s="507">
        <v>224.4666666666667</v>
      </c>
      <c r="H111" s="507">
        <v>239.16666666666669</v>
      </c>
      <c r="I111" s="507">
        <v>243.33333333333331</v>
      </c>
      <c r="J111" s="507">
        <v>246.51666666666668</v>
      </c>
      <c r="K111" s="506">
        <v>240.15</v>
      </c>
      <c r="L111" s="506">
        <v>232.8</v>
      </c>
      <c r="M111" s="506">
        <v>8.15686</v>
      </c>
    </row>
    <row r="112" spans="1:13">
      <c r="A112" s="254">
        <v>102</v>
      </c>
      <c r="B112" s="509" t="s">
        <v>334</v>
      </c>
      <c r="C112" s="506">
        <v>109.9</v>
      </c>
      <c r="D112" s="507">
        <v>109.28333333333335</v>
      </c>
      <c r="E112" s="507">
        <v>107.66666666666669</v>
      </c>
      <c r="F112" s="507">
        <v>105.43333333333334</v>
      </c>
      <c r="G112" s="507">
        <v>103.81666666666668</v>
      </c>
      <c r="H112" s="507">
        <v>111.51666666666669</v>
      </c>
      <c r="I112" s="507">
        <v>113.13333333333334</v>
      </c>
      <c r="J112" s="507">
        <v>115.3666666666667</v>
      </c>
      <c r="K112" s="506">
        <v>110.9</v>
      </c>
      <c r="L112" s="506">
        <v>107.05</v>
      </c>
      <c r="M112" s="506">
        <v>6.6387400000000003</v>
      </c>
    </row>
    <row r="113" spans="1:13">
      <c r="A113" s="254">
        <v>103</v>
      </c>
      <c r="B113" s="509" t="s">
        <v>335</v>
      </c>
      <c r="C113" s="506">
        <v>600.5</v>
      </c>
      <c r="D113" s="507">
        <v>600.06666666666672</v>
      </c>
      <c r="E113" s="507">
        <v>588.13333333333344</v>
      </c>
      <c r="F113" s="507">
        <v>575.76666666666677</v>
      </c>
      <c r="G113" s="507">
        <v>563.83333333333348</v>
      </c>
      <c r="H113" s="507">
        <v>612.43333333333339</v>
      </c>
      <c r="I113" s="507">
        <v>624.36666666666656</v>
      </c>
      <c r="J113" s="507">
        <v>636.73333333333335</v>
      </c>
      <c r="K113" s="506">
        <v>612</v>
      </c>
      <c r="L113" s="506">
        <v>587.70000000000005</v>
      </c>
      <c r="M113" s="506">
        <v>0.96741999999999995</v>
      </c>
    </row>
    <row r="114" spans="1:13">
      <c r="A114" s="254">
        <v>104</v>
      </c>
      <c r="B114" s="509" t="s">
        <v>81</v>
      </c>
      <c r="C114" s="506">
        <v>540.65</v>
      </c>
      <c r="D114" s="507">
        <v>538.4</v>
      </c>
      <c r="E114" s="507">
        <v>532.44999999999993</v>
      </c>
      <c r="F114" s="507">
        <v>524.25</v>
      </c>
      <c r="G114" s="507">
        <v>518.29999999999995</v>
      </c>
      <c r="H114" s="507">
        <v>546.59999999999991</v>
      </c>
      <c r="I114" s="507">
        <v>552.54999999999995</v>
      </c>
      <c r="J114" s="507">
        <v>560.74999999999989</v>
      </c>
      <c r="K114" s="506">
        <v>544.35</v>
      </c>
      <c r="L114" s="506">
        <v>530.20000000000005</v>
      </c>
      <c r="M114" s="506">
        <v>35.770949999999999</v>
      </c>
    </row>
    <row r="115" spans="1:13">
      <c r="A115" s="254">
        <v>105</v>
      </c>
      <c r="B115" s="509" t="s">
        <v>82</v>
      </c>
      <c r="C115" s="506">
        <v>792.3</v>
      </c>
      <c r="D115" s="507">
        <v>795.93333333333339</v>
      </c>
      <c r="E115" s="507">
        <v>783.36666666666679</v>
      </c>
      <c r="F115" s="507">
        <v>774.43333333333339</v>
      </c>
      <c r="G115" s="507">
        <v>761.86666666666679</v>
      </c>
      <c r="H115" s="507">
        <v>804.86666666666679</v>
      </c>
      <c r="I115" s="507">
        <v>817.43333333333339</v>
      </c>
      <c r="J115" s="507">
        <v>826.36666666666679</v>
      </c>
      <c r="K115" s="506">
        <v>808.5</v>
      </c>
      <c r="L115" s="506">
        <v>787</v>
      </c>
      <c r="M115" s="506">
        <v>36.712290000000003</v>
      </c>
    </row>
    <row r="116" spans="1:13">
      <c r="A116" s="254">
        <v>106</v>
      </c>
      <c r="B116" s="509" t="s">
        <v>231</v>
      </c>
      <c r="C116" s="506">
        <v>170.2</v>
      </c>
      <c r="D116" s="507">
        <v>170.83333333333334</v>
      </c>
      <c r="E116" s="507">
        <v>168.86666666666667</v>
      </c>
      <c r="F116" s="507">
        <v>167.53333333333333</v>
      </c>
      <c r="G116" s="507">
        <v>165.56666666666666</v>
      </c>
      <c r="H116" s="507">
        <v>172.16666666666669</v>
      </c>
      <c r="I116" s="507">
        <v>174.13333333333333</v>
      </c>
      <c r="J116" s="507">
        <v>175.4666666666667</v>
      </c>
      <c r="K116" s="506">
        <v>172.8</v>
      </c>
      <c r="L116" s="506">
        <v>169.5</v>
      </c>
      <c r="M116" s="506">
        <v>10.04833</v>
      </c>
    </row>
    <row r="117" spans="1:13">
      <c r="A117" s="254">
        <v>107</v>
      </c>
      <c r="B117" s="509" t="s">
        <v>83</v>
      </c>
      <c r="C117" s="506">
        <v>145.69999999999999</v>
      </c>
      <c r="D117" s="507">
        <v>146.11666666666667</v>
      </c>
      <c r="E117" s="507">
        <v>144.18333333333334</v>
      </c>
      <c r="F117" s="507">
        <v>142.66666666666666</v>
      </c>
      <c r="G117" s="507">
        <v>140.73333333333332</v>
      </c>
      <c r="H117" s="507">
        <v>147.63333333333335</v>
      </c>
      <c r="I117" s="507">
        <v>149.56666666666669</v>
      </c>
      <c r="J117" s="507">
        <v>151.08333333333337</v>
      </c>
      <c r="K117" s="506">
        <v>148.05000000000001</v>
      </c>
      <c r="L117" s="506">
        <v>144.6</v>
      </c>
      <c r="M117" s="506">
        <v>118.57531</v>
      </c>
    </row>
    <row r="118" spans="1:13">
      <c r="A118" s="254">
        <v>108</v>
      </c>
      <c r="B118" s="509" t="s">
        <v>336</v>
      </c>
      <c r="C118" s="506">
        <v>372.6</v>
      </c>
      <c r="D118" s="507">
        <v>374.05</v>
      </c>
      <c r="E118" s="507">
        <v>369.75</v>
      </c>
      <c r="F118" s="507">
        <v>366.9</v>
      </c>
      <c r="G118" s="507">
        <v>362.59999999999997</v>
      </c>
      <c r="H118" s="507">
        <v>376.90000000000003</v>
      </c>
      <c r="I118" s="507">
        <v>381.2000000000001</v>
      </c>
      <c r="J118" s="507">
        <v>384.05000000000007</v>
      </c>
      <c r="K118" s="506">
        <v>378.35</v>
      </c>
      <c r="L118" s="506">
        <v>371.2</v>
      </c>
      <c r="M118" s="506">
        <v>1.32168</v>
      </c>
    </row>
    <row r="119" spans="1:13">
      <c r="A119" s="254">
        <v>109</v>
      </c>
      <c r="B119" s="509" t="s">
        <v>823</v>
      </c>
      <c r="C119" s="506">
        <v>2993.55</v>
      </c>
      <c r="D119" s="507">
        <v>2944.6</v>
      </c>
      <c r="E119" s="507">
        <v>2873.95</v>
      </c>
      <c r="F119" s="507">
        <v>2754.35</v>
      </c>
      <c r="G119" s="507">
        <v>2683.7</v>
      </c>
      <c r="H119" s="507">
        <v>3064.2</v>
      </c>
      <c r="I119" s="507">
        <v>3134.8500000000004</v>
      </c>
      <c r="J119" s="507">
        <v>3254.45</v>
      </c>
      <c r="K119" s="506">
        <v>3015.25</v>
      </c>
      <c r="L119" s="506">
        <v>2825</v>
      </c>
      <c r="M119" s="506">
        <v>13.085789999999999</v>
      </c>
    </row>
    <row r="120" spans="1:13">
      <c r="A120" s="254">
        <v>110</v>
      </c>
      <c r="B120" s="509" t="s">
        <v>84</v>
      </c>
      <c r="C120" s="506">
        <v>1613.35</v>
      </c>
      <c r="D120" s="507">
        <v>1609.45</v>
      </c>
      <c r="E120" s="507">
        <v>1599.0500000000002</v>
      </c>
      <c r="F120" s="507">
        <v>1584.7500000000002</v>
      </c>
      <c r="G120" s="507">
        <v>1574.3500000000004</v>
      </c>
      <c r="H120" s="507">
        <v>1623.75</v>
      </c>
      <c r="I120" s="507">
        <v>1634.15</v>
      </c>
      <c r="J120" s="507">
        <v>1648.4499999999998</v>
      </c>
      <c r="K120" s="506">
        <v>1619.85</v>
      </c>
      <c r="L120" s="506">
        <v>1595.15</v>
      </c>
      <c r="M120" s="506">
        <v>3.4577300000000002</v>
      </c>
    </row>
    <row r="121" spans="1:13">
      <c r="A121" s="254">
        <v>111</v>
      </c>
      <c r="B121" s="509" t="s">
        <v>85</v>
      </c>
      <c r="C121" s="506">
        <v>557.15</v>
      </c>
      <c r="D121" s="507">
        <v>559.05000000000007</v>
      </c>
      <c r="E121" s="507">
        <v>552.10000000000014</v>
      </c>
      <c r="F121" s="507">
        <v>547.05000000000007</v>
      </c>
      <c r="G121" s="507">
        <v>540.10000000000014</v>
      </c>
      <c r="H121" s="507">
        <v>564.10000000000014</v>
      </c>
      <c r="I121" s="507">
        <v>571.05000000000018</v>
      </c>
      <c r="J121" s="507">
        <v>576.10000000000014</v>
      </c>
      <c r="K121" s="506">
        <v>566</v>
      </c>
      <c r="L121" s="506">
        <v>554</v>
      </c>
      <c r="M121" s="506">
        <v>18.9817</v>
      </c>
    </row>
    <row r="122" spans="1:13">
      <c r="A122" s="254">
        <v>112</v>
      </c>
      <c r="B122" s="509" t="s">
        <v>232</v>
      </c>
      <c r="C122" s="506">
        <v>779.2</v>
      </c>
      <c r="D122" s="507">
        <v>776.19999999999993</v>
      </c>
      <c r="E122" s="507">
        <v>771.39999999999986</v>
      </c>
      <c r="F122" s="507">
        <v>763.59999999999991</v>
      </c>
      <c r="G122" s="507">
        <v>758.79999999999984</v>
      </c>
      <c r="H122" s="507">
        <v>783.99999999999989</v>
      </c>
      <c r="I122" s="507">
        <v>788.79999999999984</v>
      </c>
      <c r="J122" s="507">
        <v>796.59999999999991</v>
      </c>
      <c r="K122" s="506">
        <v>781</v>
      </c>
      <c r="L122" s="506">
        <v>768.4</v>
      </c>
      <c r="M122" s="506">
        <v>2.8825599999999998</v>
      </c>
    </row>
    <row r="123" spans="1:13">
      <c r="A123" s="254">
        <v>113</v>
      </c>
      <c r="B123" s="509" t="s">
        <v>337</v>
      </c>
      <c r="C123" s="506">
        <v>716.6</v>
      </c>
      <c r="D123" s="507">
        <v>714.44999999999993</v>
      </c>
      <c r="E123" s="507">
        <v>710.39999999999986</v>
      </c>
      <c r="F123" s="507">
        <v>704.19999999999993</v>
      </c>
      <c r="G123" s="507">
        <v>700.14999999999986</v>
      </c>
      <c r="H123" s="507">
        <v>720.64999999999986</v>
      </c>
      <c r="I123" s="507">
        <v>724.69999999999982</v>
      </c>
      <c r="J123" s="507">
        <v>730.89999999999986</v>
      </c>
      <c r="K123" s="506">
        <v>718.5</v>
      </c>
      <c r="L123" s="506">
        <v>708.25</v>
      </c>
      <c r="M123" s="506">
        <v>2.3881700000000001</v>
      </c>
    </row>
    <row r="124" spans="1:13">
      <c r="A124" s="254">
        <v>114</v>
      </c>
      <c r="B124" s="509" t="s">
        <v>233</v>
      </c>
      <c r="C124" s="506">
        <v>398.85</v>
      </c>
      <c r="D124" s="507">
        <v>397.84999999999997</v>
      </c>
      <c r="E124" s="507">
        <v>389.19999999999993</v>
      </c>
      <c r="F124" s="507">
        <v>379.54999999999995</v>
      </c>
      <c r="G124" s="507">
        <v>370.89999999999992</v>
      </c>
      <c r="H124" s="507">
        <v>407.49999999999994</v>
      </c>
      <c r="I124" s="507">
        <v>416.14999999999992</v>
      </c>
      <c r="J124" s="507">
        <v>425.79999999999995</v>
      </c>
      <c r="K124" s="506">
        <v>406.5</v>
      </c>
      <c r="L124" s="506">
        <v>388.2</v>
      </c>
      <c r="M124" s="506">
        <v>13.2834</v>
      </c>
    </row>
    <row r="125" spans="1:13">
      <c r="A125" s="254">
        <v>115</v>
      </c>
      <c r="B125" s="509" t="s">
        <v>86</v>
      </c>
      <c r="C125" s="506">
        <v>859.35</v>
      </c>
      <c r="D125" s="507">
        <v>862.36666666666679</v>
      </c>
      <c r="E125" s="507">
        <v>849.03333333333353</v>
      </c>
      <c r="F125" s="507">
        <v>838.7166666666667</v>
      </c>
      <c r="G125" s="507">
        <v>825.38333333333344</v>
      </c>
      <c r="H125" s="507">
        <v>872.68333333333362</v>
      </c>
      <c r="I125" s="507">
        <v>886.01666666666688</v>
      </c>
      <c r="J125" s="507">
        <v>896.33333333333371</v>
      </c>
      <c r="K125" s="506">
        <v>875.7</v>
      </c>
      <c r="L125" s="506">
        <v>852.05</v>
      </c>
      <c r="M125" s="506">
        <v>11.220739999999999</v>
      </c>
    </row>
    <row r="126" spans="1:13">
      <c r="A126" s="254">
        <v>116</v>
      </c>
      <c r="B126" s="509" t="s">
        <v>338</v>
      </c>
      <c r="C126" s="506">
        <v>702.05</v>
      </c>
      <c r="D126" s="507">
        <v>693.4666666666667</v>
      </c>
      <c r="E126" s="507">
        <v>678.58333333333337</v>
      </c>
      <c r="F126" s="507">
        <v>655.11666666666667</v>
      </c>
      <c r="G126" s="507">
        <v>640.23333333333335</v>
      </c>
      <c r="H126" s="507">
        <v>716.93333333333339</v>
      </c>
      <c r="I126" s="507">
        <v>731.81666666666661</v>
      </c>
      <c r="J126" s="507">
        <v>755.28333333333342</v>
      </c>
      <c r="K126" s="506">
        <v>708.35</v>
      </c>
      <c r="L126" s="506">
        <v>670</v>
      </c>
      <c r="M126" s="506">
        <v>14.97001</v>
      </c>
    </row>
    <row r="127" spans="1:13">
      <c r="A127" s="254">
        <v>117</v>
      </c>
      <c r="B127" s="509" t="s">
        <v>339</v>
      </c>
      <c r="C127" s="506">
        <v>97.7</v>
      </c>
      <c r="D127" s="507">
        <v>96.766666666666666</v>
      </c>
      <c r="E127" s="507">
        <v>94.933333333333337</v>
      </c>
      <c r="F127" s="507">
        <v>92.166666666666671</v>
      </c>
      <c r="G127" s="507">
        <v>90.333333333333343</v>
      </c>
      <c r="H127" s="507">
        <v>99.533333333333331</v>
      </c>
      <c r="I127" s="507">
        <v>101.36666666666667</v>
      </c>
      <c r="J127" s="507">
        <v>104.13333333333333</v>
      </c>
      <c r="K127" s="506">
        <v>98.6</v>
      </c>
      <c r="L127" s="506">
        <v>94</v>
      </c>
      <c r="M127" s="506">
        <v>2.08691</v>
      </c>
    </row>
    <row r="128" spans="1:13">
      <c r="A128" s="254">
        <v>118</v>
      </c>
      <c r="B128" s="509" t="s">
        <v>340</v>
      </c>
      <c r="C128" s="506">
        <v>114</v>
      </c>
      <c r="D128" s="507">
        <v>114.13333333333333</v>
      </c>
      <c r="E128" s="507">
        <v>113.11666666666665</v>
      </c>
      <c r="F128" s="507">
        <v>112.23333333333332</v>
      </c>
      <c r="G128" s="507">
        <v>111.21666666666664</v>
      </c>
      <c r="H128" s="507">
        <v>115.01666666666665</v>
      </c>
      <c r="I128" s="507">
        <v>116.03333333333333</v>
      </c>
      <c r="J128" s="507">
        <v>116.91666666666666</v>
      </c>
      <c r="K128" s="506">
        <v>115.15</v>
      </c>
      <c r="L128" s="506">
        <v>113.25</v>
      </c>
      <c r="M128" s="506">
        <v>8.7657900000000009</v>
      </c>
    </row>
    <row r="129" spans="1:13">
      <c r="A129" s="254">
        <v>119</v>
      </c>
      <c r="B129" s="509" t="s">
        <v>341</v>
      </c>
      <c r="C129" s="506">
        <v>543.5</v>
      </c>
      <c r="D129" s="507">
        <v>536.55000000000007</v>
      </c>
      <c r="E129" s="507">
        <v>525.05000000000018</v>
      </c>
      <c r="F129" s="507">
        <v>506.60000000000014</v>
      </c>
      <c r="G129" s="507">
        <v>495.10000000000025</v>
      </c>
      <c r="H129" s="507">
        <v>555.00000000000011</v>
      </c>
      <c r="I129" s="507">
        <v>566.49999999999989</v>
      </c>
      <c r="J129" s="507">
        <v>584.95000000000005</v>
      </c>
      <c r="K129" s="506">
        <v>548.04999999999995</v>
      </c>
      <c r="L129" s="506">
        <v>518.1</v>
      </c>
      <c r="M129" s="506">
        <v>0.69545999999999997</v>
      </c>
    </row>
    <row r="130" spans="1:13">
      <c r="A130" s="254">
        <v>120</v>
      </c>
      <c r="B130" s="509" t="s">
        <v>92</v>
      </c>
      <c r="C130" s="506">
        <v>304.2</v>
      </c>
      <c r="D130" s="507">
        <v>304.18333333333334</v>
      </c>
      <c r="E130" s="507">
        <v>301.61666666666667</v>
      </c>
      <c r="F130" s="507">
        <v>299.03333333333336</v>
      </c>
      <c r="G130" s="507">
        <v>296.4666666666667</v>
      </c>
      <c r="H130" s="507">
        <v>306.76666666666665</v>
      </c>
      <c r="I130" s="507">
        <v>309.33333333333337</v>
      </c>
      <c r="J130" s="507">
        <v>311.91666666666663</v>
      </c>
      <c r="K130" s="506">
        <v>306.75</v>
      </c>
      <c r="L130" s="506">
        <v>301.60000000000002</v>
      </c>
      <c r="M130" s="506">
        <v>54.447650000000003</v>
      </c>
    </row>
    <row r="131" spans="1:13">
      <c r="A131" s="254">
        <v>121</v>
      </c>
      <c r="B131" s="509" t="s">
        <v>87</v>
      </c>
      <c r="C131" s="506">
        <v>529.1</v>
      </c>
      <c r="D131" s="507">
        <v>528.33333333333337</v>
      </c>
      <c r="E131" s="507">
        <v>525.91666666666674</v>
      </c>
      <c r="F131" s="507">
        <v>522.73333333333335</v>
      </c>
      <c r="G131" s="507">
        <v>520.31666666666672</v>
      </c>
      <c r="H131" s="507">
        <v>531.51666666666677</v>
      </c>
      <c r="I131" s="507">
        <v>533.93333333333351</v>
      </c>
      <c r="J131" s="507">
        <v>537.11666666666679</v>
      </c>
      <c r="K131" s="506">
        <v>530.75</v>
      </c>
      <c r="L131" s="506">
        <v>525.15</v>
      </c>
      <c r="M131" s="506">
        <v>16.842089999999999</v>
      </c>
    </row>
    <row r="132" spans="1:13">
      <c r="A132" s="254">
        <v>122</v>
      </c>
      <c r="B132" s="509" t="s">
        <v>234</v>
      </c>
      <c r="C132" s="506">
        <v>1523.15</v>
      </c>
      <c r="D132" s="507">
        <v>1521.3500000000001</v>
      </c>
      <c r="E132" s="507">
        <v>1472.7000000000003</v>
      </c>
      <c r="F132" s="507">
        <v>1422.2500000000002</v>
      </c>
      <c r="G132" s="507">
        <v>1373.6000000000004</v>
      </c>
      <c r="H132" s="507">
        <v>1571.8000000000002</v>
      </c>
      <c r="I132" s="507">
        <v>1620.4500000000003</v>
      </c>
      <c r="J132" s="507">
        <v>1670.9</v>
      </c>
      <c r="K132" s="506">
        <v>1570</v>
      </c>
      <c r="L132" s="506">
        <v>1470.9</v>
      </c>
      <c r="M132" s="506">
        <v>5.8349099999999998</v>
      </c>
    </row>
    <row r="133" spans="1:13">
      <c r="A133" s="254">
        <v>123</v>
      </c>
      <c r="B133" s="509" t="s">
        <v>342</v>
      </c>
      <c r="C133" s="506">
        <v>1570.9</v>
      </c>
      <c r="D133" s="507">
        <v>1566.6333333333332</v>
      </c>
      <c r="E133" s="507">
        <v>1534.2666666666664</v>
      </c>
      <c r="F133" s="507">
        <v>1497.6333333333332</v>
      </c>
      <c r="G133" s="507">
        <v>1465.2666666666664</v>
      </c>
      <c r="H133" s="507">
        <v>1603.2666666666664</v>
      </c>
      <c r="I133" s="507">
        <v>1635.6333333333332</v>
      </c>
      <c r="J133" s="507">
        <v>1672.2666666666664</v>
      </c>
      <c r="K133" s="506">
        <v>1599</v>
      </c>
      <c r="L133" s="506">
        <v>1530</v>
      </c>
      <c r="M133" s="506">
        <v>6.5151500000000002</v>
      </c>
    </row>
    <row r="134" spans="1:13">
      <c r="A134" s="254">
        <v>124</v>
      </c>
      <c r="B134" s="509" t="s">
        <v>343</v>
      </c>
      <c r="C134" s="506">
        <v>186.45</v>
      </c>
      <c r="D134" s="507">
        <v>189.76666666666665</v>
      </c>
      <c r="E134" s="507">
        <v>181.68333333333331</v>
      </c>
      <c r="F134" s="507">
        <v>176.91666666666666</v>
      </c>
      <c r="G134" s="507">
        <v>168.83333333333331</v>
      </c>
      <c r="H134" s="507">
        <v>194.5333333333333</v>
      </c>
      <c r="I134" s="507">
        <v>202.61666666666667</v>
      </c>
      <c r="J134" s="507">
        <v>207.3833333333333</v>
      </c>
      <c r="K134" s="506">
        <v>197.85</v>
      </c>
      <c r="L134" s="506">
        <v>185</v>
      </c>
      <c r="M134" s="506">
        <v>45.427039999999998</v>
      </c>
    </row>
    <row r="135" spans="1:13">
      <c r="A135" s="254">
        <v>125</v>
      </c>
      <c r="B135" s="509" t="s">
        <v>834</v>
      </c>
      <c r="C135" s="506">
        <v>291.85000000000002</v>
      </c>
      <c r="D135" s="507">
        <v>280.98333333333335</v>
      </c>
      <c r="E135" s="507">
        <v>262.4666666666667</v>
      </c>
      <c r="F135" s="507">
        <v>233.08333333333334</v>
      </c>
      <c r="G135" s="507">
        <v>214.56666666666669</v>
      </c>
      <c r="H135" s="507">
        <v>310.36666666666667</v>
      </c>
      <c r="I135" s="507">
        <v>328.88333333333333</v>
      </c>
      <c r="J135" s="507">
        <v>358.26666666666671</v>
      </c>
      <c r="K135" s="506">
        <v>299.5</v>
      </c>
      <c r="L135" s="506">
        <v>251.6</v>
      </c>
      <c r="M135" s="506">
        <v>90.026650000000004</v>
      </c>
    </row>
    <row r="136" spans="1:13">
      <c r="A136" s="254">
        <v>126</v>
      </c>
      <c r="B136" s="509" t="s">
        <v>740</v>
      </c>
      <c r="C136" s="506">
        <v>727.3</v>
      </c>
      <c r="D136" s="507">
        <v>727.4666666666667</v>
      </c>
      <c r="E136" s="507">
        <v>714.93333333333339</v>
      </c>
      <c r="F136" s="507">
        <v>702.56666666666672</v>
      </c>
      <c r="G136" s="507">
        <v>690.03333333333342</v>
      </c>
      <c r="H136" s="507">
        <v>739.83333333333337</v>
      </c>
      <c r="I136" s="507">
        <v>752.36666666666667</v>
      </c>
      <c r="J136" s="507">
        <v>764.73333333333335</v>
      </c>
      <c r="K136" s="506">
        <v>740</v>
      </c>
      <c r="L136" s="506">
        <v>715.1</v>
      </c>
      <c r="M136" s="506">
        <v>0.83082</v>
      </c>
    </row>
    <row r="137" spans="1:13">
      <c r="A137" s="254">
        <v>127</v>
      </c>
      <c r="B137" s="509" t="s">
        <v>345</v>
      </c>
      <c r="C137" s="506">
        <v>638.45000000000005</v>
      </c>
      <c r="D137" s="507">
        <v>642.85</v>
      </c>
      <c r="E137" s="507">
        <v>627.70000000000005</v>
      </c>
      <c r="F137" s="507">
        <v>616.95000000000005</v>
      </c>
      <c r="G137" s="507">
        <v>601.80000000000007</v>
      </c>
      <c r="H137" s="507">
        <v>653.6</v>
      </c>
      <c r="I137" s="507">
        <v>668.74999999999989</v>
      </c>
      <c r="J137" s="507">
        <v>679.5</v>
      </c>
      <c r="K137" s="506">
        <v>658</v>
      </c>
      <c r="L137" s="506">
        <v>632.1</v>
      </c>
      <c r="M137" s="506">
        <v>1.34111</v>
      </c>
    </row>
    <row r="138" spans="1:13">
      <c r="A138" s="254">
        <v>128</v>
      </c>
      <c r="B138" s="509" t="s">
        <v>89</v>
      </c>
      <c r="C138" s="506">
        <v>10.8</v>
      </c>
      <c r="D138" s="507">
        <v>10.866666666666667</v>
      </c>
      <c r="E138" s="507">
        <v>10.683333333333334</v>
      </c>
      <c r="F138" s="507">
        <v>10.566666666666666</v>
      </c>
      <c r="G138" s="507">
        <v>10.383333333333333</v>
      </c>
      <c r="H138" s="507">
        <v>10.983333333333334</v>
      </c>
      <c r="I138" s="507">
        <v>11.166666666666668</v>
      </c>
      <c r="J138" s="507">
        <v>11.283333333333335</v>
      </c>
      <c r="K138" s="506">
        <v>11.05</v>
      </c>
      <c r="L138" s="506">
        <v>10.75</v>
      </c>
      <c r="M138" s="506">
        <v>25.581340000000001</v>
      </c>
    </row>
    <row r="139" spans="1:13">
      <c r="A139" s="254">
        <v>129</v>
      </c>
      <c r="B139" s="509" t="s">
        <v>346</v>
      </c>
      <c r="C139" s="506">
        <v>123.5</v>
      </c>
      <c r="D139" s="507">
        <v>124.95</v>
      </c>
      <c r="E139" s="507">
        <v>121.25</v>
      </c>
      <c r="F139" s="507">
        <v>119</v>
      </c>
      <c r="G139" s="507">
        <v>115.3</v>
      </c>
      <c r="H139" s="507">
        <v>127.2</v>
      </c>
      <c r="I139" s="507">
        <v>130.90000000000003</v>
      </c>
      <c r="J139" s="507">
        <v>133.15</v>
      </c>
      <c r="K139" s="506">
        <v>128.65</v>
      </c>
      <c r="L139" s="506">
        <v>122.7</v>
      </c>
      <c r="M139" s="506">
        <v>2.7557900000000002</v>
      </c>
    </row>
    <row r="140" spans="1:13">
      <c r="A140" s="254">
        <v>130</v>
      </c>
      <c r="B140" s="509" t="s">
        <v>90</v>
      </c>
      <c r="C140" s="506">
        <v>3378.25</v>
      </c>
      <c r="D140" s="507">
        <v>3391.7666666666664</v>
      </c>
      <c r="E140" s="507">
        <v>3347.5333333333328</v>
      </c>
      <c r="F140" s="507">
        <v>3316.8166666666666</v>
      </c>
      <c r="G140" s="507">
        <v>3272.583333333333</v>
      </c>
      <c r="H140" s="507">
        <v>3422.4833333333327</v>
      </c>
      <c r="I140" s="507">
        <v>3466.7166666666662</v>
      </c>
      <c r="J140" s="507">
        <v>3497.4333333333325</v>
      </c>
      <c r="K140" s="506">
        <v>3436</v>
      </c>
      <c r="L140" s="506">
        <v>3361.05</v>
      </c>
      <c r="M140" s="506">
        <v>7.9391699999999998</v>
      </c>
    </row>
    <row r="141" spans="1:13">
      <c r="A141" s="254">
        <v>131</v>
      </c>
      <c r="B141" s="509" t="s">
        <v>347</v>
      </c>
      <c r="C141" s="506">
        <v>20724.650000000001</v>
      </c>
      <c r="D141" s="507">
        <v>20834.75</v>
      </c>
      <c r="E141" s="507">
        <v>20489.900000000001</v>
      </c>
      <c r="F141" s="507">
        <v>20255.150000000001</v>
      </c>
      <c r="G141" s="507">
        <v>19910.300000000003</v>
      </c>
      <c r="H141" s="507">
        <v>21069.5</v>
      </c>
      <c r="I141" s="507">
        <v>21414.35</v>
      </c>
      <c r="J141" s="507">
        <v>21649.1</v>
      </c>
      <c r="K141" s="506">
        <v>21179.599999999999</v>
      </c>
      <c r="L141" s="506">
        <v>20600</v>
      </c>
      <c r="M141" s="506">
        <v>0.40823999999999999</v>
      </c>
    </row>
    <row r="142" spans="1:13">
      <c r="A142" s="254">
        <v>132</v>
      </c>
      <c r="B142" s="509" t="s">
        <v>348</v>
      </c>
      <c r="C142" s="506">
        <v>2526.4499999999998</v>
      </c>
      <c r="D142" s="507">
        <v>2501.9500000000003</v>
      </c>
      <c r="E142" s="507">
        <v>2453.9000000000005</v>
      </c>
      <c r="F142" s="507">
        <v>2381.3500000000004</v>
      </c>
      <c r="G142" s="507">
        <v>2333.3000000000006</v>
      </c>
      <c r="H142" s="507">
        <v>2574.5000000000005</v>
      </c>
      <c r="I142" s="507">
        <v>2622.5500000000006</v>
      </c>
      <c r="J142" s="507">
        <v>2695.1000000000004</v>
      </c>
      <c r="K142" s="506">
        <v>2550</v>
      </c>
      <c r="L142" s="506">
        <v>2429.4</v>
      </c>
      <c r="M142" s="506">
        <v>7.2305999999999999</v>
      </c>
    </row>
    <row r="143" spans="1:13">
      <c r="A143" s="254">
        <v>133</v>
      </c>
      <c r="B143" s="509" t="s">
        <v>93</v>
      </c>
      <c r="C143" s="506">
        <v>4449.7</v>
      </c>
      <c r="D143" s="507">
        <v>4427.1333333333332</v>
      </c>
      <c r="E143" s="507">
        <v>4387.5666666666666</v>
      </c>
      <c r="F143" s="507">
        <v>4325.4333333333334</v>
      </c>
      <c r="G143" s="507">
        <v>4285.8666666666668</v>
      </c>
      <c r="H143" s="507">
        <v>4489.2666666666664</v>
      </c>
      <c r="I143" s="507">
        <v>4528.8333333333321</v>
      </c>
      <c r="J143" s="507">
        <v>4590.9666666666662</v>
      </c>
      <c r="K143" s="506">
        <v>4466.7</v>
      </c>
      <c r="L143" s="506">
        <v>4365</v>
      </c>
      <c r="M143" s="506">
        <v>9.3572699999999998</v>
      </c>
    </row>
    <row r="144" spans="1:13">
      <c r="A144" s="254">
        <v>134</v>
      </c>
      <c r="B144" s="509" t="s">
        <v>349</v>
      </c>
      <c r="C144" s="506">
        <v>345.7</v>
      </c>
      <c r="D144" s="507">
        <v>345.7</v>
      </c>
      <c r="E144" s="507">
        <v>342.09999999999997</v>
      </c>
      <c r="F144" s="507">
        <v>338.5</v>
      </c>
      <c r="G144" s="507">
        <v>334.9</v>
      </c>
      <c r="H144" s="507">
        <v>349.29999999999995</v>
      </c>
      <c r="I144" s="507">
        <v>352.9</v>
      </c>
      <c r="J144" s="507">
        <v>356.49999999999994</v>
      </c>
      <c r="K144" s="506">
        <v>349.3</v>
      </c>
      <c r="L144" s="506">
        <v>342.1</v>
      </c>
      <c r="M144" s="506">
        <v>0.96728000000000003</v>
      </c>
    </row>
    <row r="145" spans="1:13">
      <c r="A145" s="254">
        <v>135</v>
      </c>
      <c r="B145" s="509" t="s">
        <v>350</v>
      </c>
      <c r="C145" s="506">
        <v>102.95</v>
      </c>
      <c r="D145" s="507">
        <v>103.26666666666667</v>
      </c>
      <c r="E145" s="507">
        <v>101.93333333333334</v>
      </c>
      <c r="F145" s="507">
        <v>100.91666666666667</v>
      </c>
      <c r="G145" s="507">
        <v>99.583333333333343</v>
      </c>
      <c r="H145" s="507">
        <v>104.28333333333333</v>
      </c>
      <c r="I145" s="507">
        <v>105.61666666666667</v>
      </c>
      <c r="J145" s="507">
        <v>106.63333333333333</v>
      </c>
      <c r="K145" s="506">
        <v>104.6</v>
      </c>
      <c r="L145" s="506">
        <v>102.25</v>
      </c>
      <c r="M145" s="506">
        <v>6.51051</v>
      </c>
    </row>
    <row r="146" spans="1:13">
      <c r="A146" s="254">
        <v>136</v>
      </c>
      <c r="B146" s="509" t="s">
        <v>835</v>
      </c>
      <c r="C146" s="506">
        <v>230.75</v>
      </c>
      <c r="D146" s="507">
        <v>230.45000000000002</v>
      </c>
      <c r="E146" s="507">
        <v>226.90000000000003</v>
      </c>
      <c r="F146" s="507">
        <v>223.05</v>
      </c>
      <c r="G146" s="507">
        <v>219.50000000000003</v>
      </c>
      <c r="H146" s="507">
        <v>234.30000000000004</v>
      </c>
      <c r="I146" s="507">
        <v>237.85000000000005</v>
      </c>
      <c r="J146" s="507">
        <v>241.70000000000005</v>
      </c>
      <c r="K146" s="506">
        <v>234</v>
      </c>
      <c r="L146" s="506">
        <v>226.6</v>
      </c>
      <c r="M146" s="506">
        <v>8.8575199999999992</v>
      </c>
    </row>
    <row r="147" spans="1:13">
      <c r="A147" s="254">
        <v>137</v>
      </c>
      <c r="B147" s="509" t="s">
        <v>742</v>
      </c>
      <c r="C147" s="506">
        <v>1873.25</v>
      </c>
      <c r="D147" s="507">
        <v>1884.2166666666665</v>
      </c>
      <c r="E147" s="507">
        <v>1851.0333333333328</v>
      </c>
      <c r="F147" s="507">
        <v>1828.8166666666664</v>
      </c>
      <c r="G147" s="507">
        <v>1795.6333333333328</v>
      </c>
      <c r="H147" s="507">
        <v>1906.4333333333329</v>
      </c>
      <c r="I147" s="507">
        <v>1939.6166666666668</v>
      </c>
      <c r="J147" s="507">
        <v>1961.833333333333</v>
      </c>
      <c r="K147" s="506">
        <v>1917.4</v>
      </c>
      <c r="L147" s="506">
        <v>1862</v>
      </c>
      <c r="M147" s="506">
        <v>0.13596</v>
      </c>
    </row>
    <row r="148" spans="1:13">
      <c r="A148" s="254">
        <v>138</v>
      </c>
      <c r="B148" s="509" t="s">
        <v>235</v>
      </c>
      <c r="C148" s="506">
        <v>88.75</v>
      </c>
      <c r="D148" s="507">
        <v>88.850000000000009</v>
      </c>
      <c r="E148" s="507">
        <v>85.90000000000002</v>
      </c>
      <c r="F148" s="507">
        <v>83.050000000000011</v>
      </c>
      <c r="G148" s="507">
        <v>80.100000000000023</v>
      </c>
      <c r="H148" s="507">
        <v>91.700000000000017</v>
      </c>
      <c r="I148" s="507">
        <v>94.65</v>
      </c>
      <c r="J148" s="507">
        <v>97.500000000000014</v>
      </c>
      <c r="K148" s="506">
        <v>91.8</v>
      </c>
      <c r="L148" s="506">
        <v>86</v>
      </c>
      <c r="M148" s="506">
        <v>84.93074</v>
      </c>
    </row>
    <row r="149" spans="1:13">
      <c r="A149" s="254">
        <v>139</v>
      </c>
      <c r="B149" s="509" t="s">
        <v>94</v>
      </c>
      <c r="C149" s="506">
        <v>2661.05</v>
      </c>
      <c r="D149" s="507">
        <v>2656.9</v>
      </c>
      <c r="E149" s="507">
        <v>2630.15</v>
      </c>
      <c r="F149" s="507">
        <v>2599.25</v>
      </c>
      <c r="G149" s="507">
        <v>2572.5</v>
      </c>
      <c r="H149" s="507">
        <v>2687.8</v>
      </c>
      <c r="I149" s="507">
        <v>2714.55</v>
      </c>
      <c r="J149" s="507">
        <v>2745.4500000000003</v>
      </c>
      <c r="K149" s="506">
        <v>2683.65</v>
      </c>
      <c r="L149" s="506">
        <v>2626</v>
      </c>
      <c r="M149" s="506">
        <v>6.5482899999999997</v>
      </c>
    </row>
    <row r="150" spans="1:13">
      <c r="A150" s="254">
        <v>140</v>
      </c>
      <c r="B150" s="509" t="s">
        <v>351</v>
      </c>
      <c r="C150" s="506">
        <v>193.85</v>
      </c>
      <c r="D150" s="507">
        <v>194.93333333333331</v>
      </c>
      <c r="E150" s="507">
        <v>190.91666666666663</v>
      </c>
      <c r="F150" s="507">
        <v>187.98333333333332</v>
      </c>
      <c r="G150" s="507">
        <v>183.96666666666664</v>
      </c>
      <c r="H150" s="507">
        <v>197.86666666666662</v>
      </c>
      <c r="I150" s="507">
        <v>201.88333333333333</v>
      </c>
      <c r="J150" s="507">
        <v>204.81666666666661</v>
      </c>
      <c r="K150" s="506">
        <v>198.95</v>
      </c>
      <c r="L150" s="506">
        <v>192</v>
      </c>
      <c r="M150" s="506">
        <v>0.89014000000000004</v>
      </c>
    </row>
    <row r="151" spans="1:13">
      <c r="A151" s="254">
        <v>141</v>
      </c>
      <c r="B151" s="509" t="s">
        <v>236</v>
      </c>
      <c r="C151" s="506">
        <v>488.45</v>
      </c>
      <c r="D151" s="507">
        <v>488.90000000000003</v>
      </c>
      <c r="E151" s="507">
        <v>482.80000000000007</v>
      </c>
      <c r="F151" s="507">
        <v>477.15000000000003</v>
      </c>
      <c r="G151" s="507">
        <v>471.05000000000007</v>
      </c>
      <c r="H151" s="507">
        <v>494.55000000000007</v>
      </c>
      <c r="I151" s="507">
        <v>500.65000000000009</v>
      </c>
      <c r="J151" s="507">
        <v>506.30000000000007</v>
      </c>
      <c r="K151" s="506">
        <v>495</v>
      </c>
      <c r="L151" s="506">
        <v>483.25</v>
      </c>
      <c r="M151" s="506">
        <v>3.4455900000000002</v>
      </c>
    </row>
    <row r="152" spans="1:13">
      <c r="A152" s="254">
        <v>142</v>
      </c>
      <c r="B152" s="509" t="s">
        <v>237</v>
      </c>
      <c r="C152" s="506">
        <v>1397.75</v>
      </c>
      <c r="D152" s="507">
        <v>1402.4833333333333</v>
      </c>
      <c r="E152" s="507">
        <v>1381.6166666666668</v>
      </c>
      <c r="F152" s="507">
        <v>1365.4833333333333</v>
      </c>
      <c r="G152" s="507">
        <v>1344.6166666666668</v>
      </c>
      <c r="H152" s="507">
        <v>1418.6166666666668</v>
      </c>
      <c r="I152" s="507">
        <v>1439.4833333333331</v>
      </c>
      <c r="J152" s="507">
        <v>1455.6166666666668</v>
      </c>
      <c r="K152" s="506">
        <v>1423.35</v>
      </c>
      <c r="L152" s="506">
        <v>1386.35</v>
      </c>
      <c r="M152" s="506">
        <v>0.95667000000000002</v>
      </c>
    </row>
    <row r="153" spans="1:13">
      <c r="A153" s="254">
        <v>143</v>
      </c>
      <c r="B153" s="509" t="s">
        <v>238</v>
      </c>
      <c r="C153" s="506">
        <v>80.8</v>
      </c>
      <c r="D153" s="507">
        <v>81.350000000000009</v>
      </c>
      <c r="E153" s="507">
        <v>79.950000000000017</v>
      </c>
      <c r="F153" s="507">
        <v>79.100000000000009</v>
      </c>
      <c r="G153" s="507">
        <v>77.700000000000017</v>
      </c>
      <c r="H153" s="507">
        <v>82.200000000000017</v>
      </c>
      <c r="I153" s="507">
        <v>83.600000000000023</v>
      </c>
      <c r="J153" s="507">
        <v>84.450000000000017</v>
      </c>
      <c r="K153" s="506">
        <v>82.75</v>
      </c>
      <c r="L153" s="506">
        <v>80.5</v>
      </c>
      <c r="M153" s="506">
        <v>22.73028</v>
      </c>
    </row>
    <row r="154" spans="1:13">
      <c r="A154" s="254">
        <v>144</v>
      </c>
      <c r="B154" s="509" t="s">
        <v>95</v>
      </c>
      <c r="C154" s="506">
        <v>89.85</v>
      </c>
      <c r="D154" s="507">
        <v>90.616666666666674</v>
      </c>
      <c r="E154" s="507">
        <v>88.233333333333348</v>
      </c>
      <c r="F154" s="507">
        <v>86.616666666666674</v>
      </c>
      <c r="G154" s="507">
        <v>84.233333333333348</v>
      </c>
      <c r="H154" s="507">
        <v>92.233333333333348</v>
      </c>
      <c r="I154" s="507">
        <v>94.616666666666674</v>
      </c>
      <c r="J154" s="507">
        <v>96.233333333333348</v>
      </c>
      <c r="K154" s="506">
        <v>93</v>
      </c>
      <c r="L154" s="506">
        <v>89</v>
      </c>
      <c r="M154" s="506">
        <v>11.740729999999999</v>
      </c>
    </row>
    <row r="155" spans="1:13">
      <c r="A155" s="254">
        <v>145</v>
      </c>
      <c r="B155" s="509" t="s">
        <v>352</v>
      </c>
      <c r="C155" s="506">
        <v>619.15</v>
      </c>
      <c r="D155" s="507">
        <v>625.31666666666672</v>
      </c>
      <c r="E155" s="507">
        <v>605.38333333333344</v>
      </c>
      <c r="F155" s="507">
        <v>591.61666666666667</v>
      </c>
      <c r="G155" s="507">
        <v>571.68333333333339</v>
      </c>
      <c r="H155" s="507">
        <v>639.08333333333348</v>
      </c>
      <c r="I155" s="507">
        <v>659.01666666666665</v>
      </c>
      <c r="J155" s="507">
        <v>672.78333333333353</v>
      </c>
      <c r="K155" s="506">
        <v>645.25</v>
      </c>
      <c r="L155" s="506">
        <v>611.54999999999995</v>
      </c>
      <c r="M155" s="506">
        <v>5.2524800000000003</v>
      </c>
    </row>
    <row r="156" spans="1:13">
      <c r="A156" s="254">
        <v>146</v>
      </c>
      <c r="B156" s="509" t="s">
        <v>96</v>
      </c>
      <c r="C156" s="506">
        <v>1350.95</v>
      </c>
      <c r="D156" s="507">
        <v>1353.0166666666667</v>
      </c>
      <c r="E156" s="507">
        <v>1334.7333333333333</v>
      </c>
      <c r="F156" s="507">
        <v>1318.5166666666667</v>
      </c>
      <c r="G156" s="507">
        <v>1300.2333333333333</v>
      </c>
      <c r="H156" s="507">
        <v>1369.2333333333333</v>
      </c>
      <c r="I156" s="507">
        <v>1387.5166666666667</v>
      </c>
      <c r="J156" s="507">
        <v>1403.7333333333333</v>
      </c>
      <c r="K156" s="506">
        <v>1371.3</v>
      </c>
      <c r="L156" s="506">
        <v>1336.8</v>
      </c>
      <c r="M156" s="506">
        <v>5.05511</v>
      </c>
    </row>
    <row r="157" spans="1:13">
      <c r="A157" s="254">
        <v>147</v>
      </c>
      <c r="B157" s="509" t="s">
        <v>97</v>
      </c>
      <c r="C157" s="506">
        <v>197.6</v>
      </c>
      <c r="D157" s="507">
        <v>198.91666666666666</v>
      </c>
      <c r="E157" s="507">
        <v>195.68333333333331</v>
      </c>
      <c r="F157" s="507">
        <v>193.76666666666665</v>
      </c>
      <c r="G157" s="507">
        <v>190.5333333333333</v>
      </c>
      <c r="H157" s="507">
        <v>200.83333333333331</v>
      </c>
      <c r="I157" s="507">
        <v>204.06666666666666</v>
      </c>
      <c r="J157" s="507">
        <v>205.98333333333332</v>
      </c>
      <c r="K157" s="506">
        <v>202.15</v>
      </c>
      <c r="L157" s="506">
        <v>197</v>
      </c>
      <c r="M157" s="506">
        <v>35.855829999999997</v>
      </c>
    </row>
    <row r="158" spans="1:13">
      <c r="A158" s="254">
        <v>148</v>
      </c>
      <c r="B158" s="509" t="s">
        <v>354</v>
      </c>
      <c r="C158" s="506">
        <v>284.85000000000002</v>
      </c>
      <c r="D158" s="507">
        <v>286.3</v>
      </c>
      <c r="E158" s="507">
        <v>280.55</v>
      </c>
      <c r="F158" s="507">
        <v>276.25</v>
      </c>
      <c r="G158" s="507">
        <v>270.5</v>
      </c>
      <c r="H158" s="507">
        <v>290.60000000000002</v>
      </c>
      <c r="I158" s="507">
        <v>296.35000000000002</v>
      </c>
      <c r="J158" s="507">
        <v>300.65000000000003</v>
      </c>
      <c r="K158" s="506">
        <v>292.05</v>
      </c>
      <c r="L158" s="506">
        <v>282</v>
      </c>
      <c r="M158" s="506">
        <v>1.22454</v>
      </c>
    </row>
    <row r="159" spans="1:13">
      <c r="A159" s="254">
        <v>149</v>
      </c>
      <c r="B159" s="509" t="s">
        <v>98</v>
      </c>
      <c r="C159" s="506">
        <v>83.6</v>
      </c>
      <c r="D159" s="507">
        <v>83.649999999999991</v>
      </c>
      <c r="E159" s="507">
        <v>82.449999999999989</v>
      </c>
      <c r="F159" s="507">
        <v>81.3</v>
      </c>
      <c r="G159" s="507">
        <v>80.099999999999994</v>
      </c>
      <c r="H159" s="507">
        <v>84.799999999999983</v>
      </c>
      <c r="I159" s="507">
        <v>86</v>
      </c>
      <c r="J159" s="507">
        <v>87.149999999999977</v>
      </c>
      <c r="K159" s="506">
        <v>84.85</v>
      </c>
      <c r="L159" s="506">
        <v>82.5</v>
      </c>
      <c r="M159" s="506">
        <v>190.0181</v>
      </c>
    </row>
    <row r="160" spans="1:13">
      <c r="A160" s="254">
        <v>150</v>
      </c>
      <c r="B160" s="509" t="s">
        <v>355</v>
      </c>
      <c r="C160" s="506">
        <v>2302.1999999999998</v>
      </c>
      <c r="D160" s="507">
        <v>2314.0166666666669</v>
      </c>
      <c r="E160" s="507">
        <v>2279.2333333333336</v>
      </c>
      <c r="F160" s="507">
        <v>2256.2666666666669</v>
      </c>
      <c r="G160" s="507">
        <v>2221.4833333333336</v>
      </c>
      <c r="H160" s="507">
        <v>2336.9833333333336</v>
      </c>
      <c r="I160" s="507">
        <v>2371.7666666666673</v>
      </c>
      <c r="J160" s="507">
        <v>2394.7333333333336</v>
      </c>
      <c r="K160" s="506">
        <v>2348.8000000000002</v>
      </c>
      <c r="L160" s="506">
        <v>2291.0500000000002</v>
      </c>
      <c r="M160" s="506">
        <v>0.19561000000000001</v>
      </c>
    </row>
    <row r="161" spans="1:13">
      <c r="A161" s="254">
        <v>151</v>
      </c>
      <c r="B161" s="509" t="s">
        <v>356</v>
      </c>
      <c r="C161" s="506">
        <v>398.55</v>
      </c>
      <c r="D161" s="507">
        <v>399.56666666666666</v>
      </c>
      <c r="E161" s="507">
        <v>395.2833333333333</v>
      </c>
      <c r="F161" s="507">
        <v>392.01666666666665</v>
      </c>
      <c r="G161" s="507">
        <v>387.73333333333329</v>
      </c>
      <c r="H161" s="507">
        <v>402.83333333333331</v>
      </c>
      <c r="I161" s="507">
        <v>407.11666666666673</v>
      </c>
      <c r="J161" s="507">
        <v>410.38333333333333</v>
      </c>
      <c r="K161" s="506">
        <v>403.85</v>
      </c>
      <c r="L161" s="506">
        <v>396.3</v>
      </c>
      <c r="M161" s="506">
        <v>0.92593000000000003</v>
      </c>
    </row>
    <row r="162" spans="1:13">
      <c r="A162" s="254">
        <v>152</v>
      </c>
      <c r="B162" s="509" t="s">
        <v>357</v>
      </c>
      <c r="C162" s="506">
        <v>629.54999999999995</v>
      </c>
      <c r="D162" s="507">
        <v>633.30000000000007</v>
      </c>
      <c r="E162" s="507">
        <v>622.90000000000009</v>
      </c>
      <c r="F162" s="507">
        <v>616.25</v>
      </c>
      <c r="G162" s="507">
        <v>605.85</v>
      </c>
      <c r="H162" s="507">
        <v>639.95000000000016</v>
      </c>
      <c r="I162" s="507">
        <v>650.35</v>
      </c>
      <c r="J162" s="507">
        <v>657.00000000000023</v>
      </c>
      <c r="K162" s="506">
        <v>643.70000000000005</v>
      </c>
      <c r="L162" s="506">
        <v>626.65</v>
      </c>
      <c r="M162" s="506">
        <v>0.56167</v>
      </c>
    </row>
    <row r="163" spans="1:13">
      <c r="A163" s="254">
        <v>153</v>
      </c>
      <c r="B163" s="509" t="s">
        <v>358</v>
      </c>
      <c r="C163" s="506">
        <v>116.15</v>
      </c>
      <c r="D163" s="507">
        <v>113.88333333333333</v>
      </c>
      <c r="E163" s="507">
        <v>107.46666666666665</v>
      </c>
      <c r="F163" s="507">
        <v>98.783333333333331</v>
      </c>
      <c r="G163" s="507">
        <v>92.36666666666666</v>
      </c>
      <c r="H163" s="507">
        <v>122.56666666666665</v>
      </c>
      <c r="I163" s="507">
        <v>128.98333333333335</v>
      </c>
      <c r="J163" s="507">
        <v>137.66666666666663</v>
      </c>
      <c r="K163" s="506">
        <v>120.3</v>
      </c>
      <c r="L163" s="506">
        <v>105.2</v>
      </c>
      <c r="M163" s="506">
        <v>283.12281000000002</v>
      </c>
    </row>
    <row r="164" spans="1:13">
      <c r="A164" s="254">
        <v>154</v>
      </c>
      <c r="B164" s="509" t="s">
        <v>359</v>
      </c>
      <c r="C164" s="506">
        <v>194.05</v>
      </c>
      <c r="D164" s="507">
        <v>195.76666666666665</v>
      </c>
      <c r="E164" s="507">
        <v>185.23333333333329</v>
      </c>
      <c r="F164" s="507">
        <v>176.41666666666663</v>
      </c>
      <c r="G164" s="507">
        <v>165.88333333333327</v>
      </c>
      <c r="H164" s="507">
        <v>204.58333333333331</v>
      </c>
      <c r="I164" s="507">
        <v>215.11666666666667</v>
      </c>
      <c r="J164" s="507">
        <v>223.93333333333334</v>
      </c>
      <c r="K164" s="506">
        <v>206.3</v>
      </c>
      <c r="L164" s="506">
        <v>186.95</v>
      </c>
      <c r="M164" s="506">
        <v>179.99271999999999</v>
      </c>
    </row>
    <row r="165" spans="1:13">
      <c r="A165" s="254">
        <v>155</v>
      </c>
      <c r="B165" s="509" t="s">
        <v>239</v>
      </c>
      <c r="C165" s="506">
        <v>7.65</v>
      </c>
      <c r="D165" s="507">
        <v>7.6833333333333327</v>
      </c>
      <c r="E165" s="507">
        <v>7.5666666666666655</v>
      </c>
      <c r="F165" s="507">
        <v>7.4833333333333325</v>
      </c>
      <c r="G165" s="507">
        <v>7.3666666666666654</v>
      </c>
      <c r="H165" s="507">
        <v>7.7666666666666657</v>
      </c>
      <c r="I165" s="507">
        <v>7.8833333333333329</v>
      </c>
      <c r="J165" s="507">
        <v>7.9666666666666659</v>
      </c>
      <c r="K165" s="506">
        <v>7.8</v>
      </c>
      <c r="L165" s="506">
        <v>7.6</v>
      </c>
      <c r="M165" s="506">
        <v>17.862739999999999</v>
      </c>
    </row>
    <row r="166" spans="1:13">
      <c r="A166" s="254">
        <v>156</v>
      </c>
      <c r="B166" s="509" t="s">
        <v>240</v>
      </c>
      <c r="C166" s="506">
        <v>66.55</v>
      </c>
      <c r="D166" s="507">
        <v>66.966666666666654</v>
      </c>
      <c r="E166" s="507">
        <v>66.083333333333314</v>
      </c>
      <c r="F166" s="507">
        <v>65.61666666666666</v>
      </c>
      <c r="G166" s="507">
        <v>64.73333333333332</v>
      </c>
      <c r="H166" s="507">
        <v>67.433333333333309</v>
      </c>
      <c r="I166" s="507">
        <v>68.316666666666663</v>
      </c>
      <c r="J166" s="507">
        <v>68.783333333333303</v>
      </c>
      <c r="K166" s="506">
        <v>67.849999999999994</v>
      </c>
      <c r="L166" s="506">
        <v>66.5</v>
      </c>
      <c r="M166" s="506">
        <v>19.911269999999998</v>
      </c>
    </row>
    <row r="167" spans="1:13">
      <c r="A167" s="254">
        <v>157</v>
      </c>
      <c r="B167" s="509" t="s">
        <v>99</v>
      </c>
      <c r="C167" s="506">
        <v>143.25</v>
      </c>
      <c r="D167" s="507">
        <v>143.61666666666665</v>
      </c>
      <c r="E167" s="507">
        <v>141.58333333333329</v>
      </c>
      <c r="F167" s="507">
        <v>139.91666666666663</v>
      </c>
      <c r="G167" s="507">
        <v>137.88333333333327</v>
      </c>
      <c r="H167" s="507">
        <v>145.2833333333333</v>
      </c>
      <c r="I167" s="507">
        <v>147.31666666666666</v>
      </c>
      <c r="J167" s="507">
        <v>148.98333333333332</v>
      </c>
      <c r="K167" s="506">
        <v>145.65</v>
      </c>
      <c r="L167" s="506">
        <v>141.94999999999999</v>
      </c>
      <c r="M167" s="506">
        <v>152.28738999999999</v>
      </c>
    </row>
    <row r="168" spans="1:13">
      <c r="A168" s="254">
        <v>158</v>
      </c>
      <c r="B168" s="509" t="s">
        <v>360</v>
      </c>
      <c r="C168" s="506">
        <v>284.14999999999998</v>
      </c>
      <c r="D168" s="507">
        <v>286.8</v>
      </c>
      <c r="E168" s="507">
        <v>279.60000000000002</v>
      </c>
      <c r="F168" s="507">
        <v>275.05</v>
      </c>
      <c r="G168" s="507">
        <v>267.85000000000002</v>
      </c>
      <c r="H168" s="507">
        <v>291.35000000000002</v>
      </c>
      <c r="I168" s="507">
        <v>298.54999999999995</v>
      </c>
      <c r="J168" s="507">
        <v>303.10000000000002</v>
      </c>
      <c r="K168" s="506">
        <v>294</v>
      </c>
      <c r="L168" s="506">
        <v>282.25</v>
      </c>
      <c r="M168" s="506">
        <v>1.8975900000000001</v>
      </c>
    </row>
    <row r="169" spans="1:13">
      <c r="A169" s="254">
        <v>159</v>
      </c>
      <c r="B169" s="509" t="s">
        <v>361</v>
      </c>
      <c r="C169" s="506">
        <v>236.05</v>
      </c>
      <c r="D169" s="507">
        <v>238.13333333333333</v>
      </c>
      <c r="E169" s="507">
        <v>233.41666666666666</v>
      </c>
      <c r="F169" s="507">
        <v>230.78333333333333</v>
      </c>
      <c r="G169" s="507">
        <v>226.06666666666666</v>
      </c>
      <c r="H169" s="507">
        <v>240.76666666666665</v>
      </c>
      <c r="I169" s="507">
        <v>245.48333333333335</v>
      </c>
      <c r="J169" s="507">
        <v>248.11666666666665</v>
      </c>
      <c r="K169" s="506">
        <v>242.85</v>
      </c>
      <c r="L169" s="506">
        <v>235.5</v>
      </c>
      <c r="M169" s="506">
        <v>1.21669</v>
      </c>
    </row>
    <row r="170" spans="1:13">
      <c r="A170" s="254">
        <v>160</v>
      </c>
      <c r="B170" s="509" t="s">
        <v>744</v>
      </c>
      <c r="C170" s="506">
        <v>4219.8</v>
      </c>
      <c r="D170" s="507">
        <v>4243.2666666666664</v>
      </c>
      <c r="E170" s="507">
        <v>4176.5333333333328</v>
      </c>
      <c r="F170" s="507">
        <v>4133.2666666666664</v>
      </c>
      <c r="G170" s="507">
        <v>4066.5333333333328</v>
      </c>
      <c r="H170" s="507">
        <v>4286.5333333333328</v>
      </c>
      <c r="I170" s="507">
        <v>4353.2666666666664</v>
      </c>
      <c r="J170" s="507">
        <v>4396.5333333333328</v>
      </c>
      <c r="K170" s="506">
        <v>4310</v>
      </c>
      <c r="L170" s="506">
        <v>4200</v>
      </c>
      <c r="M170" s="506">
        <v>0.28149999999999997</v>
      </c>
    </row>
    <row r="171" spans="1:13">
      <c r="A171" s="254">
        <v>161</v>
      </c>
      <c r="B171" s="509" t="s">
        <v>102</v>
      </c>
      <c r="C171" s="506">
        <v>26.7</v>
      </c>
      <c r="D171" s="507">
        <v>26.849999999999998</v>
      </c>
      <c r="E171" s="507">
        <v>26.299999999999997</v>
      </c>
      <c r="F171" s="507">
        <v>25.9</v>
      </c>
      <c r="G171" s="507">
        <v>25.349999999999998</v>
      </c>
      <c r="H171" s="507">
        <v>27.249999999999996</v>
      </c>
      <c r="I171" s="507">
        <v>27.8</v>
      </c>
      <c r="J171" s="507">
        <v>28.199999999999996</v>
      </c>
      <c r="K171" s="506">
        <v>27.4</v>
      </c>
      <c r="L171" s="506">
        <v>26.45</v>
      </c>
      <c r="M171" s="506">
        <v>107.54284</v>
      </c>
    </row>
    <row r="172" spans="1:13">
      <c r="A172" s="254">
        <v>162</v>
      </c>
      <c r="B172" s="509" t="s">
        <v>362</v>
      </c>
      <c r="C172" s="506">
        <v>2352</v>
      </c>
      <c r="D172" s="507">
        <v>2369.85</v>
      </c>
      <c r="E172" s="507">
        <v>2310.6999999999998</v>
      </c>
      <c r="F172" s="507">
        <v>2269.4</v>
      </c>
      <c r="G172" s="507">
        <v>2210.25</v>
      </c>
      <c r="H172" s="507">
        <v>2411.1499999999996</v>
      </c>
      <c r="I172" s="507">
        <v>2470.3000000000002</v>
      </c>
      <c r="J172" s="507">
        <v>2511.5999999999995</v>
      </c>
      <c r="K172" s="506">
        <v>2429</v>
      </c>
      <c r="L172" s="506">
        <v>2328.5500000000002</v>
      </c>
      <c r="M172" s="506">
        <v>0.17125000000000001</v>
      </c>
    </row>
    <row r="173" spans="1:13">
      <c r="A173" s="254">
        <v>163</v>
      </c>
      <c r="B173" s="509" t="s">
        <v>745</v>
      </c>
      <c r="C173" s="506">
        <v>202.6</v>
      </c>
      <c r="D173" s="507">
        <v>204.51666666666665</v>
      </c>
      <c r="E173" s="507">
        <v>199.33333333333331</v>
      </c>
      <c r="F173" s="507">
        <v>196.06666666666666</v>
      </c>
      <c r="G173" s="507">
        <v>190.88333333333333</v>
      </c>
      <c r="H173" s="507">
        <v>207.7833333333333</v>
      </c>
      <c r="I173" s="507">
        <v>212.96666666666664</v>
      </c>
      <c r="J173" s="507">
        <v>216.23333333333329</v>
      </c>
      <c r="K173" s="506">
        <v>209.7</v>
      </c>
      <c r="L173" s="506">
        <v>201.25</v>
      </c>
      <c r="M173" s="506">
        <v>1.28244</v>
      </c>
    </row>
    <row r="174" spans="1:13">
      <c r="A174" s="254">
        <v>164</v>
      </c>
      <c r="B174" s="509" t="s">
        <v>363</v>
      </c>
      <c r="C174" s="506">
        <v>2407.4499999999998</v>
      </c>
      <c r="D174" s="507">
        <v>2431.8833333333332</v>
      </c>
      <c r="E174" s="507">
        <v>2375.5166666666664</v>
      </c>
      <c r="F174" s="507">
        <v>2343.583333333333</v>
      </c>
      <c r="G174" s="507">
        <v>2287.2166666666662</v>
      </c>
      <c r="H174" s="507">
        <v>2463.8166666666666</v>
      </c>
      <c r="I174" s="507">
        <v>2520.1833333333334</v>
      </c>
      <c r="J174" s="507">
        <v>2552.1166666666668</v>
      </c>
      <c r="K174" s="506">
        <v>2488.25</v>
      </c>
      <c r="L174" s="506">
        <v>2399.9499999999998</v>
      </c>
      <c r="M174" s="506">
        <v>0.32240000000000002</v>
      </c>
    </row>
    <row r="175" spans="1:13">
      <c r="A175" s="254">
        <v>165</v>
      </c>
      <c r="B175" s="509" t="s">
        <v>241</v>
      </c>
      <c r="C175" s="506">
        <v>225.75</v>
      </c>
      <c r="D175" s="507">
        <v>221.6</v>
      </c>
      <c r="E175" s="507">
        <v>213.04999999999998</v>
      </c>
      <c r="F175" s="507">
        <v>200.35</v>
      </c>
      <c r="G175" s="507">
        <v>191.79999999999998</v>
      </c>
      <c r="H175" s="507">
        <v>234.29999999999998</v>
      </c>
      <c r="I175" s="507">
        <v>242.85</v>
      </c>
      <c r="J175" s="507">
        <v>255.54999999999998</v>
      </c>
      <c r="K175" s="506">
        <v>230.15</v>
      </c>
      <c r="L175" s="506">
        <v>208.9</v>
      </c>
      <c r="M175" s="506">
        <v>44.704999999999998</v>
      </c>
    </row>
    <row r="176" spans="1:13">
      <c r="A176" s="254">
        <v>166</v>
      </c>
      <c r="B176" s="509" t="s">
        <v>364</v>
      </c>
      <c r="C176" s="506">
        <v>5600</v>
      </c>
      <c r="D176" s="507">
        <v>5613.3666666666659</v>
      </c>
      <c r="E176" s="507">
        <v>5557.7333333333318</v>
      </c>
      <c r="F176" s="507">
        <v>5515.4666666666662</v>
      </c>
      <c r="G176" s="507">
        <v>5459.8333333333321</v>
      </c>
      <c r="H176" s="507">
        <v>5655.6333333333314</v>
      </c>
      <c r="I176" s="507">
        <v>5711.2666666666646</v>
      </c>
      <c r="J176" s="507">
        <v>5753.533333333331</v>
      </c>
      <c r="K176" s="506">
        <v>5669</v>
      </c>
      <c r="L176" s="506">
        <v>5571.1</v>
      </c>
      <c r="M176" s="506">
        <v>0.15182000000000001</v>
      </c>
    </row>
    <row r="177" spans="1:13">
      <c r="A177" s="254">
        <v>167</v>
      </c>
      <c r="B177" s="509" t="s">
        <v>365</v>
      </c>
      <c r="C177" s="506">
        <v>1425.3</v>
      </c>
      <c r="D177" s="507">
        <v>1430.1000000000001</v>
      </c>
      <c r="E177" s="507">
        <v>1415.2000000000003</v>
      </c>
      <c r="F177" s="507">
        <v>1405.1000000000001</v>
      </c>
      <c r="G177" s="507">
        <v>1390.2000000000003</v>
      </c>
      <c r="H177" s="507">
        <v>1440.2000000000003</v>
      </c>
      <c r="I177" s="507">
        <v>1455.1000000000004</v>
      </c>
      <c r="J177" s="507">
        <v>1465.2000000000003</v>
      </c>
      <c r="K177" s="506">
        <v>1445</v>
      </c>
      <c r="L177" s="506">
        <v>1420</v>
      </c>
      <c r="M177" s="506">
        <v>0.28436</v>
      </c>
    </row>
    <row r="178" spans="1:13">
      <c r="A178" s="254">
        <v>168</v>
      </c>
      <c r="B178" s="509" t="s">
        <v>100</v>
      </c>
      <c r="C178" s="506">
        <v>476.75</v>
      </c>
      <c r="D178" s="507">
        <v>474.81666666666666</v>
      </c>
      <c r="E178" s="507">
        <v>471.13333333333333</v>
      </c>
      <c r="F178" s="507">
        <v>465.51666666666665</v>
      </c>
      <c r="G178" s="507">
        <v>461.83333333333331</v>
      </c>
      <c r="H178" s="507">
        <v>480.43333333333334</v>
      </c>
      <c r="I178" s="507">
        <v>484.11666666666662</v>
      </c>
      <c r="J178" s="507">
        <v>489.73333333333335</v>
      </c>
      <c r="K178" s="506">
        <v>478.5</v>
      </c>
      <c r="L178" s="506">
        <v>469.2</v>
      </c>
      <c r="M178" s="506">
        <v>11.50225</v>
      </c>
    </row>
    <row r="179" spans="1:13">
      <c r="A179" s="254">
        <v>169</v>
      </c>
      <c r="B179" s="509" t="s">
        <v>366</v>
      </c>
      <c r="C179" s="506">
        <v>895.65</v>
      </c>
      <c r="D179" s="507">
        <v>897.76666666666677</v>
      </c>
      <c r="E179" s="507">
        <v>891.68333333333351</v>
      </c>
      <c r="F179" s="507">
        <v>887.7166666666667</v>
      </c>
      <c r="G179" s="507">
        <v>881.63333333333344</v>
      </c>
      <c r="H179" s="507">
        <v>901.73333333333358</v>
      </c>
      <c r="I179" s="507">
        <v>907.81666666666683</v>
      </c>
      <c r="J179" s="507">
        <v>911.78333333333364</v>
      </c>
      <c r="K179" s="506">
        <v>903.85</v>
      </c>
      <c r="L179" s="506">
        <v>893.8</v>
      </c>
      <c r="M179" s="506">
        <v>0.32477</v>
      </c>
    </row>
    <row r="180" spans="1:13">
      <c r="A180" s="254">
        <v>170</v>
      </c>
      <c r="B180" s="509" t="s">
        <v>242</v>
      </c>
      <c r="C180" s="506">
        <v>483.75</v>
      </c>
      <c r="D180" s="507">
        <v>482.58333333333331</v>
      </c>
      <c r="E180" s="507">
        <v>480.16666666666663</v>
      </c>
      <c r="F180" s="507">
        <v>476.58333333333331</v>
      </c>
      <c r="G180" s="507">
        <v>474.16666666666663</v>
      </c>
      <c r="H180" s="507">
        <v>486.16666666666663</v>
      </c>
      <c r="I180" s="507">
        <v>488.58333333333326</v>
      </c>
      <c r="J180" s="507">
        <v>492.16666666666663</v>
      </c>
      <c r="K180" s="506">
        <v>485</v>
      </c>
      <c r="L180" s="506">
        <v>479</v>
      </c>
      <c r="M180" s="506">
        <v>1.34565</v>
      </c>
    </row>
    <row r="181" spans="1:13">
      <c r="A181" s="254">
        <v>171</v>
      </c>
      <c r="B181" s="509" t="s">
        <v>103</v>
      </c>
      <c r="C181" s="506">
        <v>680.65</v>
      </c>
      <c r="D181" s="507">
        <v>679.38333333333333</v>
      </c>
      <c r="E181" s="507">
        <v>675.9666666666667</v>
      </c>
      <c r="F181" s="507">
        <v>671.28333333333342</v>
      </c>
      <c r="G181" s="507">
        <v>667.86666666666679</v>
      </c>
      <c r="H181" s="507">
        <v>684.06666666666661</v>
      </c>
      <c r="I181" s="507">
        <v>687.48333333333335</v>
      </c>
      <c r="J181" s="507">
        <v>692.16666666666652</v>
      </c>
      <c r="K181" s="506">
        <v>682.8</v>
      </c>
      <c r="L181" s="506">
        <v>674.7</v>
      </c>
      <c r="M181" s="506">
        <v>7.3812899999999999</v>
      </c>
    </row>
    <row r="182" spans="1:13">
      <c r="A182" s="254">
        <v>172</v>
      </c>
      <c r="B182" s="509" t="s">
        <v>243</v>
      </c>
      <c r="C182" s="506">
        <v>507.1</v>
      </c>
      <c r="D182" s="507">
        <v>510.01666666666665</v>
      </c>
      <c r="E182" s="507">
        <v>499.0333333333333</v>
      </c>
      <c r="F182" s="507">
        <v>490.96666666666664</v>
      </c>
      <c r="G182" s="507">
        <v>479.98333333333329</v>
      </c>
      <c r="H182" s="507">
        <v>518.08333333333326</v>
      </c>
      <c r="I182" s="507">
        <v>529.06666666666661</v>
      </c>
      <c r="J182" s="507">
        <v>537.13333333333333</v>
      </c>
      <c r="K182" s="506">
        <v>521</v>
      </c>
      <c r="L182" s="506">
        <v>501.95</v>
      </c>
      <c r="M182" s="506">
        <v>9.1958300000000008</v>
      </c>
    </row>
    <row r="183" spans="1:13">
      <c r="A183" s="254">
        <v>173</v>
      </c>
      <c r="B183" s="509" t="s">
        <v>244</v>
      </c>
      <c r="C183" s="506">
        <v>1421.3</v>
      </c>
      <c r="D183" s="507">
        <v>1410.2</v>
      </c>
      <c r="E183" s="507">
        <v>1376.1000000000001</v>
      </c>
      <c r="F183" s="507">
        <v>1330.9</v>
      </c>
      <c r="G183" s="507">
        <v>1296.8000000000002</v>
      </c>
      <c r="H183" s="507">
        <v>1455.4</v>
      </c>
      <c r="I183" s="507">
        <v>1489.5</v>
      </c>
      <c r="J183" s="507">
        <v>1534.7</v>
      </c>
      <c r="K183" s="506">
        <v>1444.3</v>
      </c>
      <c r="L183" s="506">
        <v>1365</v>
      </c>
      <c r="M183" s="506">
        <v>4.5099299999999998</v>
      </c>
    </row>
    <row r="184" spans="1:13">
      <c r="A184" s="254">
        <v>174</v>
      </c>
      <c r="B184" s="509" t="s">
        <v>367</v>
      </c>
      <c r="C184" s="506">
        <v>331.2</v>
      </c>
      <c r="D184" s="507">
        <v>333.88333333333338</v>
      </c>
      <c r="E184" s="507">
        <v>327.76666666666677</v>
      </c>
      <c r="F184" s="507">
        <v>324.33333333333337</v>
      </c>
      <c r="G184" s="507">
        <v>318.21666666666675</v>
      </c>
      <c r="H184" s="507">
        <v>337.31666666666678</v>
      </c>
      <c r="I184" s="507">
        <v>343.43333333333345</v>
      </c>
      <c r="J184" s="507">
        <v>346.86666666666679</v>
      </c>
      <c r="K184" s="506">
        <v>340</v>
      </c>
      <c r="L184" s="506">
        <v>330.45</v>
      </c>
      <c r="M184" s="506">
        <v>19.811699999999998</v>
      </c>
    </row>
    <row r="185" spans="1:13">
      <c r="A185" s="254">
        <v>175</v>
      </c>
      <c r="B185" s="509" t="s">
        <v>245</v>
      </c>
      <c r="C185" s="506">
        <v>511.7</v>
      </c>
      <c r="D185" s="507">
        <v>512.9666666666667</v>
      </c>
      <c r="E185" s="507">
        <v>504.73333333333335</v>
      </c>
      <c r="F185" s="507">
        <v>497.76666666666665</v>
      </c>
      <c r="G185" s="507">
        <v>489.5333333333333</v>
      </c>
      <c r="H185" s="507">
        <v>519.93333333333339</v>
      </c>
      <c r="I185" s="507">
        <v>528.16666666666674</v>
      </c>
      <c r="J185" s="507">
        <v>535.13333333333344</v>
      </c>
      <c r="K185" s="506">
        <v>521.20000000000005</v>
      </c>
      <c r="L185" s="506">
        <v>506</v>
      </c>
      <c r="M185" s="506">
        <v>8.0194399999999995</v>
      </c>
    </row>
    <row r="186" spans="1:13">
      <c r="A186" s="254">
        <v>176</v>
      </c>
      <c r="B186" s="509" t="s">
        <v>104</v>
      </c>
      <c r="C186" s="506">
        <v>1384.5</v>
      </c>
      <c r="D186" s="507">
        <v>1386.05</v>
      </c>
      <c r="E186" s="507">
        <v>1374.35</v>
      </c>
      <c r="F186" s="507">
        <v>1364.2</v>
      </c>
      <c r="G186" s="507">
        <v>1352.5</v>
      </c>
      <c r="H186" s="507">
        <v>1396.1999999999998</v>
      </c>
      <c r="I186" s="507">
        <v>1407.9</v>
      </c>
      <c r="J186" s="507">
        <v>1418.0499999999997</v>
      </c>
      <c r="K186" s="506">
        <v>1397.75</v>
      </c>
      <c r="L186" s="506">
        <v>1375.9</v>
      </c>
      <c r="M186" s="506">
        <v>11.765829999999999</v>
      </c>
    </row>
    <row r="187" spans="1:13">
      <c r="A187" s="254">
        <v>177</v>
      </c>
      <c r="B187" s="509" t="s">
        <v>368</v>
      </c>
      <c r="C187" s="506">
        <v>333.9</v>
      </c>
      <c r="D187" s="507">
        <v>332.9</v>
      </c>
      <c r="E187" s="507">
        <v>325.89999999999998</v>
      </c>
      <c r="F187" s="507">
        <v>317.89999999999998</v>
      </c>
      <c r="G187" s="507">
        <v>310.89999999999998</v>
      </c>
      <c r="H187" s="507">
        <v>340.9</v>
      </c>
      <c r="I187" s="507">
        <v>347.9</v>
      </c>
      <c r="J187" s="507">
        <v>355.9</v>
      </c>
      <c r="K187" s="506">
        <v>339.9</v>
      </c>
      <c r="L187" s="506">
        <v>324.89999999999998</v>
      </c>
      <c r="M187" s="506">
        <v>5.0608700000000004</v>
      </c>
    </row>
    <row r="188" spans="1:13">
      <c r="A188" s="254">
        <v>178</v>
      </c>
      <c r="B188" s="509" t="s">
        <v>369</v>
      </c>
      <c r="C188" s="506">
        <v>135.44999999999999</v>
      </c>
      <c r="D188" s="507">
        <v>136.35</v>
      </c>
      <c r="E188" s="507">
        <v>133.1</v>
      </c>
      <c r="F188" s="507">
        <v>130.75</v>
      </c>
      <c r="G188" s="507">
        <v>127.5</v>
      </c>
      <c r="H188" s="507">
        <v>138.69999999999999</v>
      </c>
      <c r="I188" s="507">
        <v>141.94999999999999</v>
      </c>
      <c r="J188" s="507">
        <v>144.29999999999998</v>
      </c>
      <c r="K188" s="506">
        <v>139.6</v>
      </c>
      <c r="L188" s="506">
        <v>134</v>
      </c>
      <c r="M188" s="506">
        <v>9.74526</v>
      </c>
    </row>
    <row r="189" spans="1:13">
      <c r="A189" s="254">
        <v>179</v>
      </c>
      <c r="B189" s="509" t="s">
        <v>370</v>
      </c>
      <c r="C189" s="506">
        <v>913.35</v>
      </c>
      <c r="D189" s="507">
        <v>915.21666666666658</v>
      </c>
      <c r="E189" s="507">
        <v>903.18333333333317</v>
      </c>
      <c r="F189" s="507">
        <v>893.01666666666654</v>
      </c>
      <c r="G189" s="507">
        <v>880.98333333333312</v>
      </c>
      <c r="H189" s="507">
        <v>925.38333333333321</v>
      </c>
      <c r="I189" s="507">
        <v>937.41666666666674</v>
      </c>
      <c r="J189" s="507">
        <v>947.58333333333326</v>
      </c>
      <c r="K189" s="506">
        <v>927.25</v>
      </c>
      <c r="L189" s="506">
        <v>905.05</v>
      </c>
      <c r="M189" s="506">
        <v>0.21278</v>
      </c>
    </row>
    <row r="190" spans="1:13">
      <c r="A190" s="254">
        <v>180</v>
      </c>
      <c r="B190" s="509" t="s">
        <v>371</v>
      </c>
      <c r="C190" s="506">
        <v>356.05</v>
      </c>
      <c r="D190" s="507">
        <v>356.51666666666665</v>
      </c>
      <c r="E190" s="507">
        <v>347.0333333333333</v>
      </c>
      <c r="F190" s="507">
        <v>338.01666666666665</v>
      </c>
      <c r="G190" s="507">
        <v>328.5333333333333</v>
      </c>
      <c r="H190" s="507">
        <v>365.5333333333333</v>
      </c>
      <c r="I190" s="507">
        <v>375.01666666666665</v>
      </c>
      <c r="J190" s="507">
        <v>384.0333333333333</v>
      </c>
      <c r="K190" s="506">
        <v>366</v>
      </c>
      <c r="L190" s="506">
        <v>347.5</v>
      </c>
      <c r="M190" s="506">
        <v>2.72654</v>
      </c>
    </row>
    <row r="191" spans="1:13">
      <c r="A191" s="254">
        <v>181</v>
      </c>
      <c r="B191" s="509" t="s">
        <v>743</v>
      </c>
      <c r="C191" s="506">
        <v>138</v>
      </c>
      <c r="D191" s="507">
        <v>137.76666666666668</v>
      </c>
      <c r="E191" s="507">
        <v>135.18333333333337</v>
      </c>
      <c r="F191" s="507">
        <v>132.36666666666667</v>
      </c>
      <c r="G191" s="507">
        <v>129.78333333333336</v>
      </c>
      <c r="H191" s="507">
        <v>140.58333333333337</v>
      </c>
      <c r="I191" s="507">
        <v>143.16666666666669</v>
      </c>
      <c r="J191" s="507">
        <v>145.98333333333338</v>
      </c>
      <c r="K191" s="506">
        <v>140.35</v>
      </c>
      <c r="L191" s="506">
        <v>134.94999999999999</v>
      </c>
      <c r="M191" s="506">
        <v>1.7821100000000001</v>
      </c>
    </row>
    <row r="192" spans="1:13">
      <c r="A192" s="254">
        <v>182</v>
      </c>
      <c r="B192" s="509" t="s">
        <v>773</v>
      </c>
      <c r="C192" s="506">
        <v>598.54999999999995</v>
      </c>
      <c r="D192" s="507">
        <v>602.18333333333339</v>
      </c>
      <c r="E192" s="507">
        <v>589.51666666666677</v>
      </c>
      <c r="F192" s="507">
        <v>580.48333333333335</v>
      </c>
      <c r="G192" s="507">
        <v>567.81666666666672</v>
      </c>
      <c r="H192" s="507">
        <v>611.21666666666681</v>
      </c>
      <c r="I192" s="507">
        <v>623.88333333333333</v>
      </c>
      <c r="J192" s="507">
        <v>632.91666666666686</v>
      </c>
      <c r="K192" s="506">
        <v>614.85</v>
      </c>
      <c r="L192" s="506">
        <v>593.15</v>
      </c>
      <c r="M192" s="506">
        <v>0.28652</v>
      </c>
    </row>
    <row r="193" spans="1:13">
      <c r="A193" s="254">
        <v>183</v>
      </c>
      <c r="B193" s="509" t="s">
        <v>372</v>
      </c>
      <c r="C193" s="506">
        <v>535.54999999999995</v>
      </c>
      <c r="D193" s="507">
        <v>528.1</v>
      </c>
      <c r="E193" s="507">
        <v>515.45000000000005</v>
      </c>
      <c r="F193" s="507">
        <v>495.35</v>
      </c>
      <c r="G193" s="507">
        <v>482.70000000000005</v>
      </c>
      <c r="H193" s="507">
        <v>548.20000000000005</v>
      </c>
      <c r="I193" s="507">
        <v>560.84999999999991</v>
      </c>
      <c r="J193" s="507">
        <v>580.95000000000005</v>
      </c>
      <c r="K193" s="506">
        <v>540.75</v>
      </c>
      <c r="L193" s="506">
        <v>508</v>
      </c>
      <c r="M193" s="506">
        <v>15.79937</v>
      </c>
    </row>
    <row r="194" spans="1:13">
      <c r="A194" s="254">
        <v>184</v>
      </c>
      <c r="B194" s="509" t="s">
        <v>373</v>
      </c>
      <c r="C194" s="506">
        <v>58.55</v>
      </c>
      <c r="D194" s="507">
        <v>58.883333333333326</v>
      </c>
      <c r="E194" s="507">
        <v>57.866666666666653</v>
      </c>
      <c r="F194" s="507">
        <v>57.18333333333333</v>
      </c>
      <c r="G194" s="507">
        <v>56.166666666666657</v>
      </c>
      <c r="H194" s="507">
        <v>59.566666666666649</v>
      </c>
      <c r="I194" s="507">
        <v>60.583333333333329</v>
      </c>
      <c r="J194" s="507">
        <v>61.266666666666644</v>
      </c>
      <c r="K194" s="506">
        <v>59.9</v>
      </c>
      <c r="L194" s="506">
        <v>58.2</v>
      </c>
      <c r="M194" s="506">
        <v>8.8131799999999991</v>
      </c>
    </row>
    <row r="195" spans="1:13">
      <c r="A195" s="254">
        <v>185</v>
      </c>
      <c r="B195" s="509" t="s">
        <v>374</v>
      </c>
      <c r="C195" s="506">
        <v>312.7</v>
      </c>
      <c r="D195" s="507">
        <v>313.86666666666662</v>
      </c>
      <c r="E195" s="507">
        <v>306.83333333333326</v>
      </c>
      <c r="F195" s="507">
        <v>300.96666666666664</v>
      </c>
      <c r="G195" s="507">
        <v>293.93333333333328</v>
      </c>
      <c r="H195" s="507">
        <v>319.73333333333323</v>
      </c>
      <c r="I195" s="507">
        <v>326.76666666666665</v>
      </c>
      <c r="J195" s="507">
        <v>332.63333333333321</v>
      </c>
      <c r="K195" s="506">
        <v>320.89999999999998</v>
      </c>
      <c r="L195" s="506">
        <v>308</v>
      </c>
      <c r="M195" s="506">
        <v>11.124090000000001</v>
      </c>
    </row>
    <row r="196" spans="1:13">
      <c r="A196" s="254">
        <v>186</v>
      </c>
      <c r="B196" s="509" t="s">
        <v>375</v>
      </c>
      <c r="C196" s="506">
        <v>100.5</v>
      </c>
      <c r="D196" s="507">
        <v>102.03333333333335</v>
      </c>
      <c r="E196" s="507">
        <v>97.616666666666688</v>
      </c>
      <c r="F196" s="507">
        <v>94.733333333333348</v>
      </c>
      <c r="G196" s="507">
        <v>90.316666666666691</v>
      </c>
      <c r="H196" s="507">
        <v>104.91666666666669</v>
      </c>
      <c r="I196" s="507">
        <v>109.33333333333334</v>
      </c>
      <c r="J196" s="507">
        <v>112.21666666666668</v>
      </c>
      <c r="K196" s="506">
        <v>106.45</v>
      </c>
      <c r="L196" s="506">
        <v>99.15</v>
      </c>
      <c r="M196" s="506">
        <v>12.682499999999999</v>
      </c>
    </row>
    <row r="197" spans="1:13">
      <c r="A197" s="254">
        <v>187</v>
      </c>
      <c r="B197" s="509" t="s">
        <v>376</v>
      </c>
      <c r="C197" s="506">
        <v>91.25</v>
      </c>
      <c r="D197" s="507">
        <v>91.90000000000002</v>
      </c>
      <c r="E197" s="507">
        <v>90.000000000000043</v>
      </c>
      <c r="F197" s="507">
        <v>88.750000000000028</v>
      </c>
      <c r="G197" s="507">
        <v>86.850000000000051</v>
      </c>
      <c r="H197" s="507">
        <v>93.150000000000034</v>
      </c>
      <c r="I197" s="507">
        <v>95.050000000000011</v>
      </c>
      <c r="J197" s="507">
        <v>96.300000000000026</v>
      </c>
      <c r="K197" s="506">
        <v>93.8</v>
      </c>
      <c r="L197" s="506">
        <v>90.65</v>
      </c>
      <c r="M197" s="506">
        <v>19.44183</v>
      </c>
    </row>
    <row r="198" spans="1:13">
      <c r="A198" s="254">
        <v>188</v>
      </c>
      <c r="B198" s="509" t="s">
        <v>246</v>
      </c>
      <c r="C198" s="506">
        <v>273.45</v>
      </c>
      <c r="D198" s="507">
        <v>274.73333333333335</v>
      </c>
      <c r="E198" s="507">
        <v>270.7166666666667</v>
      </c>
      <c r="F198" s="507">
        <v>267.98333333333335</v>
      </c>
      <c r="G198" s="507">
        <v>263.9666666666667</v>
      </c>
      <c r="H198" s="507">
        <v>277.4666666666667</v>
      </c>
      <c r="I198" s="507">
        <v>281.48333333333335</v>
      </c>
      <c r="J198" s="507">
        <v>284.2166666666667</v>
      </c>
      <c r="K198" s="506">
        <v>278.75</v>
      </c>
      <c r="L198" s="506">
        <v>272</v>
      </c>
      <c r="M198" s="506">
        <v>9.0563500000000001</v>
      </c>
    </row>
    <row r="199" spans="1:13">
      <c r="A199" s="254">
        <v>189</v>
      </c>
      <c r="B199" s="509" t="s">
        <v>377</v>
      </c>
      <c r="C199" s="506">
        <v>743.15</v>
      </c>
      <c r="D199" s="507">
        <v>739.19999999999993</v>
      </c>
      <c r="E199" s="507">
        <v>730.49999999999989</v>
      </c>
      <c r="F199" s="507">
        <v>717.84999999999991</v>
      </c>
      <c r="G199" s="507">
        <v>709.14999999999986</v>
      </c>
      <c r="H199" s="507">
        <v>751.84999999999991</v>
      </c>
      <c r="I199" s="507">
        <v>760.55</v>
      </c>
      <c r="J199" s="507">
        <v>773.19999999999993</v>
      </c>
      <c r="K199" s="506">
        <v>747.9</v>
      </c>
      <c r="L199" s="506">
        <v>726.55</v>
      </c>
      <c r="M199" s="506">
        <v>7.5910000000000005E-2</v>
      </c>
    </row>
    <row r="200" spans="1:13">
      <c r="A200" s="254">
        <v>190</v>
      </c>
      <c r="B200" s="509" t="s">
        <v>247</v>
      </c>
      <c r="C200" s="506">
        <v>1602.7</v>
      </c>
      <c r="D200" s="507">
        <v>1609.7666666666667</v>
      </c>
      <c r="E200" s="507">
        <v>1578.0833333333333</v>
      </c>
      <c r="F200" s="507">
        <v>1553.4666666666667</v>
      </c>
      <c r="G200" s="507">
        <v>1521.7833333333333</v>
      </c>
      <c r="H200" s="507">
        <v>1634.3833333333332</v>
      </c>
      <c r="I200" s="507">
        <v>1666.0666666666666</v>
      </c>
      <c r="J200" s="507">
        <v>1690.6833333333332</v>
      </c>
      <c r="K200" s="506">
        <v>1641.45</v>
      </c>
      <c r="L200" s="506">
        <v>1585.15</v>
      </c>
      <c r="M200" s="506">
        <v>3.5437400000000001</v>
      </c>
    </row>
    <row r="201" spans="1:13">
      <c r="A201" s="254">
        <v>191</v>
      </c>
      <c r="B201" s="509" t="s">
        <v>107</v>
      </c>
      <c r="C201" s="506">
        <v>1007.25</v>
      </c>
      <c r="D201" s="507">
        <v>1005.5</v>
      </c>
      <c r="E201" s="507">
        <v>992.2</v>
      </c>
      <c r="F201" s="507">
        <v>977.15000000000009</v>
      </c>
      <c r="G201" s="507">
        <v>963.85000000000014</v>
      </c>
      <c r="H201" s="507">
        <v>1020.55</v>
      </c>
      <c r="I201" s="507">
        <v>1033.8499999999999</v>
      </c>
      <c r="J201" s="507">
        <v>1048.8999999999999</v>
      </c>
      <c r="K201" s="506">
        <v>1018.8</v>
      </c>
      <c r="L201" s="506">
        <v>990.45</v>
      </c>
      <c r="M201" s="506">
        <v>80.945750000000004</v>
      </c>
    </row>
    <row r="202" spans="1:13">
      <c r="A202" s="254">
        <v>192</v>
      </c>
      <c r="B202" s="509" t="s">
        <v>248</v>
      </c>
      <c r="C202" s="506">
        <v>2974.35</v>
      </c>
      <c r="D202" s="507">
        <v>2989.85</v>
      </c>
      <c r="E202" s="507">
        <v>2949.75</v>
      </c>
      <c r="F202" s="507">
        <v>2925.15</v>
      </c>
      <c r="G202" s="507">
        <v>2885.05</v>
      </c>
      <c r="H202" s="507">
        <v>3014.45</v>
      </c>
      <c r="I202" s="507">
        <v>3054.5499999999993</v>
      </c>
      <c r="J202" s="507">
        <v>3079.1499999999996</v>
      </c>
      <c r="K202" s="506">
        <v>3029.95</v>
      </c>
      <c r="L202" s="506">
        <v>2965.25</v>
      </c>
      <c r="M202" s="506">
        <v>1.5352300000000001</v>
      </c>
    </row>
    <row r="203" spans="1:13">
      <c r="A203" s="254">
        <v>193</v>
      </c>
      <c r="B203" s="509" t="s">
        <v>109</v>
      </c>
      <c r="C203" s="506">
        <v>1512.15</v>
      </c>
      <c r="D203" s="507">
        <v>1520.8500000000001</v>
      </c>
      <c r="E203" s="507">
        <v>1501.3000000000002</v>
      </c>
      <c r="F203" s="507">
        <v>1490.45</v>
      </c>
      <c r="G203" s="507">
        <v>1470.9</v>
      </c>
      <c r="H203" s="507">
        <v>1531.7000000000003</v>
      </c>
      <c r="I203" s="507">
        <v>1551.25</v>
      </c>
      <c r="J203" s="507">
        <v>1562.1000000000004</v>
      </c>
      <c r="K203" s="506">
        <v>1540.4</v>
      </c>
      <c r="L203" s="506">
        <v>1510</v>
      </c>
      <c r="M203" s="506">
        <v>68.611829999999998</v>
      </c>
    </row>
    <row r="204" spans="1:13">
      <c r="A204" s="254">
        <v>194</v>
      </c>
      <c r="B204" s="509" t="s">
        <v>249</v>
      </c>
      <c r="C204" s="506">
        <v>703.05</v>
      </c>
      <c r="D204" s="507">
        <v>704.55000000000007</v>
      </c>
      <c r="E204" s="507">
        <v>698.50000000000011</v>
      </c>
      <c r="F204" s="507">
        <v>693.95</v>
      </c>
      <c r="G204" s="507">
        <v>687.90000000000009</v>
      </c>
      <c r="H204" s="507">
        <v>709.10000000000014</v>
      </c>
      <c r="I204" s="507">
        <v>715.15000000000009</v>
      </c>
      <c r="J204" s="507">
        <v>719.70000000000016</v>
      </c>
      <c r="K204" s="506">
        <v>710.6</v>
      </c>
      <c r="L204" s="506">
        <v>700</v>
      </c>
      <c r="M204" s="506">
        <v>16.192129999999999</v>
      </c>
    </row>
    <row r="205" spans="1:13">
      <c r="A205" s="254">
        <v>195</v>
      </c>
      <c r="B205" s="509" t="s">
        <v>382</v>
      </c>
      <c r="C205" s="506">
        <v>28</v>
      </c>
      <c r="D205" s="507">
        <v>28.183333333333337</v>
      </c>
      <c r="E205" s="507">
        <v>27.666666666666675</v>
      </c>
      <c r="F205" s="507">
        <v>27.333333333333339</v>
      </c>
      <c r="G205" s="507">
        <v>26.816666666666677</v>
      </c>
      <c r="H205" s="507">
        <v>28.516666666666673</v>
      </c>
      <c r="I205" s="507">
        <v>29.033333333333339</v>
      </c>
      <c r="J205" s="507">
        <v>29.366666666666671</v>
      </c>
      <c r="K205" s="506">
        <v>28.7</v>
      </c>
      <c r="L205" s="506">
        <v>27.85</v>
      </c>
      <c r="M205" s="506">
        <v>35.18186</v>
      </c>
    </row>
    <row r="206" spans="1:13">
      <c r="A206" s="254">
        <v>196</v>
      </c>
      <c r="B206" s="509" t="s">
        <v>378</v>
      </c>
      <c r="C206" s="506">
        <v>31.1</v>
      </c>
      <c r="D206" s="507">
        <v>31.099999999999998</v>
      </c>
      <c r="E206" s="507">
        <v>30.749999999999996</v>
      </c>
      <c r="F206" s="507">
        <v>30.4</v>
      </c>
      <c r="G206" s="507">
        <v>30.049999999999997</v>
      </c>
      <c r="H206" s="507">
        <v>31.449999999999996</v>
      </c>
      <c r="I206" s="507">
        <v>31.799999999999997</v>
      </c>
      <c r="J206" s="507">
        <v>32.149999999999991</v>
      </c>
      <c r="K206" s="506">
        <v>31.45</v>
      </c>
      <c r="L206" s="506">
        <v>30.75</v>
      </c>
      <c r="M206" s="506">
        <v>4.3991199999999999</v>
      </c>
    </row>
    <row r="207" spans="1:13">
      <c r="A207" s="254">
        <v>197</v>
      </c>
      <c r="B207" s="509" t="s">
        <v>379</v>
      </c>
      <c r="C207" s="506">
        <v>760.55</v>
      </c>
      <c r="D207" s="507">
        <v>763.7833333333333</v>
      </c>
      <c r="E207" s="507">
        <v>752.76666666666665</v>
      </c>
      <c r="F207" s="507">
        <v>744.98333333333335</v>
      </c>
      <c r="G207" s="507">
        <v>733.9666666666667</v>
      </c>
      <c r="H207" s="507">
        <v>771.56666666666661</v>
      </c>
      <c r="I207" s="507">
        <v>782.58333333333326</v>
      </c>
      <c r="J207" s="507">
        <v>790.36666666666656</v>
      </c>
      <c r="K207" s="506">
        <v>774.8</v>
      </c>
      <c r="L207" s="506">
        <v>756</v>
      </c>
      <c r="M207" s="506">
        <v>0.19478999999999999</v>
      </c>
    </row>
    <row r="208" spans="1:13">
      <c r="A208" s="254">
        <v>198</v>
      </c>
      <c r="B208" s="509" t="s">
        <v>105</v>
      </c>
      <c r="C208" s="506">
        <v>1088.45</v>
      </c>
      <c r="D208" s="507">
        <v>1090.3999999999999</v>
      </c>
      <c r="E208" s="507">
        <v>1074.5499999999997</v>
      </c>
      <c r="F208" s="507">
        <v>1060.6499999999999</v>
      </c>
      <c r="G208" s="507">
        <v>1044.7999999999997</v>
      </c>
      <c r="H208" s="507">
        <v>1104.2999999999997</v>
      </c>
      <c r="I208" s="507">
        <v>1120.1499999999996</v>
      </c>
      <c r="J208" s="507">
        <v>1134.0499999999997</v>
      </c>
      <c r="K208" s="506">
        <v>1106.25</v>
      </c>
      <c r="L208" s="506">
        <v>1076.5</v>
      </c>
      <c r="M208" s="506">
        <v>25.383800000000001</v>
      </c>
    </row>
    <row r="209" spans="1:13">
      <c r="A209" s="254">
        <v>199</v>
      </c>
      <c r="B209" s="509" t="s">
        <v>380</v>
      </c>
      <c r="C209" s="506">
        <v>223.9</v>
      </c>
      <c r="D209" s="507">
        <v>223.79999999999998</v>
      </c>
      <c r="E209" s="507">
        <v>221.69999999999996</v>
      </c>
      <c r="F209" s="507">
        <v>219.49999999999997</v>
      </c>
      <c r="G209" s="507">
        <v>217.39999999999995</v>
      </c>
      <c r="H209" s="507">
        <v>225.99999999999997</v>
      </c>
      <c r="I209" s="507">
        <v>228.1</v>
      </c>
      <c r="J209" s="507">
        <v>230.29999999999998</v>
      </c>
      <c r="K209" s="506">
        <v>225.9</v>
      </c>
      <c r="L209" s="506">
        <v>221.6</v>
      </c>
      <c r="M209" s="506">
        <v>2.2658800000000001</v>
      </c>
    </row>
    <row r="210" spans="1:13">
      <c r="A210" s="254">
        <v>200</v>
      </c>
      <c r="B210" s="509" t="s">
        <v>381</v>
      </c>
      <c r="C210" s="506">
        <v>333.25</v>
      </c>
      <c r="D210" s="507">
        <v>334.43333333333334</v>
      </c>
      <c r="E210" s="507">
        <v>331.01666666666665</v>
      </c>
      <c r="F210" s="507">
        <v>328.7833333333333</v>
      </c>
      <c r="G210" s="507">
        <v>325.36666666666662</v>
      </c>
      <c r="H210" s="507">
        <v>336.66666666666669</v>
      </c>
      <c r="I210" s="507">
        <v>340.08333333333331</v>
      </c>
      <c r="J210" s="507">
        <v>342.31666666666672</v>
      </c>
      <c r="K210" s="506">
        <v>337.85</v>
      </c>
      <c r="L210" s="506">
        <v>332.2</v>
      </c>
      <c r="M210" s="506">
        <v>0.84184000000000003</v>
      </c>
    </row>
    <row r="211" spans="1:13">
      <c r="A211" s="254">
        <v>201</v>
      </c>
      <c r="B211" s="509" t="s">
        <v>110</v>
      </c>
      <c r="C211" s="506">
        <v>3255.05</v>
      </c>
      <c r="D211" s="507">
        <v>3267.6833333333329</v>
      </c>
      <c r="E211" s="507">
        <v>3235.3666666666659</v>
      </c>
      <c r="F211" s="507">
        <v>3215.6833333333329</v>
      </c>
      <c r="G211" s="507">
        <v>3183.3666666666659</v>
      </c>
      <c r="H211" s="507">
        <v>3287.3666666666659</v>
      </c>
      <c r="I211" s="507">
        <v>3319.6833333333325</v>
      </c>
      <c r="J211" s="507">
        <v>3339.3666666666659</v>
      </c>
      <c r="K211" s="506">
        <v>3300</v>
      </c>
      <c r="L211" s="506">
        <v>3248</v>
      </c>
      <c r="M211" s="506">
        <v>5.23881</v>
      </c>
    </row>
    <row r="212" spans="1:13">
      <c r="A212" s="254">
        <v>202</v>
      </c>
      <c r="B212" s="509" t="s">
        <v>383</v>
      </c>
      <c r="C212" s="506">
        <v>45.05</v>
      </c>
      <c r="D212" s="507">
        <v>45.433333333333337</v>
      </c>
      <c r="E212" s="507">
        <v>44.416666666666671</v>
      </c>
      <c r="F212" s="507">
        <v>43.783333333333331</v>
      </c>
      <c r="G212" s="507">
        <v>42.766666666666666</v>
      </c>
      <c r="H212" s="507">
        <v>46.066666666666677</v>
      </c>
      <c r="I212" s="507">
        <v>47.083333333333343</v>
      </c>
      <c r="J212" s="507">
        <v>47.716666666666683</v>
      </c>
      <c r="K212" s="506">
        <v>46.45</v>
      </c>
      <c r="L212" s="506">
        <v>44.8</v>
      </c>
      <c r="M212" s="506">
        <v>52.343060000000001</v>
      </c>
    </row>
    <row r="213" spans="1:13">
      <c r="A213" s="254">
        <v>203</v>
      </c>
      <c r="B213" s="509" t="s">
        <v>112</v>
      </c>
      <c r="C213" s="506">
        <v>333.9</v>
      </c>
      <c r="D213" s="507">
        <v>332.31666666666666</v>
      </c>
      <c r="E213" s="507">
        <v>327.88333333333333</v>
      </c>
      <c r="F213" s="507">
        <v>321.86666666666667</v>
      </c>
      <c r="G213" s="507">
        <v>317.43333333333334</v>
      </c>
      <c r="H213" s="507">
        <v>338.33333333333331</v>
      </c>
      <c r="I213" s="507">
        <v>342.76666666666659</v>
      </c>
      <c r="J213" s="507">
        <v>348.7833333333333</v>
      </c>
      <c r="K213" s="506">
        <v>336.75</v>
      </c>
      <c r="L213" s="506">
        <v>326.3</v>
      </c>
      <c r="M213" s="506">
        <v>132.94567000000001</v>
      </c>
    </row>
    <row r="214" spans="1:13">
      <c r="A214" s="254">
        <v>204</v>
      </c>
      <c r="B214" s="509" t="s">
        <v>384</v>
      </c>
      <c r="C214" s="506">
        <v>1071.4000000000001</v>
      </c>
      <c r="D214" s="507">
        <v>1057.3</v>
      </c>
      <c r="E214" s="507">
        <v>1034.5999999999999</v>
      </c>
      <c r="F214" s="507">
        <v>997.8</v>
      </c>
      <c r="G214" s="507">
        <v>975.09999999999991</v>
      </c>
      <c r="H214" s="507">
        <v>1094.0999999999999</v>
      </c>
      <c r="I214" s="507">
        <v>1116.8000000000002</v>
      </c>
      <c r="J214" s="507">
        <v>1153.5999999999999</v>
      </c>
      <c r="K214" s="506">
        <v>1080</v>
      </c>
      <c r="L214" s="506">
        <v>1020.5</v>
      </c>
      <c r="M214" s="506">
        <v>5.3662299999999998</v>
      </c>
    </row>
    <row r="215" spans="1:13">
      <c r="A215" s="254">
        <v>205</v>
      </c>
      <c r="B215" s="509" t="s">
        <v>385</v>
      </c>
      <c r="C215" s="506">
        <v>131.69999999999999</v>
      </c>
      <c r="D215" s="507">
        <v>133.16666666666666</v>
      </c>
      <c r="E215" s="507">
        <v>129.58333333333331</v>
      </c>
      <c r="F215" s="507">
        <v>127.46666666666667</v>
      </c>
      <c r="G215" s="507">
        <v>123.88333333333333</v>
      </c>
      <c r="H215" s="507">
        <v>135.2833333333333</v>
      </c>
      <c r="I215" s="507">
        <v>138.86666666666662</v>
      </c>
      <c r="J215" s="507">
        <v>140.98333333333329</v>
      </c>
      <c r="K215" s="506">
        <v>136.75</v>
      </c>
      <c r="L215" s="506">
        <v>131.05000000000001</v>
      </c>
      <c r="M215" s="506">
        <v>17.915150000000001</v>
      </c>
    </row>
    <row r="216" spans="1:13">
      <c r="A216" s="254">
        <v>206</v>
      </c>
      <c r="B216" s="509" t="s">
        <v>113</v>
      </c>
      <c r="C216" s="506">
        <v>241.65</v>
      </c>
      <c r="D216" s="507">
        <v>242.65</v>
      </c>
      <c r="E216" s="507">
        <v>239.65</v>
      </c>
      <c r="F216" s="507">
        <v>237.65</v>
      </c>
      <c r="G216" s="507">
        <v>234.65</v>
      </c>
      <c r="H216" s="507">
        <v>244.65</v>
      </c>
      <c r="I216" s="507">
        <v>247.65</v>
      </c>
      <c r="J216" s="507">
        <v>249.65</v>
      </c>
      <c r="K216" s="506">
        <v>245.65</v>
      </c>
      <c r="L216" s="506">
        <v>240.65</v>
      </c>
      <c r="M216" s="506">
        <v>63.024189999999997</v>
      </c>
    </row>
    <row r="217" spans="1:13">
      <c r="A217" s="254">
        <v>207</v>
      </c>
      <c r="B217" s="509" t="s">
        <v>114</v>
      </c>
      <c r="C217" s="506">
        <v>2244.0500000000002</v>
      </c>
      <c r="D217" s="507">
        <v>2235.2833333333333</v>
      </c>
      <c r="E217" s="507">
        <v>2223.0666666666666</v>
      </c>
      <c r="F217" s="507">
        <v>2202.0833333333335</v>
      </c>
      <c r="G217" s="507">
        <v>2189.8666666666668</v>
      </c>
      <c r="H217" s="507">
        <v>2256.2666666666664</v>
      </c>
      <c r="I217" s="507">
        <v>2268.4833333333327</v>
      </c>
      <c r="J217" s="507">
        <v>2289.4666666666662</v>
      </c>
      <c r="K217" s="506">
        <v>2247.5</v>
      </c>
      <c r="L217" s="506">
        <v>2214.3000000000002</v>
      </c>
      <c r="M217" s="506">
        <v>26.33605</v>
      </c>
    </row>
    <row r="218" spans="1:13">
      <c r="A218" s="254">
        <v>208</v>
      </c>
      <c r="B218" s="509" t="s">
        <v>250</v>
      </c>
      <c r="C218" s="506">
        <v>303.7</v>
      </c>
      <c r="D218" s="507">
        <v>303.34999999999997</v>
      </c>
      <c r="E218" s="507">
        <v>297.84999999999991</v>
      </c>
      <c r="F218" s="507">
        <v>291.99999999999994</v>
      </c>
      <c r="G218" s="507">
        <v>286.49999999999989</v>
      </c>
      <c r="H218" s="507">
        <v>309.19999999999993</v>
      </c>
      <c r="I218" s="507">
        <v>314.70000000000005</v>
      </c>
      <c r="J218" s="507">
        <v>320.54999999999995</v>
      </c>
      <c r="K218" s="506">
        <v>308.85000000000002</v>
      </c>
      <c r="L218" s="506">
        <v>297.5</v>
      </c>
      <c r="M218" s="506">
        <v>5.0415799999999997</v>
      </c>
    </row>
    <row r="219" spans="1:13">
      <c r="A219" s="254">
        <v>209</v>
      </c>
      <c r="B219" s="509" t="s">
        <v>386</v>
      </c>
      <c r="C219" s="506">
        <v>48797.8</v>
      </c>
      <c r="D219" s="507">
        <v>48894.25</v>
      </c>
      <c r="E219" s="507">
        <v>48303.55</v>
      </c>
      <c r="F219" s="507">
        <v>47809.3</v>
      </c>
      <c r="G219" s="507">
        <v>47218.600000000006</v>
      </c>
      <c r="H219" s="507">
        <v>49388.5</v>
      </c>
      <c r="I219" s="507">
        <v>49979.199999999997</v>
      </c>
      <c r="J219" s="507">
        <v>50473.45</v>
      </c>
      <c r="K219" s="506">
        <v>49484.95</v>
      </c>
      <c r="L219" s="506">
        <v>48400</v>
      </c>
      <c r="M219" s="506">
        <v>0.13402</v>
      </c>
    </row>
    <row r="220" spans="1:13">
      <c r="A220" s="254">
        <v>210</v>
      </c>
      <c r="B220" s="509" t="s">
        <v>251</v>
      </c>
      <c r="C220" s="506">
        <v>48.95</v>
      </c>
      <c r="D220" s="507">
        <v>49.35</v>
      </c>
      <c r="E220" s="507">
        <v>48.400000000000006</v>
      </c>
      <c r="F220" s="507">
        <v>47.85</v>
      </c>
      <c r="G220" s="507">
        <v>46.900000000000006</v>
      </c>
      <c r="H220" s="507">
        <v>49.900000000000006</v>
      </c>
      <c r="I220" s="507">
        <v>50.850000000000009</v>
      </c>
      <c r="J220" s="507">
        <v>51.400000000000006</v>
      </c>
      <c r="K220" s="506">
        <v>50.3</v>
      </c>
      <c r="L220" s="506">
        <v>48.8</v>
      </c>
      <c r="M220" s="506">
        <v>17.521940000000001</v>
      </c>
    </row>
    <row r="221" spans="1:13">
      <c r="A221" s="254">
        <v>211</v>
      </c>
      <c r="B221" s="509" t="s">
        <v>108</v>
      </c>
      <c r="C221" s="506">
        <v>2510.4</v>
      </c>
      <c r="D221" s="507">
        <v>2525.35</v>
      </c>
      <c r="E221" s="507">
        <v>2488.0499999999997</v>
      </c>
      <c r="F221" s="507">
        <v>2465.6999999999998</v>
      </c>
      <c r="G221" s="507">
        <v>2428.3999999999996</v>
      </c>
      <c r="H221" s="507">
        <v>2547.6999999999998</v>
      </c>
      <c r="I221" s="507">
        <v>2585</v>
      </c>
      <c r="J221" s="507">
        <v>2607.35</v>
      </c>
      <c r="K221" s="506">
        <v>2562.65</v>
      </c>
      <c r="L221" s="506">
        <v>2503</v>
      </c>
      <c r="M221" s="506">
        <v>24.464829999999999</v>
      </c>
    </row>
    <row r="222" spans="1:13">
      <c r="A222" s="254">
        <v>212</v>
      </c>
      <c r="B222" s="509" t="s">
        <v>836</v>
      </c>
      <c r="C222" s="506">
        <v>284.89999999999998</v>
      </c>
      <c r="D222" s="507">
        <v>283.73333333333335</v>
      </c>
      <c r="E222" s="507">
        <v>279.4666666666667</v>
      </c>
      <c r="F222" s="507">
        <v>274.03333333333336</v>
      </c>
      <c r="G222" s="507">
        <v>269.76666666666671</v>
      </c>
      <c r="H222" s="507">
        <v>289.16666666666669</v>
      </c>
      <c r="I222" s="507">
        <v>293.43333333333334</v>
      </c>
      <c r="J222" s="507">
        <v>298.86666666666667</v>
      </c>
      <c r="K222" s="506">
        <v>288</v>
      </c>
      <c r="L222" s="506">
        <v>278.3</v>
      </c>
      <c r="M222" s="506">
        <v>2.8095500000000002</v>
      </c>
    </row>
    <row r="223" spans="1:13">
      <c r="A223" s="254">
        <v>213</v>
      </c>
      <c r="B223" s="509" t="s">
        <v>116</v>
      </c>
      <c r="C223" s="506">
        <v>594.95000000000005</v>
      </c>
      <c r="D223" s="507">
        <v>598.5333333333333</v>
      </c>
      <c r="E223" s="507">
        <v>590.06666666666661</v>
      </c>
      <c r="F223" s="507">
        <v>585.18333333333328</v>
      </c>
      <c r="G223" s="507">
        <v>576.71666666666658</v>
      </c>
      <c r="H223" s="507">
        <v>603.41666666666663</v>
      </c>
      <c r="I223" s="507">
        <v>611.88333333333333</v>
      </c>
      <c r="J223" s="507">
        <v>616.76666666666665</v>
      </c>
      <c r="K223" s="506">
        <v>607</v>
      </c>
      <c r="L223" s="506">
        <v>593.65</v>
      </c>
      <c r="M223" s="506">
        <v>179.25629000000001</v>
      </c>
    </row>
    <row r="224" spans="1:13">
      <c r="A224" s="254">
        <v>214</v>
      </c>
      <c r="B224" s="509" t="s">
        <v>252</v>
      </c>
      <c r="C224" s="506">
        <v>1493.05</v>
      </c>
      <c r="D224" s="507">
        <v>1491.7833333333335</v>
      </c>
      <c r="E224" s="507">
        <v>1466.866666666667</v>
      </c>
      <c r="F224" s="507">
        <v>1440.6833333333334</v>
      </c>
      <c r="G224" s="507">
        <v>1415.7666666666669</v>
      </c>
      <c r="H224" s="507">
        <v>1517.9666666666672</v>
      </c>
      <c r="I224" s="507">
        <v>1542.8833333333337</v>
      </c>
      <c r="J224" s="507">
        <v>1569.0666666666673</v>
      </c>
      <c r="K224" s="506">
        <v>1516.7</v>
      </c>
      <c r="L224" s="506">
        <v>1465.6</v>
      </c>
      <c r="M224" s="506">
        <v>6.8268500000000003</v>
      </c>
    </row>
    <row r="225" spans="1:13">
      <c r="A225" s="254">
        <v>215</v>
      </c>
      <c r="B225" s="509" t="s">
        <v>117</v>
      </c>
      <c r="C225" s="506">
        <v>443.9</v>
      </c>
      <c r="D225" s="507">
        <v>446.51666666666665</v>
      </c>
      <c r="E225" s="507">
        <v>440.08333333333331</v>
      </c>
      <c r="F225" s="507">
        <v>436.26666666666665</v>
      </c>
      <c r="G225" s="507">
        <v>429.83333333333331</v>
      </c>
      <c r="H225" s="507">
        <v>450.33333333333331</v>
      </c>
      <c r="I225" s="507">
        <v>456.76666666666671</v>
      </c>
      <c r="J225" s="507">
        <v>460.58333333333331</v>
      </c>
      <c r="K225" s="506">
        <v>452.95</v>
      </c>
      <c r="L225" s="506">
        <v>442.7</v>
      </c>
      <c r="M225" s="506">
        <v>18.794509999999999</v>
      </c>
    </row>
    <row r="226" spans="1:13">
      <c r="A226" s="254">
        <v>216</v>
      </c>
      <c r="B226" s="509" t="s">
        <v>387</v>
      </c>
      <c r="C226" s="506">
        <v>414.4</v>
      </c>
      <c r="D226" s="507">
        <v>416.2</v>
      </c>
      <c r="E226" s="507">
        <v>409.7</v>
      </c>
      <c r="F226" s="507">
        <v>405</v>
      </c>
      <c r="G226" s="507">
        <v>398.5</v>
      </c>
      <c r="H226" s="507">
        <v>420.9</v>
      </c>
      <c r="I226" s="507">
        <v>427.4</v>
      </c>
      <c r="J226" s="507">
        <v>432.09999999999997</v>
      </c>
      <c r="K226" s="506">
        <v>422.7</v>
      </c>
      <c r="L226" s="506">
        <v>411.5</v>
      </c>
      <c r="M226" s="506">
        <v>4.2405999999999997</v>
      </c>
    </row>
    <row r="227" spans="1:13">
      <c r="A227" s="254">
        <v>217</v>
      </c>
      <c r="B227" s="509" t="s">
        <v>388</v>
      </c>
      <c r="C227" s="506">
        <v>2795.15</v>
      </c>
      <c r="D227" s="507">
        <v>2792.3833333333332</v>
      </c>
      <c r="E227" s="507">
        <v>2774.7666666666664</v>
      </c>
      <c r="F227" s="507">
        <v>2754.3833333333332</v>
      </c>
      <c r="G227" s="507">
        <v>2736.7666666666664</v>
      </c>
      <c r="H227" s="507">
        <v>2812.7666666666664</v>
      </c>
      <c r="I227" s="507">
        <v>2830.3833333333332</v>
      </c>
      <c r="J227" s="507">
        <v>2850.7666666666664</v>
      </c>
      <c r="K227" s="506">
        <v>2810</v>
      </c>
      <c r="L227" s="506">
        <v>2772</v>
      </c>
      <c r="M227" s="506">
        <v>3.0720000000000001E-2</v>
      </c>
    </row>
    <row r="228" spans="1:13">
      <c r="A228" s="254">
        <v>218</v>
      </c>
      <c r="B228" s="509" t="s">
        <v>253</v>
      </c>
      <c r="C228" s="506">
        <v>38.65</v>
      </c>
      <c r="D228" s="507">
        <v>39.233333333333327</v>
      </c>
      <c r="E228" s="507">
        <v>37.666666666666657</v>
      </c>
      <c r="F228" s="507">
        <v>36.68333333333333</v>
      </c>
      <c r="G228" s="507">
        <v>35.11666666666666</v>
      </c>
      <c r="H228" s="507">
        <v>40.216666666666654</v>
      </c>
      <c r="I228" s="507">
        <v>41.783333333333331</v>
      </c>
      <c r="J228" s="507">
        <v>42.766666666666652</v>
      </c>
      <c r="K228" s="506">
        <v>40.799999999999997</v>
      </c>
      <c r="L228" s="506">
        <v>38.25</v>
      </c>
      <c r="M228" s="506">
        <v>277.63537000000002</v>
      </c>
    </row>
    <row r="229" spans="1:13">
      <c r="A229" s="254">
        <v>219</v>
      </c>
      <c r="B229" s="509" t="s">
        <v>119</v>
      </c>
      <c r="C229" s="506">
        <v>63.4</v>
      </c>
      <c r="D229" s="507">
        <v>64.100000000000009</v>
      </c>
      <c r="E229" s="507">
        <v>62.350000000000023</v>
      </c>
      <c r="F229" s="507">
        <v>61.300000000000011</v>
      </c>
      <c r="G229" s="507">
        <v>59.550000000000026</v>
      </c>
      <c r="H229" s="507">
        <v>65.15000000000002</v>
      </c>
      <c r="I229" s="507">
        <v>66.899999999999991</v>
      </c>
      <c r="J229" s="507">
        <v>67.950000000000017</v>
      </c>
      <c r="K229" s="506">
        <v>65.849999999999994</v>
      </c>
      <c r="L229" s="506">
        <v>63.05</v>
      </c>
      <c r="M229" s="506">
        <v>311.83060999999998</v>
      </c>
    </row>
    <row r="230" spans="1:13">
      <c r="A230" s="254">
        <v>220</v>
      </c>
      <c r="B230" s="509" t="s">
        <v>389</v>
      </c>
      <c r="C230" s="506">
        <v>55</v>
      </c>
      <c r="D230" s="507">
        <v>54.766666666666673</v>
      </c>
      <c r="E230" s="507">
        <v>53.933333333333344</v>
      </c>
      <c r="F230" s="507">
        <v>52.866666666666674</v>
      </c>
      <c r="G230" s="507">
        <v>52.033333333333346</v>
      </c>
      <c r="H230" s="507">
        <v>55.833333333333343</v>
      </c>
      <c r="I230" s="507">
        <v>56.666666666666671</v>
      </c>
      <c r="J230" s="507">
        <v>57.733333333333341</v>
      </c>
      <c r="K230" s="506">
        <v>55.6</v>
      </c>
      <c r="L230" s="506">
        <v>53.7</v>
      </c>
      <c r="M230" s="506">
        <v>60.50752</v>
      </c>
    </row>
    <row r="231" spans="1:13">
      <c r="A231" s="254">
        <v>221</v>
      </c>
      <c r="B231" s="509" t="s">
        <v>390</v>
      </c>
      <c r="C231" s="506">
        <v>1119.55</v>
      </c>
      <c r="D231" s="507">
        <v>1125.8999999999999</v>
      </c>
      <c r="E231" s="507">
        <v>1103.6499999999996</v>
      </c>
      <c r="F231" s="507">
        <v>1087.7499999999998</v>
      </c>
      <c r="G231" s="507">
        <v>1065.4999999999995</v>
      </c>
      <c r="H231" s="507">
        <v>1141.7999999999997</v>
      </c>
      <c r="I231" s="507">
        <v>1164.0500000000002</v>
      </c>
      <c r="J231" s="507">
        <v>1179.9499999999998</v>
      </c>
      <c r="K231" s="506">
        <v>1148.1500000000001</v>
      </c>
      <c r="L231" s="506">
        <v>1110</v>
      </c>
      <c r="M231" s="506">
        <v>0.20313000000000001</v>
      </c>
    </row>
    <row r="232" spans="1:13">
      <c r="A232" s="254">
        <v>222</v>
      </c>
      <c r="B232" s="509" t="s">
        <v>391</v>
      </c>
      <c r="C232" s="506">
        <v>332.25</v>
      </c>
      <c r="D232" s="507">
        <v>327.5</v>
      </c>
      <c r="E232" s="507">
        <v>322.75</v>
      </c>
      <c r="F232" s="507">
        <v>313.25</v>
      </c>
      <c r="G232" s="507">
        <v>308.5</v>
      </c>
      <c r="H232" s="507">
        <v>337</v>
      </c>
      <c r="I232" s="507">
        <v>341.75</v>
      </c>
      <c r="J232" s="507">
        <v>351.25</v>
      </c>
      <c r="K232" s="506">
        <v>332.25</v>
      </c>
      <c r="L232" s="506">
        <v>318</v>
      </c>
      <c r="M232" s="506">
        <v>12.49591</v>
      </c>
    </row>
    <row r="233" spans="1:13">
      <c r="A233" s="254">
        <v>223</v>
      </c>
      <c r="B233" s="509" t="s">
        <v>746</v>
      </c>
      <c r="C233" s="506">
        <v>1161.3</v>
      </c>
      <c r="D233" s="507">
        <v>1163.4499999999998</v>
      </c>
      <c r="E233" s="507">
        <v>1140.0499999999997</v>
      </c>
      <c r="F233" s="507">
        <v>1118.8</v>
      </c>
      <c r="G233" s="507">
        <v>1095.3999999999999</v>
      </c>
      <c r="H233" s="507">
        <v>1184.6999999999996</v>
      </c>
      <c r="I233" s="507">
        <v>1208.0999999999997</v>
      </c>
      <c r="J233" s="507">
        <v>1229.3499999999995</v>
      </c>
      <c r="K233" s="506">
        <v>1186.8499999999999</v>
      </c>
      <c r="L233" s="506">
        <v>1142.2</v>
      </c>
      <c r="M233" s="506">
        <v>7.2559999999999999E-2</v>
      </c>
    </row>
    <row r="234" spans="1:13">
      <c r="A234" s="254">
        <v>224</v>
      </c>
      <c r="B234" s="509" t="s">
        <v>750</v>
      </c>
      <c r="C234" s="506">
        <v>605.85</v>
      </c>
      <c r="D234" s="507">
        <v>607.13333333333333</v>
      </c>
      <c r="E234" s="507">
        <v>584.56666666666661</v>
      </c>
      <c r="F234" s="507">
        <v>563.2833333333333</v>
      </c>
      <c r="G234" s="507">
        <v>540.71666666666658</v>
      </c>
      <c r="H234" s="507">
        <v>628.41666666666663</v>
      </c>
      <c r="I234" s="507">
        <v>650.98333333333346</v>
      </c>
      <c r="J234" s="507">
        <v>672.26666666666665</v>
      </c>
      <c r="K234" s="506">
        <v>629.70000000000005</v>
      </c>
      <c r="L234" s="506">
        <v>585.85</v>
      </c>
      <c r="M234" s="506">
        <v>11.89944</v>
      </c>
    </row>
    <row r="235" spans="1:13">
      <c r="A235" s="254">
        <v>225</v>
      </c>
      <c r="B235" s="509" t="s">
        <v>392</v>
      </c>
      <c r="C235" s="506">
        <v>115.5</v>
      </c>
      <c r="D235" s="507">
        <v>116.2</v>
      </c>
      <c r="E235" s="507">
        <v>114.4</v>
      </c>
      <c r="F235" s="507">
        <v>113.3</v>
      </c>
      <c r="G235" s="507">
        <v>111.5</v>
      </c>
      <c r="H235" s="507">
        <v>117.30000000000001</v>
      </c>
      <c r="I235" s="507">
        <v>119.1</v>
      </c>
      <c r="J235" s="507">
        <v>120.20000000000002</v>
      </c>
      <c r="K235" s="506">
        <v>118</v>
      </c>
      <c r="L235" s="506">
        <v>115.1</v>
      </c>
      <c r="M235" s="506">
        <v>8.7173400000000001</v>
      </c>
    </row>
    <row r="236" spans="1:13">
      <c r="A236" s="254">
        <v>226</v>
      </c>
      <c r="B236" s="509" t="s">
        <v>393</v>
      </c>
      <c r="C236" s="506">
        <v>86.65</v>
      </c>
      <c r="D236" s="507">
        <v>86.38333333333334</v>
      </c>
      <c r="E236" s="507">
        <v>85.066666666666677</v>
      </c>
      <c r="F236" s="507">
        <v>83.483333333333334</v>
      </c>
      <c r="G236" s="507">
        <v>82.166666666666671</v>
      </c>
      <c r="H236" s="507">
        <v>87.966666666666683</v>
      </c>
      <c r="I236" s="507">
        <v>89.283333333333346</v>
      </c>
      <c r="J236" s="507">
        <v>90.866666666666688</v>
      </c>
      <c r="K236" s="506">
        <v>87.7</v>
      </c>
      <c r="L236" s="506">
        <v>84.8</v>
      </c>
      <c r="M236" s="506">
        <v>31.1828</v>
      </c>
    </row>
    <row r="237" spans="1:13">
      <c r="A237" s="254">
        <v>227</v>
      </c>
      <c r="B237" s="509" t="s">
        <v>126</v>
      </c>
      <c r="C237" s="506">
        <v>207.85</v>
      </c>
      <c r="D237" s="507">
        <v>207.23333333333335</v>
      </c>
      <c r="E237" s="507">
        <v>205.56666666666669</v>
      </c>
      <c r="F237" s="507">
        <v>203.28333333333333</v>
      </c>
      <c r="G237" s="507">
        <v>201.61666666666667</v>
      </c>
      <c r="H237" s="507">
        <v>209.51666666666671</v>
      </c>
      <c r="I237" s="507">
        <v>211.18333333333334</v>
      </c>
      <c r="J237" s="507">
        <v>213.46666666666673</v>
      </c>
      <c r="K237" s="506">
        <v>208.9</v>
      </c>
      <c r="L237" s="506">
        <v>204.95</v>
      </c>
      <c r="M237" s="506">
        <v>487.63186999999999</v>
      </c>
    </row>
    <row r="238" spans="1:13">
      <c r="A238" s="254">
        <v>228</v>
      </c>
      <c r="B238" s="509" t="s">
        <v>395</v>
      </c>
      <c r="C238" s="506">
        <v>128.44999999999999</v>
      </c>
      <c r="D238" s="507">
        <v>129.18333333333331</v>
      </c>
      <c r="E238" s="507">
        <v>127.01666666666662</v>
      </c>
      <c r="F238" s="507">
        <v>125.58333333333331</v>
      </c>
      <c r="G238" s="507">
        <v>123.41666666666663</v>
      </c>
      <c r="H238" s="507">
        <v>130.61666666666662</v>
      </c>
      <c r="I238" s="507">
        <v>132.7833333333333</v>
      </c>
      <c r="J238" s="507">
        <v>134.21666666666661</v>
      </c>
      <c r="K238" s="506">
        <v>131.35</v>
      </c>
      <c r="L238" s="506">
        <v>127.75</v>
      </c>
      <c r="M238" s="506">
        <v>7.7954299999999996</v>
      </c>
    </row>
    <row r="239" spans="1:13">
      <c r="A239" s="254">
        <v>229</v>
      </c>
      <c r="B239" s="509" t="s">
        <v>396</v>
      </c>
      <c r="C239" s="506">
        <v>170.3</v>
      </c>
      <c r="D239" s="507">
        <v>169.96666666666667</v>
      </c>
      <c r="E239" s="507">
        <v>167.93333333333334</v>
      </c>
      <c r="F239" s="507">
        <v>165.56666666666666</v>
      </c>
      <c r="G239" s="507">
        <v>163.53333333333333</v>
      </c>
      <c r="H239" s="507">
        <v>172.33333333333334</v>
      </c>
      <c r="I239" s="507">
        <v>174.3666666666667</v>
      </c>
      <c r="J239" s="507">
        <v>176.73333333333335</v>
      </c>
      <c r="K239" s="506">
        <v>172</v>
      </c>
      <c r="L239" s="506">
        <v>167.6</v>
      </c>
      <c r="M239" s="506">
        <v>23.582370000000001</v>
      </c>
    </row>
    <row r="240" spans="1:13">
      <c r="A240" s="254">
        <v>230</v>
      </c>
      <c r="B240" s="509" t="s">
        <v>115</v>
      </c>
      <c r="C240" s="506">
        <v>222.55</v>
      </c>
      <c r="D240" s="507">
        <v>222.31666666666669</v>
      </c>
      <c r="E240" s="507">
        <v>218.63333333333338</v>
      </c>
      <c r="F240" s="507">
        <v>214.7166666666667</v>
      </c>
      <c r="G240" s="507">
        <v>211.03333333333339</v>
      </c>
      <c r="H240" s="507">
        <v>226.23333333333338</v>
      </c>
      <c r="I240" s="507">
        <v>229.91666666666671</v>
      </c>
      <c r="J240" s="507">
        <v>233.83333333333337</v>
      </c>
      <c r="K240" s="506">
        <v>226</v>
      </c>
      <c r="L240" s="506">
        <v>218.4</v>
      </c>
      <c r="M240" s="506">
        <v>179.44645</v>
      </c>
    </row>
    <row r="241" spans="1:13">
      <c r="A241" s="254">
        <v>231</v>
      </c>
      <c r="B241" s="509" t="s">
        <v>397</v>
      </c>
      <c r="C241" s="506">
        <v>99.55</v>
      </c>
      <c r="D241" s="507">
        <v>101.39999999999999</v>
      </c>
      <c r="E241" s="507">
        <v>96.699999999999989</v>
      </c>
      <c r="F241" s="507">
        <v>93.85</v>
      </c>
      <c r="G241" s="507">
        <v>89.149999999999991</v>
      </c>
      <c r="H241" s="507">
        <v>104.24999999999999</v>
      </c>
      <c r="I241" s="507">
        <v>108.95</v>
      </c>
      <c r="J241" s="507">
        <v>111.79999999999998</v>
      </c>
      <c r="K241" s="506">
        <v>106.1</v>
      </c>
      <c r="L241" s="506">
        <v>98.55</v>
      </c>
      <c r="M241" s="506">
        <v>161.24659</v>
      </c>
    </row>
    <row r="242" spans="1:13">
      <c r="A242" s="254">
        <v>232</v>
      </c>
      <c r="B242" s="509" t="s">
        <v>747</v>
      </c>
      <c r="C242" s="506">
        <v>8421.85</v>
      </c>
      <c r="D242" s="507">
        <v>8383.4500000000007</v>
      </c>
      <c r="E242" s="507">
        <v>8298.4500000000007</v>
      </c>
      <c r="F242" s="507">
        <v>8175.0499999999993</v>
      </c>
      <c r="G242" s="507">
        <v>8090.0499999999993</v>
      </c>
      <c r="H242" s="507">
        <v>8506.8500000000022</v>
      </c>
      <c r="I242" s="507">
        <v>8591.8500000000022</v>
      </c>
      <c r="J242" s="507">
        <v>8715.2500000000036</v>
      </c>
      <c r="K242" s="506">
        <v>8468.4500000000007</v>
      </c>
      <c r="L242" s="506">
        <v>8260.0499999999993</v>
      </c>
      <c r="M242" s="506">
        <v>1.0243</v>
      </c>
    </row>
    <row r="243" spans="1:13">
      <c r="A243" s="254">
        <v>233</v>
      </c>
      <c r="B243" s="509" t="s">
        <v>254</v>
      </c>
      <c r="C243" s="506">
        <v>124.6</v>
      </c>
      <c r="D243" s="507">
        <v>125.53333333333335</v>
      </c>
      <c r="E243" s="507">
        <v>123.06666666666669</v>
      </c>
      <c r="F243" s="507">
        <v>121.53333333333335</v>
      </c>
      <c r="G243" s="507">
        <v>119.06666666666669</v>
      </c>
      <c r="H243" s="507">
        <v>127.06666666666669</v>
      </c>
      <c r="I243" s="507">
        <v>129.53333333333336</v>
      </c>
      <c r="J243" s="507">
        <v>131.06666666666669</v>
      </c>
      <c r="K243" s="506">
        <v>128</v>
      </c>
      <c r="L243" s="506">
        <v>124</v>
      </c>
      <c r="M243" s="506">
        <v>18.115739999999999</v>
      </c>
    </row>
    <row r="244" spans="1:13">
      <c r="A244" s="254">
        <v>234</v>
      </c>
      <c r="B244" s="509" t="s">
        <v>398</v>
      </c>
      <c r="C244" s="506">
        <v>339.7</v>
      </c>
      <c r="D244" s="507">
        <v>342.0333333333333</v>
      </c>
      <c r="E244" s="507">
        <v>335.21666666666658</v>
      </c>
      <c r="F244" s="507">
        <v>330.73333333333329</v>
      </c>
      <c r="G244" s="507">
        <v>323.91666666666657</v>
      </c>
      <c r="H244" s="507">
        <v>346.51666666666659</v>
      </c>
      <c r="I244" s="507">
        <v>353.33333333333331</v>
      </c>
      <c r="J244" s="507">
        <v>357.81666666666661</v>
      </c>
      <c r="K244" s="506">
        <v>348.85</v>
      </c>
      <c r="L244" s="506">
        <v>337.55</v>
      </c>
      <c r="M244" s="506">
        <v>22.707149999999999</v>
      </c>
    </row>
    <row r="245" spans="1:13">
      <c r="A245" s="254">
        <v>235</v>
      </c>
      <c r="B245" s="509" t="s">
        <v>255</v>
      </c>
      <c r="C245" s="506">
        <v>120.45</v>
      </c>
      <c r="D245" s="507">
        <v>121.48333333333335</v>
      </c>
      <c r="E245" s="507">
        <v>118.56666666666669</v>
      </c>
      <c r="F245" s="507">
        <v>116.68333333333334</v>
      </c>
      <c r="G245" s="507">
        <v>113.76666666666668</v>
      </c>
      <c r="H245" s="507">
        <v>123.3666666666667</v>
      </c>
      <c r="I245" s="507">
        <v>126.28333333333336</v>
      </c>
      <c r="J245" s="507">
        <v>128.16666666666671</v>
      </c>
      <c r="K245" s="506">
        <v>124.4</v>
      </c>
      <c r="L245" s="506">
        <v>119.6</v>
      </c>
      <c r="M245" s="506">
        <v>18.781169999999999</v>
      </c>
    </row>
    <row r="246" spans="1:13">
      <c r="A246" s="254">
        <v>236</v>
      </c>
      <c r="B246" s="509" t="s">
        <v>125</v>
      </c>
      <c r="C246" s="506">
        <v>100.4</v>
      </c>
      <c r="D246" s="507">
        <v>100.98333333333333</v>
      </c>
      <c r="E246" s="507">
        <v>99.366666666666674</v>
      </c>
      <c r="F246" s="507">
        <v>98.333333333333343</v>
      </c>
      <c r="G246" s="507">
        <v>96.716666666666683</v>
      </c>
      <c r="H246" s="507">
        <v>102.01666666666667</v>
      </c>
      <c r="I246" s="507">
        <v>103.63333333333331</v>
      </c>
      <c r="J246" s="507">
        <v>104.66666666666666</v>
      </c>
      <c r="K246" s="506">
        <v>102.6</v>
      </c>
      <c r="L246" s="506">
        <v>99.95</v>
      </c>
      <c r="M246" s="506">
        <v>275.27510000000001</v>
      </c>
    </row>
    <row r="247" spans="1:13">
      <c r="A247" s="254">
        <v>237</v>
      </c>
      <c r="B247" s="509" t="s">
        <v>399</v>
      </c>
      <c r="C247" s="506">
        <v>16.75</v>
      </c>
      <c r="D247" s="507">
        <v>16.900000000000002</v>
      </c>
      <c r="E247" s="507">
        <v>16.400000000000006</v>
      </c>
      <c r="F247" s="507">
        <v>16.050000000000004</v>
      </c>
      <c r="G247" s="507">
        <v>15.550000000000008</v>
      </c>
      <c r="H247" s="507">
        <v>17.250000000000004</v>
      </c>
      <c r="I247" s="507">
        <v>17.749999999999996</v>
      </c>
      <c r="J247" s="507">
        <v>18.100000000000001</v>
      </c>
      <c r="K247" s="506">
        <v>17.399999999999999</v>
      </c>
      <c r="L247" s="506">
        <v>16.55</v>
      </c>
      <c r="M247" s="506">
        <v>76.740589999999997</v>
      </c>
    </row>
    <row r="248" spans="1:13">
      <c r="A248" s="254">
        <v>238</v>
      </c>
      <c r="B248" s="509" t="s">
        <v>772</v>
      </c>
      <c r="C248" s="506">
        <v>1904.05</v>
      </c>
      <c r="D248" s="507">
        <v>1911.25</v>
      </c>
      <c r="E248" s="507">
        <v>1882.8</v>
      </c>
      <c r="F248" s="507">
        <v>1861.55</v>
      </c>
      <c r="G248" s="507">
        <v>1833.1</v>
      </c>
      <c r="H248" s="507">
        <v>1932.5</v>
      </c>
      <c r="I248" s="507">
        <v>1960.9499999999998</v>
      </c>
      <c r="J248" s="507">
        <v>1982.2</v>
      </c>
      <c r="K248" s="506">
        <v>1939.7</v>
      </c>
      <c r="L248" s="506">
        <v>1890</v>
      </c>
      <c r="M248" s="506">
        <v>22.05067</v>
      </c>
    </row>
    <row r="249" spans="1:13">
      <c r="A249" s="254">
        <v>239</v>
      </c>
      <c r="B249" s="509" t="s">
        <v>748</v>
      </c>
      <c r="C249" s="506">
        <v>287.3</v>
      </c>
      <c r="D249" s="507">
        <v>290.83333333333331</v>
      </c>
      <c r="E249" s="507">
        <v>282.46666666666664</v>
      </c>
      <c r="F249" s="507">
        <v>277.63333333333333</v>
      </c>
      <c r="G249" s="507">
        <v>269.26666666666665</v>
      </c>
      <c r="H249" s="507">
        <v>295.66666666666663</v>
      </c>
      <c r="I249" s="507">
        <v>304.0333333333333</v>
      </c>
      <c r="J249" s="507">
        <v>308.86666666666662</v>
      </c>
      <c r="K249" s="506">
        <v>299.2</v>
      </c>
      <c r="L249" s="506">
        <v>286</v>
      </c>
      <c r="M249" s="506">
        <v>0.9647</v>
      </c>
    </row>
    <row r="250" spans="1:13">
      <c r="A250" s="254">
        <v>240</v>
      </c>
      <c r="B250" s="509" t="s">
        <v>120</v>
      </c>
      <c r="C250" s="506">
        <v>507.6</v>
      </c>
      <c r="D250" s="507">
        <v>507.51666666666665</v>
      </c>
      <c r="E250" s="507">
        <v>502.13333333333333</v>
      </c>
      <c r="F250" s="507">
        <v>496.66666666666669</v>
      </c>
      <c r="G250" s="507">
        <v>491.28333333333336</v>
      </c>
      <c r="H250" s="507">
        <v>512.98333333333335</v>
      </c>
      <c r="I250" s="507">
        <v>518.36666666666656</v>
      </c>
      <c r="J250" s="507">
        <v>523.83333333333326</v>
      </c>
      <c r="K250" s="506">
        <v>512.9</v>
      </c>
      <c r="L250" s="506">
        <v>502.05</v>
      </c>
      <c r="M250" s="506">
        <v>15.945600000000001</v>
      </c>
    </row>
    <row r="251" spans="1:13">
      <c r="A251" s="254">
        <v>241</v>
      </c>
      <c r="B251" s="509" t="s">
        <v>827</v>
      </c>
      <c r="C251" s="506">
        <v>262.45</v>
      </c>
      <c r="D251" s="507">
        <v>261.16666666666669</v>
      </c>
      <c r="E251" s="507">
        <v>257.33333333333337</v>
      </c>
      <c r="F251" s="507">
        <v>252.2166666666667</v>
      </c>
      <c r="G251" s="507">
        <v>248.38333333333338</v>
      </c>
      <c r="H251" s="507">
        <v>266.28333333333336</v>
      </c>
      <c r="I251" s="507">
        <v>270.11666666666673</v>
      </c>
      <c r="J251" s="507">
        <v>275.23333333333335</v>
      </c>
      <c r="K251" s="506">
        <v>265</v>
      </c>
      <c r="L251" s="506">
        <v>256.05</v>
      </c>
      <c r="M251" s="506">
        <v>54.513480000000001</v>
      </c>
    </row>
    <row r="252" spans="1:13">
      <c r="A252" s="254">
        <v>242</v>
      </c>
      <c r="B252" s="509" t="s">
        <v>122</v>
      </c>
      <c r="C252" s="506">
        <v>1034.7</v>
      </c>
      <c r="D252" s="507">
        <v>1037.5333333333335</v>
      </c>
      <c r="E252" s="507">
        <v>1025.166666666667</v>
      </c>
      <c r="F252" s="507">
        <v>1015.6333333333334</v>
      </c>
      <c r="G252" s="507">
        <v>1003.2666666666669</v>
      </c>
      <c r="H252" s="507">
        <v>1047.0666666666671</v>
      </c>
      <c r="I252" s="507">
        <v>1059.4333333333334</v>
      </c>
      <c r="J252" s="507">
        <v>1068.9666666666672</v>
      </c>
      <c r="K252" s="506">
        <v>1049.9000000000001</v>
      </c>
      <c r="L252" s="506">
        <v>1028</v>
      </c>
      <c r="M252" s="506">
        <v>51.611260000000001</v>
      </c>
    </row>
    <row r="253" spans="1:13">
      <c r="A253" s="254">
        <v>243</v>
      </c>
      <c r="B253" s="509" t="s">
        <v>256</v>
      </c>
      <c r="C253" s="506">
        <v>4824.7</v>
      </c>
      <c r="D253" s="507">
        <v>4824.9000000000005</v>
      </c>
      <c r="E253" s="507">
        <v>4774.8000000000011</v>
      </c>
      <c r="F253" s="507">
        <v>4724.9000000000005</v>
      </c>
      <c r="G253" s="507">
        <v>4674.8000000000011</v>
      </c>
      <c r="H253" s="507">
        <v>4874.8000000000011</v>
      </c>
      <c r="I253" s="507">
        <v>4924.9000000000015</v>
      </c>
      <c r="J253" s="507">
        <v>4974.8000000000011</v>
      </c>
      <c r="K253" s="506">
        <v>4875</v>
      </c>
      <c r="L253" s="506">
        <v>4775</v>
      </c>
      <c r="M253" s="506">
        <v>3.5329100000000002</v>
      </c>
    </row>
    <row r="254" spans="1:13">
      <c r="A254" s="254">
        <v>244</v>
      </c>
      <c r="B254" s="509" t="s">
        <v>124</v>
      </c>
      <c r="C254" s="506">
        <v>1384</v>
      </c>
      <c r="D254" s="507">
        <v>1390.1666666666667</v>
      </c>
      <c r="E254" s="507">
        <v>1374.3333333333335</v>
      </c>
      <c r="F254" s="507">
        <v>1364.6666666666667</v>
      </c>
      <c r="G254" s="507">
        <v>1348.8333333333335</v>
      </c>
      <c r="H254" s="507">
        <v>1399.8333333333335</v>
      </c>
      <c r="I254" s="507">
        <v>1415.666666666667</v>
      </c>
      <c r="J254" s="507">
        <v>1425.3333333333335</v>
      </c>
      <c r="K254" s="506">
        <v>1406</v>
      </c>
      <c r="L254" s="506">
        <v>1380.5</v>
      </c>
      <c r="M254" s="506">
        <v>93.527709999999999</v>
      </c>
    </row>
    <row r="255" spans="1:13">
      <c r="A255" s="254">
        <v>245</v>
      </c>
      <c r="B255" s="509" t="s">
        <v>749</v>
      </c>
      <c r="C255" s="506">
        <v>728</v>
      </c>
      <c r="D255" s="507">
        <v>731.75</v>
      </c>
      <c r="E255" s="507">
        <v>721.25</v>
      </c>
      <c r="F255" s="507">
        <v>714.5</v>
      </c>
      <c r="G255" s="507">
        <v>704</v>
      </c>
      <c r="H255" s="507">
        <v>738.5</v>
      </c>
      <c r="I255" s="507">
        <v>749</v>
      </c>
      <c r="J255" s="507">
        <v>755.75</v>
      </c>
      <c r="K255" s="506">
        <v>742.25</v>
      </c>
      <c r="L255" s="506">
        <v>725</v>
      </c>
      <c r="M255" s="506">
        <v>0.11855</v>
      </c>
    </row>
    <row r="256" spans="1:13">
      <c r="A256" s="254">
        <v>246</v>
      </c>
      <c r="B256" s="509" t="s">
        <v>400</v>
      </c>
      <c r="C256" s="506">
        <v>331.35</v>
      </c>
      <c r="D256" s="507">
        <v>328.2166666666667</v>
      </c>
      <c r="E256" s="507">
        <v>323.43333333333339</v>
      </c>
      <c r="F256" s="507">
        <v>315.51666666666671</v>
      </c>
      <c r="G256" s="507">
        <v>310.73333333333341</v>
      </c>
      <c r="H256" s="507">
        <v>336.13333333333338</v>
      </c>
      <c r="I256" s="507">
        <v>340.91666666666669</v>
      </c>
      <c r="J256" s="507">
        <v>348.83333333333337</v>
      </c>
      <c r="K256" s="506">
        <v>333</v>
      </c>
      <c r="L256" s="506">
        <v>320.3</v>
      </c>
      <c r="M256" s="506">
        <v>6.40557</v>
      </c>
    </row>
    <row r="257" spans="1:13">
      <c r="A257" s="254">
        <v>247</v>
      </c>
      <c r="B257" s="509" t="s">
        <v>121</v>
      </c>
      <c r="C257" s="506">
        <v>1682.1</v>
      </c>
      <c r="D257" s="507">
        <v>1672.8666666666668</v>
      </c>
      <c r="E257" s="507">
        <v>1644.3333333333335</v>
      </c>
      <c r="F257" s="507">
        <v>1606.5666666666666</v>
      </c>
      <c r="G257" s="507">
        <v>1578.0333333333333</v>
      </c>
      <c r="H257" s="507">
        <v>1710.6333333333337</v>
      </c>
      <c r="I257" s="507">
        <v>1739.166666666667</v>
      </c>
      <c r="J257" s="507">
        <v>1776.9333333333338</v>
      </c>
      <c r="K257" s="506">
        <v>1701.4</v>
      </c>
      <c r="L257" s="506">
        <v>1635.1</v>
      </c>
      <c r="M257" s="506">
        <v>11.265230000000001</v>
      </c>
    </row>
    <row r="258" spans="1:13">
      <c r="A258" s="254">
        <v>248</v>
      </c>
      <c r="B258" s="509" t="s">
        <v>257</v>
      </c>
      <c r="C258" s="506">
        <v>1919.25</v>
      </c>
      <c r="D258" s="507">
        <v>1919.9666666666665</v>
      </c>
      <c r="E258" s="507">
        <v>1910.083333333333</v>
      </c>
      <c r="F258" s="507">
        <v>1900.9166666666665</v>
      </c>
      <c r="G258" s="507">
        <v>1891.0333333333331</v>
      </c>
      <c r="H258" s="507">
        <v>1929.133333333333</v>
      </c>
      <c r="I258" s="507">
        <v>1939.0166666666667</v>
      </c>
      <c r="J258" s="507">
        <v>1948.1833333333329</v>
      </c>
      <c r="K258" s="506">
        <v>1929.85</v>
      </c>
      <c r="L258" s="506">
        <v>1910.8</v>
      </c>
      <c r="M258" s="506">
        <v>1.61538</v>
      </c>
    </row>
    <row r="259" spans="1:13">
      <c r="A259" s="254">
        <v>249</v>
      </c>
      <c r="B259" s="509" t="s">
        <v>401</v>
      </c>
      <c r="C259" s="506">
        <v>1198.3499999999999</v>
      </c>
      <c r="D259" s="507">
        <v>1204.0166666666667</v>
      </c>
      <c r="E259" s="507">
        <v>1189.5833333333333</v>
      </c>
      <c r="F259" s="507">
        <v>1180.8166666666666</v>
      </c>
      <c r="G259" s="507">
        <v>1166.3833333333332</v>
      </c>
      <c r="H259" s="507">
        <v>1212.7833333333333</v>
      </c>
      <c r="I259" s="507">
        <v>1227.2166666666667</v>
      </c>
      <c r="J259" s="507">
        <v>1235.9833333333333</v>
      </c>
      <c r="K259" s="506">
        <v>1218.45</v>
      </c>
      <c r="L259" s="506">
        <v>1195.25</v>
      </c>
      <c r="M259" s="506">
        <v>0.32318999999999998</v>
      </c>
    </row>
    <row r="260" spans="1:13">
      <c r="A260" s="254">
        <v>250</v>
      </c>
      <c r="B260" s="509" t="s">
        <v>402</v>
      </c>
      <c r="C260" s="506">
        <v>2849.1</v>
      </c>
      <c r="D260" s="507">
        <v>2883.3666666666668</v>
      </c>
      <c r="E260" s="507">
        <v>2806.7333333333336</v>
      </c>
      <c r="F260" s="507">
        <v>2764.3666666666668</v>
      </c>
      <c r="G260" s="507">
        <v>2687.7333333333336</v>
      </c>
      <c r="H260" s="507">
        <v>2925.7333333333336</v>
      </c>
      <c r="I260" s="507">
        <v>3002.3666666666668</v>
      </c>
      <c r="J260" s="507">
        <v>3044.7333333333336</v>
      </c>
      <c r="K260" s="506">
        <v>2960</v>
      </c>
      <c r="L260" s="506">
        <v>2841</v>
      </c>
      <c r="M260" s="506">
        <v>0.48877999999999999</v>
      </c>
    </row>
    <row r="261" spans="1:13">
      <c r="A261" s="254">
        <v>251</v>
      </c>
      <c r="B261" s="509" t="s">
        <v>403</v>
      </c>
      <c r="C261" s="506">
        <v>425.5</v>
      </c>
      <c r="D261" s="507">
        <v>425.55</v>
      </c>
      <c r="E261" s="507">
        <v>420.1</v>
      </c>
      <c r="F261" s="507">
        <v>414.7</v>
      </c>
      <c r="G261" s="507">
        <v>409.25</v>
      </c>
      <c r="H261" s="507">
        <v>430.95000000000005</v>
      </c>
      <c r="I261" s="507">
        <v>436.4</v>
      </c>
      <c r="J261" s="507">
        <v>441.80000000000007</v>
      </c>
      <c r="K261" s="506">
        <v>431</v>
      </c>
      <c r="L261" s="506">
        <v>420.15</v>
      </c>
      <c r="M261" s="506">
        <v>1.1681900000000001</v>
      </c>
    </row>
    <row r="262" spans="1:13">
      <c r="A262" s="254">
        <v>252</v>
      </c>
      <c r="B262" s="509" t="s">
        <v>404</v>
      </c>
      <c r="C262" s="506">
        <v>159.9</v>
      </c>
      <c r="D262" s="507">
        <v>161.26666666666668</v>
      </c>
      <c r="E262" s="507">
        <v>156.63333333333335</v>
      </c>
      <c r="F262" s="507">
        <v>153.36666666666667</v>
      </c>
      <c r="G262" s="507">
        <v>148.73333333333335</v>
      </c>
      <c r="H262" s="507">
        <v>164.53333333333336</v>
      </c>
      <c r="I262" s="507">
        <v>169.16666666666669</v>
      </c>
      <c r="J262" s="507">
        <v>172.43333333333337</v>
      </c>
      <c r="K262" s="506">
        <v>165.9</v>
      </c>
      <c r="L262" s="506">
        <v>158</v>
      </c>
      <c r="M262" s="506">
        <v>39.41675</v>
      </c>
    </row>
    <row r="263" spans="1:13">
      <c r="A263" s="254">
        <v>253</v>
      </c>
      <c r="B263" s="509" t="s">
        <v>405</v>
      </c>
      <c r="C263" s="506">
        <v>119</v>
      </c>
      <c r="D263" s="507">
        <v>120.10000000000001</v>
      </c>
      <c r="E263" s="507">
        <v>117.60000000000002</v>
      </c>
      <c r="F263" s="507">
        <v>116.20000000000002</v>
      </c>
      <c r="G263" s="507">
        <v>113.70000000000003</v>
      </c>
      <c r="H263" s="507">
        <v>121.50000000000001</v>
      </c>
      <c r="I263" s="507">
        <v>123.99999999999999</v>
      </c>
      <c r="J263" s="507">
        <v>125.4</v>
      </c>
      <c r="K263" s="506">
        <v>122.6</v>
      </c>
      <c r="L263" s="506">
        <v>118.7</v>
      </c>
      <c r="M263" s="506">
        <v>22.42266</v>
      </c>
    </row>
    <row r="264" spans="1:13">
      <c r="A264" s="254">
        <v>254</v>
      </c>
      <c r="B264" s="509" t="s">
        <v>406</v>
      </c>
      <c r="C264" s="506">
        <v>97.6</v>
      </c>
      <c r="D264" s="507">
        <v>98.216666666666654</v>
      </c>
      <c r="E264" s="507">
        <v>95.733333333333306</v>
      </c>
      <c r="F264" s="507">
        <v>93.866666666666646</v>
      </c>
      <c r="G264" s="507">
        <v>91.383333333333297</v>
      </c>
      <c r="H264" s="507">
        <v>100.08333333333331</v>
      </c>
      <c r="I264" s="507">
        <v>102.56666666666666</v>
      </c>
      <c r="J264" s="507">
        <v>104.43333333333332</v>
      </c>
      <c r="K264" s="506">
        <v>100.7</v>
      </c>
      <c r="L264" s="506">
        <v>96.35</v>
      </c>
      <c r="M264" s="506">
        <v>34.116070000000001</v>
      </c>
    </row>
    <row r="265" spans="1:13">
      <c r="A265" s="254">
        <v>255</v>
      </c>
      <c r="B265" s="509" t="s">
        <v>258</v>
      </c>
      <c r="C265" s="506">
        <v>85.85</v>
      </c>
      <c r="D265" s="507">
        <v>86.283333333333346</v>
      </c>
      <c r="E265" s="507">
        <v>83.716666666666697</v>
      </c>
      <c r="F265" s="507">
        <v>81.583333333333357</v>
      </c>
      <c r="G265" s="507">
        <v>79.016666666666708</v>
      </c>
      <c r="H265" s="507">
        <v>88.416666666666686</v>
      </c>
      <c r="I265" s="507">
        <v>90.98333333333332</v>
      </c>
      <c r="J265" s="507">
        <v>93.116666666666674</v>
      </c>
      <c r="K265" s="506">
        <v>88.85</v>
      </c>
      <c r="L265" s="506">
        <v>84.15</v>
      </c>
      <c r="M265" s="506">
        <v>88.365629999999996</v>
      </c>
    </row>
    <row r="266" spans="1:13">
      <c r="A266" s="254">
        <v>256</v>
      </c>
      <c r="B266" s="509" t="s">
        <v>128</v>
      </c>
      <c r="C266" s="506">
        <v>425.95</v>
      </c>
      <c r="D266" s="507">
        <v>426.41666666666669</v>
      </c>
      <c r="E266" s="507">
        <v>418.88333333333338</v>
      </c>
      <c r="F266" s="507">
        <v>411.81666666666672</v>
      </c>
      <c r="G266" s="507">
        <v>404.28333333333342</v>
      </c>
      <c r="H266" s="507">
        <v>433.48333333333335</v>
      </c>
      <c r="I266" s="507">
        <v>441.01666666666665</v>
      </c>
      <c r="J266" s="507">
        <v>448.08333333333331</v>
      </c>
      <c r="K266" s="506">
        <v>433.95</v>
      </c>
      <c r="L266" s="506">
        <v>419.35</v>
      </c>
      <c r="M266" s="506">
        <v>81.037980000000005</v>
      </c>
    </row>
    <row r="267" spans="1:13">
      <c r="A267" s="254">
        <v>257</v>
      </c>
      <c r="B267" s="509" t="s">
        <v>751</v>
      </c>
      <c r="C267" s="506">
        <v>91.35</v>
      </c>
      <c r="D267" s="507">
        <v>91.283333333333346</v>
      </c>
      <c r="E267" s="507">
        <v>90.216666666666697</v>
      </c>
      <c r="F267" s="507">
        <v>89.083333333333357</v>
      </c>
      <c r="G267" s="507">
        <v>88.016666666666708</v>
      </c>
      <c r="H267" s="507">
        <v>92.416666666666686</v>
      </c>
      <c r="I267" s="507">
        <v>93.48333333333332</v>
      </c>
      <c r="J267" s="507">
        <v>94.616666666666674</v>
      </c>
      <c r="K267" s="506">
        <v>92.35</v>
      </c>
      <c r="L267" s="506">
        <v>90.15</v>
      </c>
      <c r="M267" s="506">
        <v>2.4909300000000001</v>
      </c>
    </row>
    <row r="268" spans="1:13">
      <c r="A268" s="254">
        <v>258</v>
      </c>
      <c r="B268" s="509" t="s">
        <v>407</v>
      </c>
      <c r="C268" s="506">
        <v>60.1</v>
      </c>
      <c r="D268" s="507">
        <v>59.35</v>
      </c>
      <c r="E268" s="507">
        <v>57.95</v>
      </c>
      <c r="F268" s="507">
        <v>55.800000000000004</v>
      </c>
      <c r="G268" s="507">
        <v>54.400000000000006</v>
      </c>
      <c r="H268" s="507">
        <v>61.5</v>
      </c>
      <c r="I268" s="507">
        <v>62.899999999999991</v>
      </c>
      <c r="J268" s="507">
        <v>65.05</v>
      </c>
      <c r="K268" s="506">
        <v>60.75</v>
      </c>
      <c r="L268" s="506">
        <v>57.2</v>
      </c>
      <c r="M268" s="506">
        <v>14.12862</v>
      </c>
    </row>
    <row r="269" spans="1:13">
      <c r="A269" s="254">
        <v>259</v>
      </c>
      <c r="B269" s="509" t="s">
        <v>408</v>
      </c>
      <c r="C269" s="506">
        <v>95.35</v>
      </c>
      <c r="D269" s="507">
        <v>95.75</v>
      </c>
      <c r="E269" s="507">
        <v>94.1</v>
      </c>
      <c r="F269" s="507">
        <v>92.85</v>
      </c>
      <c r="G269" s="507">
        <v>91.199999999999989</v>
      </c>
      <c r="H269" s="507">
        <v>97</v>
      </c>
      <c r="I269" s="507">
        <v>98.65</v>
      </c>
      <c r="J269" s="507">
        <v>99.9</v>
      </c>
      <c r="K269" s="506">
        <v>97.4</v>
      </c>
      <c r="L269" s="506">
        <v>94.5</v>
      </c>
      <c r="M269" s="506">
        <v>17.770869999999999</v>
      </c>
    </row>
    <row r="270" spans="1:13">
      <c r="A270" s="254">
        <v>260</v>
      </c>
      <c r="B270" s="509" t="s">
        <v>409</v>
      </c>
      <c r="C270" s="506">
        <v>28.35</v>
      </c>
      <c r="D270" s="507">
        <v>28.483333333333334</v>
      </c>
      <c r="E270" s="507">
        <v>28.166666666666668</v>
      </c>
      <c r="F270" s="507">
        <v>27.983333333333334</v>
      </c>
      <c r="G270" s="507">
        <v>27.666666666666668</v>
      </c>
      <c r="H270" s="507">
        <v>28.666666666666668</v>
      </c>
      <c r="I270" s="507">
        <v>28.983333333333331</v>
      </c>
      <c r="J270" s="507">
        <v>29.166666666666668</v>
      </c>
      <c r="K270" s="506">
        <v>28.8</v>
      </c>
      <c r="L270" s="506">
        <v>28.3</v>
      </c>
      <c r="M270" s="506">
        <v>13.90113</v>
      </c>
    </row>
    <row r="271" spans="1:13">
      <c r="A271" s="254">
        <v>261</v>
      </c>
      <c r="B271" s="509" t="s">
        <v>410</v>
      </c>
      <c r="C271" s="506">
        <v>72.25</v>
      </c>
      <c r="D271" s="507">
        <v>72.899999999999991</v>
      </c>
      <c r="E271" s="507">
        <v>70.84999999999998</v>
      </c>
      <c r="F271" s="507">
        <v>69.449999999999989</v>
      </c>
      <c r="G271" s="507">
        <v>67.399999999999977</v>
      </c>
      <c r="H271" s="507">
        <v>74.299999999999983</v>
      </c>
      <c r="I271" s="507">
        <v>76.349999999999994</v>
      </c>
      <c r="J271" s="507">
        <v>77.749999999999986</v>
      </c>
      <c r="K271" s="506">
        <v>74.95</v>
      </c>
      <c r="L271" s="506">
        <v>71.5</v>
      </c>
      <c r="M271" s="506">
        <v>19.133389999999999</v>
      </c>
    </row>
    <row r="272" spans="1:13">
      <c r="A272" s="254">
        <v>262</v>
      </c>
      <c r="B272" s="509" t="s">
        <v>411</v>
      </c>
      <c r="C272" s="506">
        <v>78.75</v>
      </c>
      <c r="D272" s="507">
        <v>79.416666666666671</v>
      </c>
      <c r="E272" s="507">
        <v>77.63333333333334</v>
      </c>
      <c r="F272" s="507">
        <v>76.516666666666666</v>
      </c>
      <c r="G272" s="507">
        <v>74.733333333333334</v>
      </c>
      <c r="H272" s="507">
        <v>80.533333333333346</v>
      </c>
      <c r="I272" s="507">
        <v>82.316666666666677</v>
      </c>
      <c r="J272" s="507">
        <v>83.433333333333351</v>
      </c>
      <c r="K272" s="506">
        <v>81.2</v>
      </c>
      <c r="L272" s="506">
        <v>78.3</v>
      </c>
      <c r="M272" s="506">
        <v>12.96411</v>
      </c>
    </row>
    <row r="273" spans="1:13">
      <c r="A273" s="254">
        <v>263</v>
      </c>
      <c r="B273" s="509" t="s">
        <v>412</v>
      </c>
      <c r="C273" s="506">
        <v>119.25</v>
      </c>
      <c r="D273" s="507">
        <v>119.91666666666667</v>
      </c>
      <c r="E273" s="507">
        <v>117.83333333333334</v>
      </c>
      <c r="F273" s="507">
        <v>116.41666666666667</v>
      </c>
      <c r="G273" s="507">
        <v>114.33333333333334</v>
      </c>
      <c r="H273" s="507">
        <v>121.33333333333334</v>
      </c>
      <c r="I273" s="507">
        <v>123.41666666666669</v>
      </c>
      <c r="J273" s="507">
        <v>124.83333333333334</v>
      </c>
      <c r="K273" s="506">
        <v>122</v>
      </c>
      <c r="L273" s="506">
        <v>118.5</v>
      </c>
      <c r="M273" s="506">
        <v>1.79199</v>
      </c>
    </row>
    <row r="274" spans="1:13">
      <c r="A274" s="254">
        <v>264</v>
      </c>
      <c r="B274" s="509" t="s">
        <v>413</v>
      </c>
      <c r="C274" s="506">
        <v>69.349999999999994</v>
      </c>
      <c r="D274" s="507">
        <v>69.933333333333323</v>
      </c>
      <c r="E274" s="507">
        <v>68.516666666666652</v>
      </c>
      <c r="F274" s="507">
        <v>67.683333333333323</v>
      </c>
      <c r="G274" s="507">
        <v>66.266666666666652</v>
      </c>
      <c r="H274" s="507">
        <v>70.766666666666652</v>
      </c>
      <c r="I274" s="507">
        <v>72.183333333333309</v>
      </c>
      <c r="J274" s="507">
        <v>73.016666666666652</v>
      </c>
      <c r="K274" s="506">
        <v>71.349999999999994</v>
      </c>
      <c r="L274" s="506">
        <v>69.099999999999994</v>
      </c>
      <c r="M274" s="506">
        <v>5.26356</v>
      </c>
    </row>
    <row r="275" spans="1:13">
      <c r="A275" s="254">
        <v>265</v>
      </c>
      <c r="B275" s="509" t="s">
        <v>127</v>
      </c>
      <c r="C275" s="506">
        <v>323.55</v>
      </c>
      <c r="D275" s="507">
        <v>324.15000000000003</v>
      </c>
      <c r="E275" s="507">
        <v>319.40000000000009</v>
      </c>
      <c r="F275" s="507">
        <v>315.25000000000006</v>
      </c>
      <c r="G275" s="507">
        <v>310.50000000000011</v>
      </c>
      <c r="H275" s="507">
        <v>328.30000000000007</v>
      </c>
      <c r="I275" s="507">
        <v>333.04999999999995</v>
      </c>
      <c r="J275" s="507">
        <v>337.20000000000005</v>
      </c>
      <c r="K275" s="506">
        <v>328.9</v>
      </c>
      <c r="L275" s="506">
        <v>320</v>
      </c>
      <c r="M275" s="506">
        <v>47.960790000000003</v>
      </c>
    </row>
    <row r="276" spans="1:13">
      <c r="A276" s="254">
        <v>266</v>
      </c>
      <c r="B276" s="509" t="s">
        <v>414</v>
      </c>
      <c r="C276" s="506">
        <v>2708.85</v>
      </c>
      <c r="D276" s="507">
        <v>2693.6166666666668</v>
      </c>
      <c r="E276" s="507">
        <v>2638.2333333333336</v>
      </c>
      <c r="F276" s="507">
        <v>2567.6166666666668</v>
      </c>
      <c r="G276" s="507">
        <v>2512.2333333333336</v>
      </c>
      <c r="H276" s="507">
        <v>2764.2333333333336</v>
      </c>
      <c r="I276" s="507">
        <v>2819.6166666666668</v>
      </c>
      <c r="J276" s="507">
        <v>2890.2333333333336</v>
      </c>
      <c r="K276" s="506">
        <v>2749</v>
      </c>
      <c r="L276" s="506">
        <v>2623</v>
      </c>
      <c r="M276" s="506">
        <v>0.23133000000000001</v>
      </c>
    </row>
    <row r="277" spans="1:13">
      <c r="A277" s="254">
        <v>267</v>
      </c>
      <c r="B277" s="509" t="s">
        <v>129</v>
      </c>
      <c r="C277" s="506">
        <v>2947.65</v>
      </c>
      <c r="D277" s="507">
        <v>2951.65</v>
      </c>
      <c r="E277" s="507">
        <v>2908.6000000000004</v>
      </c>
      <c r="F277" s="507">
        <v>2869.55</v>
      </c>
      <c r="G277" s="507">
        <v>2826.5000000000005</v>
      </c>
      <c r="H277" s="507">
        <v>2990.7000000000003</v>
      </c>
      <c r="I277" s="507">
        <v>3033.7500000000005</v>
      </c>
      <c r="J277" s="507">
        <v>3072.8</v>
      </c>
      <c r="K277" s="506">
        <v>2994.7</v>
      </c>
      <c r="L277" s="506">
        <v>2912.6</v>
      </c>
      <c r="M277" s="506">
        <v>6.5524300000000002</v>
      </c>
    </row>
    <row r="278" spans="1:13">
      <c r="A278" s="254">
        <v>268</v>
      </c>
      <c r="B278" s="509" t="s">
        <v>130</v>
      </c>
      <c r="C278" s="506">
        <v>902</v>
      </c>
      <c r="D278" s="507">
        <v>913.30000000000007</v>
      </c>
      <c r="E278" s="507">
        <v>881.70000000000016</v>
      </c>
      <c r="F278" s="507">
        <v>861.40000000000009</v>
      </c>
      <c r="G278" s="507">
        <v>829.80000000000018</v>
      </c>
      <c r="H278" s="507">
        <v>933.60000000000014</v>
      </c>
      <c r="I278" s="507">
        <v>965.2</v>
      </c>
      <c r="J278" s="507">
        <v>985.50000000000011</v>
      </c>
      <c r="K278" s="506">
        <v>944.9</v>
      </c>
      <c r="L278" s="506">
        <v>893</v>
      </c>
      <c r="M278" s="506">
        <v>11.602690000000001</v>
      </c>
    </row>
    <row r="279" spans="1:13">
      <c r="A279" s="254">
        <v>269</v>
      </c>
      <c r="B279" s="509" t="s">
        <v>415</v>
      </c>
      <c r="C279" s="506">
        <v>146.69999999999999</v>
      </c>
      <c r="D279" s="507">
        <v>147.01666666666665</v>
      </c>
      <c r="E279" s="507">
        <v>145.7833333333333</v>
      </c>
      <c r="F279" s="507">
        <v>144.86666666666665</v>
      </c>
      <c r="G279" s="507">
        <v>143.6333333333333</v>
      </c>
      <c r="H279" s="507">
        <v>147.93333333333331</v>
      </c>
      <c r="I279" s="507">
        <v>149.16666666666666</v>
      </c>
      <c r="J279" s="507">
        <v>150.08333333333331</v>
      </c>
      <c r="K279" s="506">
        <v>148.25</v>
      </c>
      <c r="L279" s="506">
        <v>146.1</v>
      </c>
      <c r="M279" s="506">
        <v>1.01814</v>
      </c>
    </row>
    <row r="280" spans="1:13">
      <c r="A280" s="254">
        <v>270</v>
      </c>
      <c r="B280" s="509" t="s">
        <v>417</v>
      </c>
      <c r="C280" s="506">
        <v>516.9</v>
      </c>
      <c r="D280" s="507">
        <v>509.59999999999997</v>
      </c>
      <c r="E280" s="507">
        <v>494.49999999999989</v>
      </c>
      <c r="F280" s="507">
        <v>472.09999999999991</v>
      </c>
      <c r="G280" s="507">
        <v>456.99999999999983</v>
      </c>
      <c r="H280" s="507">
        <v>532</v>
      </c>
      <c r="I280" s="507">
        <v>547.09999999999991</v>
      </c>
      <c r="J280" s="507">
        <v>569.5</v>
      </c>
      <c r="K280" s="506">
        <v>524.70000000000005</v>
      </c>
      <c r="L280" s="506">
        <v>487.2</v>
      </c>
      <c r="M280" s="506">
        <v>4.8712</v>
      </c>
    </row>
    <row r="281" spans="1:13">
      <c r="A281" s="254">
        <v>271</v>
      </c>
      <c r="B281" s="509" t="s">
        <v>418</v>
      </c>
      <c r="C281" s="506">
        <v>207.1</v>
      </c>
      <c r="D281" s="507">
        <v>207.96666666666667</v>
      </c>
      <c r="E281" s="507">
        <v>205.13333333333333</v>
      </c>
      <c r="F281" s="507">
        <v>203.16666666666666</v>
      </c>
      <c r="G281" s="507">
        <v>200.33333333333331</v>
      </c>
      <c r="H281" s="507">
        <v>209.93333333333334</v>
      </c>
      <c r="I281" s="507">
        <v>212.76666666666665</v>
      </c>
      <c r="J281" s="507">
        <v>214.73333333333335</v>
      </c>
      <c r="K281" s="506">
        <v>210.8</v>
      </c>
      <c r="L281" s="506">
        <v>206</v>
      </c>
      <c r="M281" s="506">
        <v>3.4393099999999999</v>
      </c>
    </row>
    <row r="282" spans="1:13">
      <c r="A282" s="254">
        <v>272</v>
      </c>
      <c r="B282" s="509" t="s">
        <v>419</v>
      </c>
      <c r="C282" s="506">
        <v>187.9</v>
      </c>
      <c r="D282" s="507">
        <v>188.76666666666665</v>
      </c>
      <c r="E282" s="507">
        <v>186.5333333333333</v>
      </c>
      <c r="F282" s="507">
        <v>185.16666666666666</v>
      </c>
      <c r="G282" s="507">
        <v>182.93333333333331</v>
      </c>
      <c r="H282" s="507">
        <v>190.1333333333333</v>
      </c>
      <c r="I282" s="507">
        <v>192.36666666666665</v>
      </c>
      <c r="J282" s="507">
        <v>193.73333333333329</v>
      </c>
      <c r="K282" s="506">
        <v>191</v>
      </c>
      <c r="L282" s="506">
        <v>187.4</v>
      </c>
      <c r="M282" s="506">
        <v>3.2412999999999998</v>
      </c>
    </row>
    <row r="283" spans="1:13">
      <c r="A283" s="254">
        <v>273</v>
      </c>
      <c r="B283" s="509" t="s">
        <v>752</v>
      </c>
      <c r="C283" s="506">
        <v>797.7</v>
      </c>
      <c r="D283" s="507">
        <v>798.2166666666667</v>
      </c>
      <c r="E283" s="507">
        <v>791.63333333333344</v>
      </c>
      <c r="F283" s="507">
        <v>785.56666666666672</v>
      </c>
      <c r="G283" s="507">
        <v>778.98333333333346</v>
      </c>
      <c r="H283" s="507">
        <v>804.28333333333342</v>
      </c>
      <c r="I283" s="507">
        <v>810.86666666666667</v>
      </c>
      <c r="J283" s="507">
        <v>816.93333333333339</v>
      </c>
      <c r="K283" s="506">
        <v>804.8</v>
      </c>
      <c r="L283" s="506">
        <v>792.15</v>
      </c>
      <c r="M283" s="506">
        <v>8.2739999999999994E-2</v>
      </c>
    </row>
    <row r="284" spans="1:13">
      <c r="A284" s="254">
        <v>274</v>
      </c>
      <c r="B284" s="509" t="s">
        <v>420</v>
      </c>
      <c r="C284" s="506">
        <v>962.2</v>
      </c>
      <c r="D284" s="507">
        <v>966.26666666666677</v>
      </c>
      <c r="E284" s="507">
        <v>948.53333333333353</v>
      </c>
      <c r="F284" s="507">
        <v>934.86666666666679</v>
      </c>
      <c r="G284" s="507">
        <v>917.13333333333355</v>
      </c>
      <c r="H284" s="507">
        <v>979.93333333333351</v>
      </c>
      <c r="I284" s="507">
        <v>997.66666666666686</v>
      </c>
      <c r="J284" s="507">
        <v>1011.3333333333335</v>
      </c>
      <c r="K284" s="506">
        <v>984</v>
      </c>
      <c r="L284" s="506">
        <v>952.6</v>
      </c>
      <c r="M284" s="506">
        <v>1.48613</v>
      </c>
    </row>
    <row r="285" spans="1:13">
      <c r="A285" s="254">
        <v>275</v>
      </c>
      <c r="B285" s="509" t="s">
        <v>421</v>
      </c>
      <c r="C285" s="506">
        <v>389.85</v>
      </c>
      <c r="D285" s="507">
        <v>392.01666666666671</v>
      </c>
      <c r="E285" s="507">
        <v>386.73333333333341</v>
      </c>
      <c r="F285" s="507">
        <v>383.61666666666667</v>
      </c>
      <c r="G285" s="507">
        <v>378.33333333333337</v>
      </c>
      <c r="H285" s="507">
        <v>395.13333333333344</v>
      </c>
      <c r="I285" s="507">
        <v>400.41666666666674</v>
      </c>
      <c r="J285" s="507">
        <v>403.53333333333347</v>
      </c>
      <c r="K285" s="506">
        <v>397.3</v>
      </c>
      <c r="L285" s="506">
        <v>388.9</v>
      </c>
      <c r="M285" s="506">
        <v>0.71962000000000004</v>
      </c>
    </row>
    <row r="286" spans="1:13">
      <c r="A286" s="254">
        <v>276</v>
      </c>
      <c r="B286" s="509" t="s">
        <v>422</v>
      </c>
      <c r="C286" s="506">
        <v>551.9</v>
      </c>
      <c r="D286" s="507">
        <v>555.41666666666663</v>
      </c>
      <c r="E286" s="507">
        <v>540.2833333333333</v>
      </c>
      <c r="F286" s="507">
        <v>528.66666666666663</v>
      </c>
      <c r="G286" s="507">
        <v>513.5333333333333</v>
      </c>
      <c r="H286" s="507">
        <v>567.0333333333333</v>
      </c>
      <c r="I286" s="507">
        <v>582.16666666666674</v>
      </c>
      <c r="J286" s="507">
        <v>593.7833333333333</v>
      </c>
      <c r="K286" s="506">
        <v>570.54999999999995</v>
      </c>
      <c r="L286" s="506">
        <v>543.79999999999995</v>
      </c>
      <c r="M286" s="506">
        <v>3.7324700000000002</v>
      </c>
    </row>
    <row r="287" spans="1:13">
      <c r="A287" s="254">
        <v>277</v>
      </c>
      <c r="B287" s="509" t="s">
        <v>423</v>
      </c>
      <c r="C287" s="506">
        <v>65.8</v>
      </c>
      <c r="D287" s="507">
        <v>66.033333333333331</v>
      </c>
      <c r="E287" s="507">
        <v>65.266666666666666</v>
      </c>
      <c r="F287" s="507">
        <v>64.733333333333334</v>
      </c>
      <c r="G287" s="507">
        <v>63.966666666666669</v>
      </c>
      <c r="H287" s="507">
        <v>66.566666666666663</v>
      </c>
      <c r="I287" s="507">
        <v>67.333333333333314</v>
      </c>
      <c r="J287" s="507">
        <v>67.86666666666666</v>
      </c>
      <c r="K287" s="506">
        <v>66.8</v>
      </c>
      <c r="L287" s="506">
        <v>65.5</v>
      </c>
      <c r="M287" s="506">
        <v>12.18975</v>
      </c>
    </row>
    <row r="288" spans="1:13">
      <c r="A288" s="254">
        <v>278</v>
      </c>
      <c r="B288" s="509" t="s">
        <v>424</v>
      </c>
      <c r="C288" s="506">
        <v>59.55</v>
      </c>
      <c r="D288" s="507">
        <v>59.949999999999996</v>
      </c>
      <c r="E288" s="507">
        <v>58.499999999999993</v>
      </c>
      <c r="F288" s="507">
        <v>57.449999999999996</v>
      </c>
      <c r="G288" s="507">
        <v>55.999999999999993</v>
      </c>
      <c r="H288" s="507">
        <v>60.999999999999993</v>
      </c>
      <c r="I288" s="507">
        <v>62.449999999999996</v>
      </c>
      <c r="J288" s="507">
        <v>63.499999999999993</v>
      </c>
      <c r="K288" s="506">
        <v>61.4</v>
      </c>
      <c r="L288" s="506">
        <v>58.9</v>
      </c>
      <c r="M288" s="506">
        <v>16.075520000000001</v>
      </c>
    </row>
    <row r="289" spans="1:13">
      <c r="A289" s="254">
        <v>279</v>
      </c>
      <c r="B289" s="509" t="s">
        <v>425</v>
      </c>
      <c r="C289" s="506">
        <v>511.75</v>
      </c>
      <c r="D289" s="507">
        <v>514.73333333333335</v>
      </c>
      <c r="E289" s="507">
        <v>507.4666666666667</v>
      </c>
      <c r="F289" s="507">
        <v>503.18333333333334</v>
      </c>
      <c r="G289" s="507">
        <v>495.91666666666669</v>
      </c>
      <c r="H289" s="507">
        <v>519.01666666666665</v>
      </c>
      <c r="I289" s="507">
        <v>526.2833333333333</v>
      </c>
      <c r="J289" s="507">
        <v>530.56666666666672</v>
      </c>
      <c r="K289" s="506">
        <v>522</v>
      </c>
      <c r="L289" s="506">
        <v>510.45</v>
      </c>
      <c r="M289" s="506">
        <v>0.73004999999999998</v>
      </c>
    </row>
    <row r="290" spans="1:13">
      <c r="A290" s="254">
        <v>280</v>
      </c>
      <c r="B290" s="509" t="s">
        <v>426</v>
      </c>
      <c r="C290" s="506">
        <v>459</v>
      </c>
      <c r="D290" s="507">
        <v>461.7</v>
      </c>
      <c r="E290" s="507">
        <v>451.4</v>
      </c>
      <c r="F290" s="507">
        <v>443.8</v>
      </c>
      <c r="G290" s="507">
        <v>433.5</v>
      </c>
      <c r="H290" s="507">
        <v>469.29999999999995</v>
      </c>
      <c r="I290" s="507">
        <v>479.6</v>
      </c>
      <c r="J290" s="507">
        <v>487.19999999999993</v>
      </c>
      <c r="K290" s="506">
        <v>472</v>
      </c>
      <c r="L290" s="506">
        <v>454.1</v>
      </c>
      <c r="M290" s="506">
        <v>3.9353699999999998</v>
      </c>
    </row>
    <row r="291" spans="1:13">
      <c r="A291" s="254">
        <v>281</v>
      </c>
      <c r="B291" s="509" t="s">
        <v>427</v>
      </c>
      <c r="C291" s="506">
        <v>239.35</v>
      </c>
      <c r="D291" s="507">
        <v>241.04999999999998</v>
      </c>
      <c r="E291" s="507">
        <v>235.79999999999995</v>
      </c>
      <c r="F291" s="507">
        <v>232.24999999999997</v>
      </c>
      <c r="G291" s="507">
        <v>226.99999999999994</v>
      </c>
      <c r="H291" s="507">
        <v>244.59999999999997</v>
      </c>
      <c r="I291" s="507">
        <v>249.85000000000002</v>
      </c>
      <c r="J291" s="507">
        <v>253.39999999999998</v>
      </c>
      <c r="K291" s="506">
        <v>246.3</v>
      </c>
      <c r="L291" s="506">
        <v>237.5</v>
      </c>
      <c r="M291" s="506">
        <v>0.39178000000000002</v>
      </c>
    </row>
    <row r="292" spans="1:13">
      <c r="A292" s="254">
        <v>282</v>
      </c>
      <c r="B292" s="509" t="s">
        <v>131</v>
      </c>
      <c r="C292" s="506">
        <v>1903.2</v>
      </c>
      <c r="D292" s="507">
        <v>1914.9666666666665</v>
      </c>
      <c r="E292" s="507">
        <v>1888.2333333333329</v>
      </c>
      <c r="F292" s="507">
        <v>1873.2666666666664</v>
      </c>
      <c r="G292" s="507">
        <v>1846.5333333333328</v>
      </c>
      <c r="H292" s="507">
        <v>1929.9333333333329</v>
      </c>
      <c r="I292" s="507">
        <v>1956.6666666666665</v>
      </c>
      <c r="J292" s="507">
        <v>1971.633333333333</v>
      </c>
      <c r="K292" s="506">
        <v>1941.7</v>
      </c>
      <c r="L292" s="506">
        <v>1900</v>
      </c>
      <c r="M292" s="506">
        <v>27.692240000000002</v>
      </c>
    </row>
    <row r="293" spans="1:13">
      <c r="A293" s="254">
        <v>283</v>
      </c>
      <c r="B293" s="509" t="s">
        <v>132</v>
      </c>
      <c r="C293" s="506">
        <v>105.7</v>
      </c>
      <c r="D293" s="507">
        <v>104.98333333333333</v>
      </c>
      <c r="E293" s="507">
        <v>103.76666666666667</v>
      </c>
      <c r="F293" s="507">
        <v>101.83333333333333</v>
      </c>
      <c r="G293" s="507">
        <v>100.61666666666666</v>
      </c>
      <c r="H293" s="507">
        <v>106.91666666666667</v>
      </c>
      <c r="I293" s="507">
        <v>108.13333333333334</v>
      </c>
      <c r="J293" s="507">
        <v>110.06666666666668</v>
      </c>
      <c r="K293" s="506">
        <v>106.2</v>
      </c>
      <c r="L293" s="506">
        <v>103.05</v>
      </c>
      <c r="M293" s="506">
        <v>146.87728000000001</v>
      </c>
    </row>
    <row r="294" spans="1:13">
      <c r="A294" s="254">
        <v>284</v>
      </c>
      <c r="B294" s="509" t="s">
        <v>259</v>
      </c>
      <c r="C294" s="506">
        <v>2780.9</v>
      </c>
      <c r="D294" s="507">
        <v>2797.0166666666664</v>
      </c>
      <c r="E294" s="507">
        <v>2735.8833333333328</v>
      </c>
      <c r="F294" s="507">
        <v>2690.8666666666663</v>
      </c>
      <c r="G294" s="507">
        <v>2629.7333333333327</v>
      </c>
      <c r="H294" s="507">
        <v>2842.0333333333328</v>
      </c>
      <c r="I294" s="507">
        <v>2903.1666666666661</v>
      </c>
      <c r="J294" s="507">
        <v>2948.1833333333329</v>
      </c>
      <c r="K294" s="506">
        <v>2858.15</v>
      </c>
      <c r="L294" s="506">
        <v>2752</v>
      </c>
      <c r="M294" s="506">
        <v>4.2989499999999996</v>
      </c>
    </row>
    <row r="295" spans="1:13">
      <c r="A295" s="254">
        <v>285</v>
      </c>
      <c r="B295" s="509" t="s">
        <v>133</v>
      </c>
      <c r="C295" s="506">
        <v>430.05</v>
      </c>
      <c r="D295" s="507">
        <v>428.34999999999997</v>
      </c>
      <c r="E295" s="507">
        <v>422.69999999999993</v>
      </c>
      <c r="F295" s="507">
        <v>415.34999999999997</v>
      </c>
      <c r="G295" s="507">
        <v>409.69999999999993</v>
      </c>
      <c r="H295" s="507">
        <v>435.69999999999993</v>
      </c>
      <c r="I295" s="507">
        <v>441.34999999999991</v>
      </c>
      <c r="J295" s="507">
        <v>448.69999999999993</v>
      </c>
      <c r="K295" s="506">
        <v>434</v>
      </c>
      <c r="L295" s="506">
        <v>421</v>
      </c>
      <c r="M295" s="506">
        <v>34.477879999999999</v>
      </c>
    </row>
    <row r="296" spans="1:13">
      <c r="A296" s="254">
        <v>286</v>
      </c>
      <c r="B296" s="509" t="s">
        <v>753</v>
      </c>
      <c r="C296" s="506">
        <v>216.5</v>
      </c>
      <c r="D296" s="507">
        <v>218.15</v>
      </c>
      <c r="E296" s="507">
        <v>212.55</v>
      </c>
      <c r="F296" s="507">
        <v>208.6</v>
      </c>
      <c r="G296" s="507">
        <v>203</v>
      </c>
      <c r="H296" s="507">
        <v>222.10000000000002</v>
      </c>
      <c r="I296" s="507">
        <v>227.7</v>
      </c>
      <c r="J296" s="507">
        <v>231.65000000000003</v>
      </c>
      <c r="K296" s="506">
        <v>223.75</v>
      </c>
      <c r="L296" s="506">
        <v>214.2</v>
      </c>
      <c r="M296" s="506">
        <v>1.5551200000000001</v>
      </c>
    </row>
    <row r="297" spans="1:13">
      <c r="A297" s="254">
        <v>287</v>
      </c>
      <c r="B297" s="509" t="s">
        <v>428</v>
      </c>
      <c r="C297" s="506">
        <v>7757.6</v>
      </c>
      <c r="D297" s="507">
        <v>7739.2</v>
      </c>
      <c r="E297" s="507">
        <v>7618.4</v>
      </c>
      <c r="F297" s="507">
        <v>7479.2</v>
      </c>
      <c r="G297" s="507">
        <v>7358.4</v>
      </c>
      <c r="H297" s="507">
        <v>7878.4</v>
      </c>
      <c r="I297" s="507">
        <v>7999.2000000000007</v>
      </c>
      <c r="J297" s="507">
        <v>8138.4</v>
      </c>
      <c r="K297" s="506">
        <v>7860</v>
      </c>
      <c r="L297" s="506">
        <v>7600</v>
      </c>
      <c r="M297" s="506">
        <v>0.32178000000000001</v>
      </c>
    </row>
    <row r="298" spans="1:13">
      <c r="A298" s="254">
        <v>288</v>
      </c>
      <c r="B298" s="509" t="s">
        <v>260</v>
      </c>
      <c r="C298" s="506">
        <v>4115.95</v>
      </c>
      <c r="D298" s="507">
        <v>4128.9833333333336</v>
      </c>
      <c r="E298" s="507">
        <v>4059.9666666666672</v>
      </c>
      <c r="F298" s="507">
        <v>4003.9833333333336</v>
      </c>
      <c r="G298" s="507">
        <v>3934.9666666666672</v>
      </c>
      <c r="H298" s="507">
        <v>4184.9666666666672</v>
      </c>
      <c r="I298" s="507">
        <v>4253.9833333333336</v>
      </c>
      <c r="J298" s="507">
        <v>4309.9666666666672</v>
      </c>
      <c r="K298" s="506">
        <v>4198</v>
      </c>
      <c r="L298" s="506">
        <v>4073</v>
      </c>
      <c r="M298" s="506">
        <v>3.6118700000000001</v>
      </c>
    </row>
    <row r="299" spans="1:13">
      <c r="A299" s="254">
        <v>289</v>
      </c>
      <c r="B299" s="509" t="s">
        <v>134</v>
      </c>
      <c r="C299" s="506">
        <v>1461.8</v>
      </c>
      <c r="D299" s="507">
        <v>1471.9333333333334</v>
      </c>
      <c r="E299" s="507">
        <v>1446.8666666666668</v>
      </c>
      <c r="F299" s="507">
        <v>1431.9333333333334</v>
      </c>
      <c r="G299" s="507">
        <v>1406.8666666666668</v>
      </c>
      <c r="H299" s="507">
        <v>1486.8666666666668</v>
      </c>
      <c r="I299" s="507">
        <v>1511.9333333333334</v>
      </c>
      <c r="J299" s="507">
        <v>1526.8666666666668</v>
      </c>
      <c r="K299" s="506">
        <v>1497</v>
      </c>
      <c r="L299" s="506">
        <v>1457</v>
      </c>
      <c r="M299" s="506">
        <v>32.339030000000001</v>
      </c>
    </row>
    <row r="300" spans="1:13">
      <c r="A300" s="254">
        <v>290</v>
      </c>
      <c r="B300" s="509" t="s">
        <v>429</v>
      </c>
      <c r="C300" s="506">
        <v>361</v>
      </c>
      <c r="D300" s="507">
        <v>359.51666666666665</v>
      </c>
      <c r="E300" s="507">
        <v>355.5333333333333</v>
      </c>
      <c r="F300" s="507">
        <v>350.06666666666666</v>
      </c>
      <c r="G300" s="507">
        <v>346.08333333333331</v>
      </c>
      <c r="H300" s="507">
        <v>364.98333333333329</v>
      </c>
      <c r="I300" s="507">
        <v>368.96666666666664</v>
      </c>
      <c r="J300" s="507">
        <v>374.43333333333328</v>
      </c>
      <c r="K300" s="506">
        <v>363.5</v>
      </c>
      <c r="L300" s="506">
        <v>354.05</v>
      </c>
      <c r="M300" s="506">
        <v>17.018329999999999</v>
      </c>
    </row>
    <row r="301" spans="1:13">
      <c r="A301" s="254">
        <v>291</v>
      </c>
      <c r="B301" s="509" t="s">
        <v>430</v>
      </c>
      <c r="C301" s="506">
        <v>39.5</v>
      </c>
      <c r="D301" s="507">
        <v>39.733333333333334</v>
      </c>
      <c r="E301" s="507">
        <v>39.06666666666667</v>
      </c>
      <c r="F301" s="507">
        <v>38.633333333333333</v>
      </c>
      <c r="G301" s="507">
        <v>37.966666666666669</v>
      </c>
      <c r="H301" s="507">
        <v>40.166666666666671</v>
      </c>
      <c r="I301" s="507">
        <v>40.833333333333329</v>
      </c>
      <c r="J301" s="507">
        <v>41.266666666666673</v>
      </c>
      <c r="K301" s="506">
        <v>40.4</v>
      </c>
      <c r="L301" s="506">
        <v>39.299999999999997</v>
      </c>
      <c r="M301" s="506">
        <v>11.807639999999999</v>
      </c>
    </row>
    <row r="302" spans="1:13">
      <c r="A302" s="254">
        <v>292</v>
      </c>
      <c r="B302" s="509" t="s">
        <v>431</v>
      </c>
      <c r="C302" s="506">
        <v>1813.95</v>
      </c>
      <c r="D302" s="507">
        <v>1836.9833333333333</v>
      </c>
      <c r="E302" s="507">
        <v>1776.9666666666667</v>
      </c>
      <c r="F302" s="507">
        <v>1739.9833333333333</v>
      </c>
      <c r="G302" s="507">
        <v>1679.9666666666667</v>
      </c>
      <c r="H302" s="507">
        <v>1873.9666666666667</v>
      </c>
      <c r="I302" s="507">
        <v>1933.9833333333336</v>
      </c>
      <c r="J302" s="507">
        <v>1970.9666666666667</v>
      </c>
      <c r="K302" s="506">
        <v>1897</v>
      </c>
      <c r="L302" s="506">
        <v>1800</v>
      </c>
      <c r="M302" s="506">
        <v>0.89210999999999996</v>
      </c>
    </row>
    <row r="303" spans="1:13">
      <c r="A303" s="254">
        <v>293</v>
      </c>
      <c r="B303" s="509" t="s">
        <v>135</v>
      </c>
      <c r="C303" s="506">
        <v>1053.6500000000001</v>
      </c>
      <c r="D303" s="507">
        <v>1054.1333333333334</v>
      </c>
      <c r="E303" s="507">
        <v>1041.3166666666668</v>
      </c>
      <c r="F303" s="507">
        <v>1028.9833333333333</v>
      </c>
      <c r="G303" s="507">
        <v>1016.1666666666667</v>
      </c>
      <c r="H303" s="507">
        <v>1066.4666666666669</v>
      </c>
      <c r="I303" s="507">
        <v>1079.2833333333335</v>
      </c>
      <c r="J303" s="507">
        <v>1091.616666666667</v>
      </c>
      <c r="K303" s="506">
        <v>1066.95</v>
      </c>
      <c r="L303" s="506">
        <v>1041.8</v>
      </c>
      <c r="M303" s="506">
        <v>14.59172</v>
      </c>
    </row>
    <row r="304" spans="1:13">
      <c r="A304" s="254">
        <v>294</v>
      </c>
      <c r="B304" s="509" t="s">
        <v>432</v>
      </c>
      <c r="C304" s="506">
        <v>1712</v>
      </c>
      <c r="D304" s="507">
        <v>1722.3333333333333</v>
      </c>
      <c r="E304" s="507">
        <v>1694.6666666666665</v>
      </c>
      <c r="F304" s="507">
        <v>1677.3333333333333</v>
      </c>
      <c r="G304" s="507">
        <v>1649.6666666666665</v>
      </c>
      <c r="H304" s="507">
        <v>1739.6666666666665</v>
      </c>
      <c r="I304" s="507">
        <v>1767.333333333333</v>
      </c>
      <c r="J304" s="507">
        <v>1784.6666666666665</v>
      </c>
      <c r="K304" s="506">
        <v>1750</v>
      </c>
      <c r="L304" s="506">
        <v>1705</v>
      </c>
      <c r="M304" s="506">
        <v>0.40860999999999997</v>
      </c>
    </row>
    <row r="305" spans="1:13">
      <c r="A305" s="254">
        <v>295</v>
      </c>
      <c r="B305" s="509" t="s">
        <v>433</v>
      </c>
      <c r="C305" s="506">
        <v>862.4</v>
      </c>
      <c r="D305" s="507">
        <v>869.23333333333323</v>
      </c>
      <c r="E305" s="507">
        <v>849.01666666666642</v>
      </c>
      <c r="F305" s="507">
        <v>835.63333333333321</v>
      </c>
      <c r="G305" s="507">
        <v>815.4166666666664</v>
      </c>
      <c r="H305" s="507">
        <v>882.61666666666645</v>
      </c>
      <c r="I305" s="507">
        <v>902.83333333333337</v>
      </c>
      <c r="J305" s="507">
        <v>916.21666666666647</v>
      </c>
      <c r="K305" s="506">
        <v>889.45</v>
      </c>
      <c r="L305" s="506">
        <v>855.85</v>
      </c>
      <c r="M305" s="506">
        <v>9.6100000000000005E-2</v>
      </c>
    </row>
    <row r="306" spans="1:13">
      <c r="A306" s="254">
        <v>296</v>
      </c>
      <c r="B306" s="509" t="s">
        <v>434</v>
      </c>
      <c r="C306" s="506">
        <v>44.6</v>
      </c>
      <c r="D306" s="507">
        <v>45.083333333333336</v>
      </c>
      <c r="E306" s="507">
        <v>43.716666666666669</v>
      </c>
      <c r="F306" s="507">
        <v>42.833333333333336</v>
      </c>
      <c r="G306" s="507">
        <v>41.466666666666669</v>
      </c>
      <c r="H306" s="507">
        <v>45.966666666666669</v>
      </c>
      <c r="I306" s="507">
        <v>47.333333333333329</v>
      </c>
      <c r="J306" s="507">
        <v>48.216666666666669</v>
      </c>
      <c r="K306" s="506">
        <v>46.45</v>
      </c>
      <c r="L306" s="506">
        <v>44.2</v>
      </c>
      <c r="M306" s="506">
        <v>27.011710000000001</v>
      </c>
    </row>
    <row r="307" spans="1:13">
      <c r="A307" s="254">
        <v>297</v>
      </c>
      <c r="B307" s="509" t="s">
        <v>435</v>
      </c>
      <c r="C307" s="506">
        <v>152.94999999999999</v>
      </c>
      <c r="D307" s="507">
        <v>153.41666666666666</v>
      </c>
      <c r="E307" s="507">
        <v>151.73333333333332</v>
      </c>
      <c r="F307" s="507">
        <v>150.51666666666665</v>
      </c>
      <c r="G307" s="507">
        <v>148.83333333333331</v>
      </c>
      <c r="H307" s="507">
        <v>154.63333333333333</v>
      </c>
      <c r="I307" s="507">
        <v>156.31666666666666</v>
      </c>
      <c r="J307" s="507">
        <v>157.53333333333333</v>
      </c>
      <c r="K307" s="506">
        <v>155.1</v>
      </c>
      <c r="L307" s="506">
        <v>152.19999999999999</v>
      </c>
      <c r="M307" s="506">
        <v>3.29942</v>
      </c>
    </row>
    <row r="308" spans="1:13">
      <c r="A308" s="254">
        <v>298</v>
      </c>
      <c r="B308" s="509" t="s">
        <v>146</v>
      </c>
      <c r="C308" s="506">
        <v>86819</v>
      </c>
      <c r="D308" s="507">
        <v>87266.28333333334</v>
      </c>
      <c r="E308" s="507">
        <v>86052.716666666674</v>
      </c>
      <c r="F308" s="507">
        <v>85286.433333333334</v>
      </c>
      <c r="G308" s="507">
        <v>84072.866666666669</v>
      </c>
      <c r="H308" s="507">
        <v>88032.56666666668</v>
      </c>
      <c r="I308" s="507">
        <v>89246.13333333336</v>
      </c>
      <c r="J308" s="507">
        <v>90012.416666666686</v>
      </c>
      <c r="K308" s="506">
        <v>88479.85</v>
      </c>
      <c r="L308" s="506">
        <v>86500</v>
      </c>
      <c r="M308" s="506">
        <v>0.22685</v>
      </c>
    </row>
    <row r="309" spans="1:13">
      <c r="A309" s="254">
        <v>299</v>
      </c>
      <c r="B309" s="509" t="s">
        <v>143</v>
      </c>
      <c r="C309" s="506">
        <v>1188.5</v>
      </c>
      <c r="D309" s="507">
        <v>1200.5</v>
      </c>
      <c r="E309" s="507">
        <v>1171</v>
      </c>
      <c r="F309" s="507">
        <v>1153.5</v>
      </c>
      <c r="G309" s="507">
        <v>1124</v>
      </c>
      <c r="H309" s="507">
        <v>1218</v>
      </c>
      <c r="I309" s="507">
        <v>1247.5</v>
      </c>
      <c r="J309" s="507">
        <v>1265</v>
      </c>
      <c r="K309" s="506">
        <v>1230</v>
      </c>
      <c r="L309" s="506">
        <v>1183</v>
      </c>
      <c r="M309" s="506">
        <v>4.75352</v>
      </c>
    </row>
    <row r="310" spans="1:13">
      <c r="A310" s="254">
        <v>300</v>
      </c>
      <c r="B310" s="509" t="s">
        <v>436</v>
      </c>
      <c r="C310" s="506">
        <v>3661.1</v>
      </c>
      <c r="D310" s="507">
        <v>3654.7000000000003</v>
      </c>
      <c r="E310" s="507">
        <v>3619.4000000000005</v>
      </c>
      <c r="F310" s="507">
        <v>3577.7000000000003</v>
      </c>
      <c r="G310" s="507">
        <v>3542.4000000000005</v>
      </c>
      <c r="H310" s="507">
        <v>3696.4000000000005</v>
      </c>
      <c r="I310" s="507">
        <v>3731.7000000000007</v>
      </c>
      <c r="J310" s="507">
        <v>3773.4000000000005</v>
      </c>
      <c r="K310" s="506">
        <v>3690</v>
      </c>
      <c r="L310" s="506">
        <v>3613</v>
      </c>
      <c r="M310" s="506">
        <v>0.16178000000000001</v>
      </c>
    </row>
    <row r="311" spans="1:13">
      <c r="A311" s="254">
        <v>301</v>
      </c>
      <c r="B311" s="509" t="s">
        <v>437</v>
      </c>
      <c r="C311" s="506">
        <v>282.10000000000002</v>
      </c>
      <c r="D311" s="507">
        <v>282.90000000000003</v>
      </c>
      <c r="E311" s="507">
        <v>280.40000000000009</v>
      </c>
      <c r="F311" s="507">
        <v>278.70000000000005</v>
      </c>
      <c r="G311" s="507">
        <v>276.2000000000001</v>
      </c>
      <c r="H311" s="507">
        <v>284.60000000000008</v>
      </c>
      <c r="I311" s="507">
        <v>287.09999999999997</v>
      </c>
      <c r="J311" s="507">
        <v>288.80000000000007</v>
      </c>
      <c r="K311" s="506">
        <v>285.39999999999998</v>
      </c>
      <c r="L311" s="506">
        <v>281.2</v>
      </c>
      <c r="M311" s="506">
        <v>0.39599000000000001</v>
      </c>
    </row>
    <row r="312" spans="1:13">
      <c r="A312" s="254">
        <v>302</v>
      </c>
      <c r="B312" s="509" t="s">
        <v>137</v>
      </c>
      <c r="C312" s="506">
        <v>210.95</v>
      </c>
      <c r="D312" s="507">
        <v>209.2833333333333</v>
      </c>
      <c r="E312" s="507">
        <v>206.46666666666661</v>
      </c>
      <c r="F312" s="507">
        <v>201.98333333333332</v>
      </c>
      <c r="G312" s="507">
        <v>199.16666666666663</v>
      </c>
      <c r="H312" s="507">
        <v>213.76666666666659</v>
      </c>
      <c r="I312" s="507">
        <v>216.58333333333331</v>
      </c>
      <c r="J312" s="507">
        <v>221.06666666666658</v>
      </c>
      <c r="K312" s="506">
        <v>212.1</v>
      </c>
      <c r="L312" s="506">
        <v>204.8</v>
      </c>
      <c r="M312" s="506">
        <v>52.29222</v>
      </c>
    </row>
    <row r="313" spans="1:13">
      <c r="A313" s="254">
        <v>303</v>
      </c>
      <c r="B313" s="509" t="s">
        <v>136</v>
      </c>
      <c r="C313" s="506">
        <v>842.85</v>
      </c>
      <c r="D313" s="507">
        <v>846.44999999999993</v>
      </c>
      <c r="E313" s="507">
        <v>836.39999999999986</v>
      </c>
      <c r="F313" s="507">
        <v>829.94999999999993</v>
      </c>
      <c r="G313" s="507">
        <v>819.89999999999986</v>
      </c>
      <c r="H313" s="507">
        <v>852.89999999999986</v>
      </c>
      <c r="I313" s="507">
        <v>862.94999999999982</v>
      </c>
      <c r="J313" s="507">
        <v>869.39999999999986</v>
      </c>
      <c r="K313" s="506">
        <v>856.5</v>
      </c>
      <c r="L313" s="506">
        <v>840</v>
      </c>
      <c r="M313" s="506">
        <v>29.967970000000001</v>
      </c>
    </row>
    <row r="314" spans="1:13">
      <c r="A314" s="254">
        <v>304</v>
      </c>
      <c r="B314" s="509" t="s">
        <v>438</v>
      </c>
      <c r="C314" s="506">
        <v>174.6</v>
      </c>
      <c r="D314" s="507">
        <v>174.88333333333333</v>
      </c>
      <c r="E314" s="507">
        <v>173.31666666666666</v>
      </c>
      <c r="F314" s="507">
        <v>172.03333333333333</v>
      </c>
      <c r="G314" s="507">
        <v>170.46666666666667</v>
      </c>
      <c r="H314" s="507">
        <v>176.16666666666666</v>
      </c>
      <c r="I314" s="507">
        <v>177.73333333333332</v>
      </c>
      <c r="J314" s="507">
        <v>179.01666666666665</v>
      </c>
      <c r="K314" s="506">
        <v>176.45</v>
      </c>
      <c r="L314" s="506">
        <v>173.6</v>
      </c>
      <c r="M314" s="506">
        <v>1.01711</v>
      </c>
    </row>
    <row r="315" spans="1:13">
      <c r="A315" s="254">
        <v>305</v>
      </c>
      <c r="B315" s="509" t="s">
        <v>439</v>
      </c>
      <c r="C315" s="506">
        <v>221.25</v>
      </c>
      <c r="D315" s="507">
        <v>222.1</v>
      </c>
      <c r="E315" s="507">
        <v>216.6</v>
      </c>
      <c r="F315" s="507">
        <v>211.95</v>
      </c>
      <c r="G315" s="507">
        <v>206.45</v>
      </c>
      <c r="H315" s="507">
        <v>226.75</v>
      </c>
      <c r="I315" s="507">
        <v>232.25</v>
      </c>
      <c r="J315" s="507">
        <v>236.9</v>
      </c>
      <c r="K315" s="506">
        <v>227.6</v>
      </c>
      <c r="L315" s="506">
        <v>217.45</v>
      </c>
      <c r="M315" s="506">
        <v>0.55191999999999997</v>
      </c>
    </row>
    <row r="316" spans="1:13">
      <c r="A316" s="254">
        <v>306</v>
      </c>
      <c r="B316" s="509" t="s">
        <v>440</v>
      </c>
      <c r="C316" s="506">
        <v>604.85</v>
      </c>
      <c r="D316" s="507">
        <v>596.55000000000007</v>
      </c>
      <c r="E316" s="507">
        <v>583.50000000000011</v>
      </c>
      <c r="F316" s="507">
        <v>562.15000000000009</v>
      </c>
      <c r="G316" s="507">
        <v>549.10000000000014</v>
      </c>
      <c r="H316" s="507">
        <v>617.90000000000009</v>
      </c>
      <c r="I316" s="507">
        <v>630.95000000000005</v>
      </c>
      <c r="J316" s="507">
        <v>652.30000000000007</v>
      </c>
      <c r="K316" s="506">
        <v>609.6</v>
      </c>
      <c r="L316" s="506">
        <v>575.20000000000005</v>
      </c>
      <c r="M316" s="506">
        <v>1.7307300000000001</v>
      </c>
    </row>
    <row r="317" spans="1:13">
      <c r="A317" s="254">
        <v>307</v>
      </c>
      <c r="B317" s="509" t="s">
        <v>138</v>
      </c>
      <c r="C317" s="506">
        <v>163.9</v>
      </c>
      <c r="D317" s="507">
        <v>162.63333333333333</v>
      </c>
      <c r="E317" s="507">
        <v>160.76666666666665</v>
      </c>
      <c r="F317" s="507">
        <v>157.63333333333333</v>
      </c>
      <c r="G317" s="507">
        <v>155.76666666666665</v>
      </c>
      <c r="H317" s="507">
        <v>165.76666666666665</v>
      </c>
      <c r="I317" s="507">
        <v>167.63333333333333</v>
      </c>
      <c r="J317" s="507">
        <v>170.76666666666665</v>
      </c>
      <c r="K317" s="506">
        <v>164.5</v>
      </c>
      <c r="L317" s="506">
        <v>159.5</v>
      </c>
      <c r="M317" s="506">
        <v>57.923780000000001</v>
      </c>
    </row>
    <row r="318" spans="1:13">
      <c r="A318" s="254">
        <v>308</v>
      </c>
      <c r="B318" s="509" t="s">
        <v>261</v>
      </c>
      <c r="C318" s="506">
        <v>40.85</v>
      </c>
      <c r="D318" s="507">
        <v>40.883333333333333</v>
      </c>
      <c r="E318" s="507">
        <v>40.066666666666663</v>
      </c>
      <c r="F318" s="507">
        <v>39.283333333333331</v>
      </c>
      <c r="G318" s="507">
        <v>38.466666666666661</v>
      </c>
      <c r="H318" s="507">
        <v>41.666666666666664</v>
      </c>
      <c r="I318" s="507">
        <v>42.483333333333341</v>
      </c>
      <c r="J318" s="507">
        <v>43.266666666666666</v>
      </c>
      <c r="K318" s="506">
        <v>41.7</v>
      </c>
      <c r="L318" s="506">
        <v>40.1</v>
      </c>
      <c r="M318" s="506">
        <v>22.739039999999999</v>
      </c>
    </row>
    <row r="319" spans="1:13">
      <c r="A319" s="254">
        <v>309</v>
      </c>
      <c r="B319" s="509" t="s">
        <v>139</v>
      </c>
      <c r="C319" s="506">
        <v>394.85</v>
      </c>
      <c r="D319" s="507">
        <v>393.88333333333338</v>
      </c>
      <c r="E319" s="507">
        <v>391.16666666666674</v>
      </c>
      <c r="F319" s="507">
        <v>387.48333333333335</v>
      </c>
      <c r="G319" s="507">
        <v>384.76666666666671</v>
      </c>
      <c r="H319" s="507">
        <v>397.56666666666678</v>
      </c>
      <c r="I319" s="507">
        <v>400.28333333333336</v>
      </c>
      <c r="J319" s="507">
        <v>403.96666666666681</v>
      </c>
      <c r="K319" s="506">
        <v>396.6</v>
      </c>
      <c r="L319" s="506">
        <v>390.2</v>
      </c>
      <c r="M319" s="506">
        <v>22.105810000000002</v>
      </c>
    </row>
    <row r="320" spans="1:13">
      <c r="A320" s="254">
        <v>310</v>
      </c>
      <c r="B320" s="509" t="s">
        <v>140</v>
      </c>
      <c r="C320" s="506">
        <v>7150.3</v>
      </c>
      <c r="D320" s="507">
        <v>7150.0999999999995</v>
      </c>
      <c r="E320" s="507">
        <v>7100.1999999999989</v>
      </c>
      <c r="F320" s="507">
        <v>7050.0999999999995</v>
      </c>
      <c r="G320" s="507">
        <v>7000.1999999999989</v>
      </c>
      <c r="H320" s="507">
        <v>7200.1999999999989</v>
      </c>
      <c r="I320" s="507">
        <v>7250.0999999999985</v>
      </c>
      <c r="J320" s="507">
        <v>7300.1999999999989</v>
      </c>
      <c r="K320" s="506">
        <v>7200</v>
      </c>
      <c r="L320" s="506">
        <v>7100</v>
      </c>
      <c r="M320" s="506">
        <v>7.9635699999999998</v>
      </c>
    </row>
    <row r="321" spans="1:13">
      <c r="A321" s="254">
        <v>311</v>
      </c>
      <c r="B321" s="509" t="s">
        <v>142</v>
      </c>
      <c r="C321" s="506">
        <v>875.9</v>
      </c>
      <c r="D321" s="507">
        <v>884.33333333333337</v>
      </c>
      <c r="E321" s="507">
        <v>861.61666666666679</v>
      </c>
      <c r="F321" s="507">
        <v>847.33333333333337</v>
      </c>
      <c r="G321" s="507">
        <v>824.61666666666679</v>
      </c>
      <c r="H321" s="507">
        <v>898.61666666666679</v>
      </c>
      <c r="I321" s="507">
        <v>921.33333333333326</v>
      </c>
      <c r="J321" s="507">
        <v>935.61666666666679</v>
      </c>
      <c r="K321" s="506">
        <v>907.05</v>
      </c>
      <c r="L321" s="506">
        <v>870.05</v>
      </c>
      <c r="M321" s="506">
        <v>7.35304</v>
      </c>
    </row>
    <row r="322" spans="1:13">
      <c r="A322" s="254">
        <v>312</v>
      </c>
      <c r="B322" s="509" t="s">
        <v>441</v>
      </c>
      <c r="C322" s="506">
        <v>1907.85</v>
      </c>
      <c r="D322" s="507">
        <v>1915.7833333333335</v>
      </c>
      <c r="E322" s="507">
        <v>1888.116666666667</v>
      </c>
      <c r="F322" s="507">
        <v>1868.3833333333334</v>
      </c>
      <c r="G322" s="507">
        <v>1840.7166666666669</v>
      </c>
      <c r="H322" s="507">
        <v>1935.5166666666671</v>
      </c>
      <c r="I322" s="507">
        <v>1963.1833333333336</v>
      </c>
      <c r="J322" s="507">
        <v>1982.9166666666672</v>
      </c>
      <c r="K322" s="506">
        <v>1943.45</v>
      </c>
      <c r="L322" s="506">
        <v>1896.05</v>
      </c>
      <c r="M322" s="506">
        <v>1.0191699999999999</v>
      </c>
    </row>
    <row r="323" spans="1:13">
      <c r="A323" s="254">
        <v>313</v>
      </c>
      <c r="B323" s="509" t="s">
        <v>144</v>
      </c>
      <c r="C323" s="506">
        <v>2021.4</v>
      </c>
      <c r="D323" s="507">
        <v>1994.1499999999999</v>
      </c>
      <c r="E323" s="507">
        <v>1960.2999999999997</v>
      </c>
      <c r="F323" s="507">
        <v>1899.1999999999998</v>
      </c>
      <c r="G323" s="507">
        <v>1865.3499999999997</v>
      </c>
      <c r="H323" s="507">
        <v>2055.25</v>
      </c>
      <c r="I323" s="507">
        <v>2089.0999999999995</v>
      </c>
      <c r="J323" s="507">
        <v>2150.1999999999998</v>
      </c>
      <c r="K323" s="506">
        <v>2028</v>
      </c>
      <c r="L323" s="506">
        <v>1933.05</v>
      </c>
      <c r="M323" s="506">
        <v>32.181989999999999</v>
      </c>
    </row>
    <row r="324" spans="1:13">
      <c r="A324" s="254">
        <v>314</v>
      </c>
      <c r="B324" s="509" t="s">
        <v>442</v>
      </c>
      <c r="C324" s="506">
        <v>98.4</v>
      </c>
      <c r="D324" s="507">
        <v>98.983333333333334</v>
      </c>
      <c r="E324" s="507">
        <v>97.466666666666669</v>
      </c>
      <c r="F324" s="507">
        <v>96.533333333333331</v>
      </c>
      <c r="G324" s="507">
        <v>95.016666666666666</v>
      </c>
      <c r="H324" s="507">
        <v>99.916666666666671</v>
      </c>
      <c r="I324" s="507">
        <v>101.43333333333335</v>
      </c>
      <c r="J324" s="507">
        <v>102.36666666666667</v>
      </c>
      <c r="K324" s="506">
        <v>100.5</v>
      </c>
      <c r="L324" s="506">
        <v>98.05</v>
      </c>
      <c r="M324" s="506">
        <v>3.9710299999999998</v>
      </c>
    </row>
    <row r="325" spans="1:13">
      <c r="A325" s="254">
        <v>315</v>
      </c>
      <c r="B325" s="509" t="s">
        <v>443</v>
      </c>
      <c r="C325" s="506">
        <v>568.65</v>
      </c>
      <c r="D325" s="507">
        <v>565.53333333333342</v>
      </c>
      <c r="E325" s="507">
        <v>553.06666666666683</v>
      </c>
      <c r="F325" s="507">
        <v>537.48333333333346</v>
      </c>
      <c r="G325" s="507">
        <v>525.01666666666688</v>
      </c>
      <c r="H325" s="507">
        <v>581.11666666666679</v>
      </c>
      <c r="I325" s="507">
        <v>593.58333333333326</v>
      </c>
      <c r="J325" s="507">
        <v>609.16666666666674</v>
      </c>
      <c r="K325" s="506">
        <v>578</v>
      </c>
      <c r="L325" s="506">
        <v>549.95000000000005</v>
      </c>
      <c r="M325" s="506">
        <v>4.7221399999999996</v>
      </c>
    </row>
    <row r="326" spans="1:13">
      <c r="A326" s="254">
        <v>316</v>
      </c>
      <c r="B326" s="509" t="s">
        <v>754</v>
      </c>
      <c r="C326" s="506">
        <v>190.75</v>
      </c>
      <c r="D326" s="507">
        <v>191.98333333333335</v>
      </c>
      <c r="E326" s="507">
        <v>189.26666666666671</v>
      </c>
      <c r="F326" s="507">
        <v>187.78333333333336</v>
      </c>
      <c r="G326" s="507">
        <v>185.06666666666672</v>
      </c>
      <c r="H326" s="507">
        <v>193.4666666666667</v>
      </c>
      <c r="I326" s="507">
        <v>196.18333333333334</v>
      </c>
      <c r="J326" s="507">
        <v>197.66666666666669</v>
      </c>
      <c r="K326" s="506">
        <v>194.7</v>
      </c>
      <c r="L326" s="506">
        <v>190.5</v>
      </c>
      <c r="M326" s="506">
        <v>3.0382899999999999</v>
      </c>
    </row>
    <row r="327" spans="1:13">
      <c r="A327" s="254">
        <v>317</v>
      </c>
      <c r="B327" s="509" t="s">
        <v>145</v>
      </c>
      <c r="C327" s="506">
        <v>221.65</v>
      </c>
      <c r="D327" s="507">
        <v>220.23333333333335</v>
      </c>
      <c r="E327" s="507">
        <v>217.7166666666667</v>
      </c>
      <c r="F327" s="507">
        <v>213.78333333333336</v>
      </c>
      <c r="G327" s="507">
        <v>211.26666666666671</v>
      </c>
      <c r="H327" s="507">
        <v>224.16666666666669</v>
      </c>
      <c r="I327" s="507">
        <v>226.68333333333334</v>
      </c>
      <c r="J327" s="507">
        <v>230.61666666666667</v>
      </c>
      <c r="K327" s="506">
        <v>222.75</v>
      </c>
      <c r="L327" s="506">
        <v>216.3</v>
      </c>
      <c r="M327" s="506">
        <v>112.17865999999999</v>
      </c>
    </row>
    <row r="328" spans="1:13">
      <c r="A328" s="254">
        <v>318</v>
      </c>
      <c r="B328" s="509" t="s">
        <v>444</v>
      </c>
      <c r="C328" s="506">
        <v>662.65</v>
      </c>
      <c r="D328" s="507">
        <v>662.45</v>
      </c>
      <c r="E328" s="507">
        <v>655.40000000000009</v>
      </c>
      <c r="F328" s="507">
        <v>648.15000000000009</v>
      </c>
      <c r="G328" s="507">
        <v>641.10000000000014</v>
      </c>
      <c r="H328" s="507">
        <v>669.7</v>
      </c>
      <c r="I328" s="507">
        <v>676.75</v>
      </c>
      <c r="J328" s="507">
        <v>684</v>
      </c>
      <c r="K328" s="506">
        <v>669.5</v>
      </c>
      <c r="L328" s="506">
        <v>655.20000000000005</v>
      </c>
      <c r="M328" s="506">
        <v>1.4181299999999999</v>
      </c>
    </row>
    <row r="329" spans="1:13">
      <c r="A329" s="254">
        <v>319</v>
      </c>
      <c r="B329" s="509" t="s">
        <v>262</v>
      </c>
      <c r="C329" s="506">
        <v>1730.8</v>
      </c>
      <c r="D329" s="507">
        <v>1699.9333333333334</v>
      </c>
      <c r="E329" s="507">
        <v>1660.8666666666668</v>
      </c>
      <c r="F329" s="507">
        <v>1590.9333333333334</v>
      </c>
      <c r="G329" s="507">
        <v>1551.8666666666668</v>
      </c>
      <c r="H329" s="507">
        <v>1769.8666666666668</v>
      </c>
      <c r="I329" s="507">
        <v>1808.9333333333334</v>
      </c>
      <c r="J329" s="507">
        <v>1878.8666666666668</v>
      </c>
      <c r="K329" s="506">
        <v>1739</v>
      </c>
      <c r="L329" s="506">
        <v>1630</v>
      </c>
      <c r="M329" s="506">
        <v>10.3413</v>
      </c>
    </row>
    <row r="330" spans="1:13">
      <c r="A330" s="254">
        <v>320</v>
      </c>
      <c r="B330" s="509" t="s">
        <v>445</v>
      </c>
      <c r="C330" s="506">
        <v>1580.9</v>
      </c>
      <c r="D330" s="507">
        <v>1570.5333333333335</v>
      </c>
      <c r="E330" s="507">
        <v>1543.2666666666671</v>
      </c>
      <c r="F330" s="507">
        <v>1505.6333333333337</v>
      </c>
      <c r="G330" s="507">
        <v>1478.3666666666672</v>
      </c>
      <c r="H330" s="507">
        <v>1608.166666666667</v>
      </c>
      <c r="I330" s="507">
        <v>1635.4333333333334</v>
      </c>
      <c r="J330" s="507">
        <v>1673.0666666666668</v>
      </c>
      <c r="K330" s="506">
        <v>1597.8</v>
      </c>
      <c r="L330" s="506">
        <v>1532.9</v>
      </c>
      <c r="M330" s="506">
        <v>5.5186099999999998</v>
      </c>
    </row>
    <row r="331" spans="1:13">
      <c r="A331" s="254">
        <v>321</v>
      </c>
      <c r="B331" s="509" t="s">
        <v>147</v>
      </c>
      <c r="C331" s="506">
        <v>1273.4000000000001</v>
      </c>
      <c r="D331" s="507">
        <v>1275.2</v>
      </c>
      <c r="E331" s="507">
        <v>1265.4000000000001</v>
      </c>
      <c r="F331" s="507">
        <v>1257.4000000000001</v>
      </c>
      <c r="G331" s="507">
        <v>1247.6000000000001</v>
      </c>
      <c r="H331" s="507">
        <v>1283.2</v>
      </c>
      <c r="I331" s="507">
        <v>1292.9999999999998</v>
      </c>
      <c r="J331" s="507">
        <v>1301</v>
      </c>
      <c r="K331" s="506">
        <v>1285</v>
      </c>
      <c r="L331" s="506">
        <v>1267.2</v>
      </c>
      <c r="M331" s="506">
        <v>6.6487800000000004</v>
      </c>
    </row>
    <row r="332" spans="1:13">
      <c r="A332" s="254">
        <v>322</v>
      </c>
      <c r="B332" s="509" t="s">
        <v>263</v>
      </c>
      <c r="C332" s="506">
        <v>816.3</v>
      </c>
      <c r="D332" s="507">
        <v>819.5333333333333</v>
      </c>
      <c r="E332" s="507">
        <v>807.11666666666656</v>
      </c>
      <c r="F332" s="507">
        <v>797.93333333333328</v>
      </c>
      <c r="G332" s="507">
        <v>785.51666666666654</v>
      </c>
      <c r="H332" s="507">
        <v>828.71666666666658</v>
      </c>
      <c r="I332" s="507">
        <v>841.13333333333333</v>
      </c>
      <c r="J332" s="507">
        <v>850.31666666666661</v>
      </c>
      <c r="K332" s="506">
        <v>831.95</v>
      </c>
      <c r="L332" s="506">
        <v>810.35</v>
      </c>
      <c r="M332" s="506">
        <v>2.8253599999999999</v>
      </c>
    </row>
    <row r="333" spans="1:13">
      <c r="A333" s="254">
        <v>323</v>
      </c>
      <c r="B333" s="509" t="s">
        <v>149</v>
      </c>
      <c r="C333" s="506">
        <v>46.75</v>
      </c>
      <c r="D333" s="507">
        <v>47.083333333333336</v>
      </c>
      <c r="E333" s="507">
        <v>45.81666666666667</v>
      </c>
      <c r="F333" s="507">
        <v>44.883333333333333</v>
      </c>
      <c r="G333" s="507">
        <v>43.616666666666667</v>
      </c>
      <c r="H333" s="507">
        <v>48.016666666666673</v>
      </c>
      <c r="I333" s="507">
        <v>49.283333333333339</v>
      </c>
      <c r="J333" s="507">
        <v>50.216666666666676</v>
      </c>
      <c r="K333" s="506">
        <v>48.35</v>
      </c>
      <c r="L333" s="506">
        <v>46.15</v>
      </c>
      <c r="M333" s="506">
        <v>101.69698</v>
      </c>
    </row>
    <row r="334" spans="1:13">
      <c r="A334" s="254">
        <v>324</v>
      </c>
      <c r="B334" s="509" t="s">
        <v>150</v>
      </c>
      <c r="C334" s="506">
        <v>87.6</v>
      </c>
      <c r="D334" s="507">
        <v>87.7</v>
      </c>
      <c r="E334" s="507">
        <v>84.4</v>
      </c>
      <c r="F334" s="507">
        <v>81.2</v>
      </c>
      <c r="G334" s="507">
        <v>77.900000000000006</v>
      </c>
      <c r="H334" s="507">
        <v>90.9</v>
      </c>
      <c r="I334" s="507">
        <v>94.199999999999989</v>
      </c>
      <c r="J334" s="507">
        <v>97.4</v>
      </c>
      <c r="K334" s="506">
        <v>91</v>
      </c>
      <c r="L334" s="506">
        <v>84.5</v>
      </c>
      <c r="M334" s="506">
        <v>32.727679999999999</v>
      </c>
    </row>
    <row r="335" spans="1:13">
      <c r="A335" s="254">
        <v>325</v>
      </c>
      <c r="B335" s="509" t="s">
        <v>446</v>
      </c>
      <c r="C335" s="506">
        <v>581.29999999999995</v>
      </c>
      <c r="D335" s="507">
        <v>579.75</v>
      </c>
      <c r="E335" s="507">
        <v>570.54999999999995</v>
      </c>
      <c r="F335" s="507">
        <v>559.79999999999995</v>
      </c>
      <c r="G335" s="507">
        <v>550.59999999999991</v>
      </c>
      <c r="H335" s="507">
        <v>590.5</v>
      </c>
      <c r="I335" s="507">
        <v>599.70000000000005</v>
      </c>
      <c r="J335" s="507">
        <v>610.45000000000005</v>
      </c>
      <c r="K335" s="506">
        <v>588.95000000000005</v>
      </c>
      <c r="L335" s="506">
        <v>569</v>
      </c>
      <c r="M335" s="506">
        <v>0.34538000000000002</v>
      </c>
    </row>
    <row r="336" spans="1:13">
      <c r="A336" s="254">
        <v>326</v>
      </c>
      <c r="B336" s="509" t="s">
        <v>264</v>
      </c>
      <c r="C336" s="506">
        <v>24.25</v>
      </c>
      <c r="D336" s="507">
        <v>24.333333333333332</v>
      </c>
      <c r="E336" s="507">
        <v>24.116666666666664</v>
      </c>
      <c r="F336" s="507">
        <v>23.983333333333331</v>
      </c>
      <c r="G336" s="507">
        <v>23.766666666666662</v>
      </c>
      <c r="H336" s="507">
        <v>24.466666666666665</v>
      </c>
      <c r="I336" s="507">
        <v>24.683333333333334</v>
      </c>
      <c r="J336" s="507">
        <v>24.816666666666666</v>
      </c>
      <c r="K336" s="506">
        <v>24.55</v>
      </c>
      <c r="L336" s="506">
        <v>24.2</v>
      </c>
      <c r="M336" s="506">
        <v>25.74165</v>
      </c>
    </row>
    <row r="337" spans="1:13">
      <c r="A337" s="254">
        <v>327</v>
      </c>
      <c r="B337" s="509" t="s">
        <v>447</v>
      </c>
      <c r="C337" s="506">
        <v>52.2</v>
      </c>
      <c r="D337" s="507">
        <v>52.316666666666663</v>
      </c>
      <c r="E337" s="507">
        <v>51.983333333333327</v>
      </c>
      <c r="F337" s="507">
        <v>51.766666666666666</v>
      </c>
      <c r="G337" s="507">
        <v>51.43333333333333</v>
      </c>
      <c r="H337" s="507">
        <v>52.533333333333324</v>
      </c>
      <c r="I337" s="507">
        <v>52.866666666666667</v>
      </c>
      <c r="J337" s="507">
        <v>53.083333333333321</v>
      </c>
      <c r="K337" s="506">
        <v>52.65</v>
      </c>
      <c r="L337" s="506">
        <v>52.1</v>
      </c>
      <c r="M337" s="506">
        <v>7.6362100000000002</v>
      </c>
    </row>
    <row r="338" spans="1:13">
      <c r="A338" s="254">
        <v>328</v>
      </c>
      <c r="B338" s="509" t="s">
        <v>152</v>
      </c>
      <c r="C338" s="506">
        <v>136.15</v>
      </c>
      <c r="D338" s="507">
        <v>135.98333333333332</v>
      </c>
      <c r="E338" s="507">
        <v>134.46666666666664</v>
      </c>
      <c r="F338" s="507">
        <v>132.78333333333333</v>
      </c>
      <c r="G338" s="507">
        <v>131.26666666666665</v>
      </c>
      <c r="H338" s="507">
        <v>137.66666666666663</v>
      </c>
      <c r="I338" s="507">
        <v>139.18333333333334</v>
      </c>
      <c r="J338" s="507">
        <v>140.86666666666662</v>
      </c>
      <c r="K338" s="506">
        <v>137.5</v>
      </c>
      <c r="L338" s="506">
        <v>134.30000000000001</v>
      </c>
      <c r="M338" s="506">
        <v>80.534610000000001</v>
      </c>
    </row>
    <row r="339" spans="1:13">
      <c r="A339" s="254">
        <v>329</v>
      </c>
      <c r="B339" s="509" t="s">
        <v>694</v>
      </c>
      <c r="C339" s="506">
        <v>176.75</v>
      </c>
      <c r="D339" s="507">
        <v>178.88333333333335</v>
      </c>
      <c r="E339" s="507">
        <v>173.16666666666671</v>
      </c>
      <c r="F339" s="507">
        <v>169.58333333333337</v>
      </c>
      <c r="G339" s="507">
        <v>163.86666666666673</v>
      </c>
      <c r="H339" s="507">
        <v>182.4666666666667</v>
      </c>
      <c r="I339" s="507">
        <v>188.18333333333334</v>
      </c>
      <c r="J339" s="507">
        <v>191.76666666666668</v>
      </c>
      <c r="K339" s="506">
        <v>184.6</v>
      </c>
      <c r="L339" s="506">
        <v>175.3</v>
      </c>
      <c r="M339" s="506">
        <v>13.159470000000001</v>
      </c>
    </row>
    <row r="340" spans="1:13">
      <c r="A340" s="254">
        <v>330</v>
      </c>
      <c r="B340" s="509" t="s">
        <v>153</v>
      </c>
      <c r="C340" s="506">
        <v>109.55</v>
      </c>
      <c r="D340" s="507">
        <v>110.10000000000001</v>
      </c>
      <c r="E340" s="507">
        <v>108.75000000000001</v>
      </c>
      <c r="F340" s="507">
        <v>107.95</v>
      </c>
      <c r="G340" s="507">
        <v>106.60000000000001</v>
      </c>
      <c r="H340" s="507">
        <v>110.90000000000002</v>
      </c>
      <c r="I340" s="507">
        <v>112.25000000000001</v>
      </c>
      <c r="J340" s="507">
        <v>113.05000000000003</v>
      </c>
      <c r="K340" s="506">
        <v>111.45</v>
      </c>
      <c r="L340" s="506">
        <v>109.3</v>
      </c>
      <c r="M340" s="506">
        <v>153.60040000000001</v>
      </c>
    </row>
    <row r="341" spans="1:13">
      <c r="A341" s="254">
        <v>331</v>
      </c>
      <c r="B341" s="509" t="s">
        <v>448</v>
      </c>
      <c r="C341" s="506">
        <v>429.95</v>
      </c>
      <c r="D341" s="507">
        <v>429.11666666666662</v>
      </c>
      <c r="E341" s="507">
        <v>423.23333333333323</v>
      </c>
      <c r="F341" s="507">
        <v>416.51666666666659</v>
      </c>
      <c r="G341" s="507">
        <v>410.63333333333321</v>
      </c>
      <c r="H341" s="507">
        <v>435.83333333333326</v>
      </c>
      <c r="I341" s="507">
        <v>441.71666666666658</v>
      </c>
      <c r="J341" s="507">
        <v>448.43333333333328</v>
      </c>
      <c r="K341" s="506">
        <v>435</v>
      </c>
      <c r="L341" s="506">
        <v>422.4</v>
      </c>
      <c r="M341" s="506">
        <v>2.0349400000000002</v>
      </c>
    </row>
    <row r="342" spans="1:13">
      <c r="A342" s="254">
        <v>332</v>
      </c>
      <c r="B342" s="509" t="s">
        <v>148</v>
      </c>
      <c r="C342" s="506">
        <v>59.2</v>
      </c>
      <c r="D342" s="507">
        <v>59.4</v>
      </c>
      <c r="E342" s="507">
        <v>58.5</v>
      </c>
      <c r="F342" s="507">
        <v>57.800000000000004</v>
      </c>
      <c r="G342" s="507">
        <v>56.900000000000006</v>
      </c>
      <c r="H342" s="507">
        <v>60.099999999999994</v>
      </c>
      <c r="I342" s="507">
        <v>60.999999999999986</v>
      </c>
      <c r="J342" s="507">
        <v>61.699999999999989</v>
      </c>
      <c r="K342" s="506">
        <v>60.3</v>
      </c>
      <c r="L342" s="506">
        <v>58.7</v>
      </c>
      <c r="M342" s="506">
        <v>113.5878</v>
      </c>
    </row>
    <row r="343" spans="1:13">
      <c r="A343" s="254">
        <v>333</v>
      </c>
      <c r="B343" s="509" t="s">
        <v>449</v>
      </c>
      <c r="C343" s="506">
        <v>62.25</v>
      </c>
      <c r="D343" s="507">
        <v>62.083333333333336</v>
      </c>
      <c r="E343" s="507">
        <v>60.666666666666671</v>
      </c>
      <c r="F343" s="507">
        <v>59.083333333333336</v>
      </c>
      <c r="G343" s="507">
        <v>57.666666666666671</v>
      </c>
      <c r="H343" s="507">
        <v>63.666666666666671</v>
      </c>
      <c r="I343" s="507">
        <v>65.083333333333343</v>
      </c>
      <c r="J343" s="507">
        <v>66.666666666666671</v>
      </c>
      <c r="K343" s="506">
        <v>63.5</v>
      </c>
      <c r="L343" s="506">
        <v>60.5</v>
      </c>
      <c r="M343" s="506">
        <v>31.355450000000001</v>
      </c>
    </row>
    <row r="344" spans="1:13">
      <c r="A344" s="254">
        <v>334</v>
      </c>
      <c r="B344" s="509" t="s">
        <v>450</v>
      </c>
      <c r="C344" s="506">
        <v>2662.75</v>
      </c>
      <c r="D344" s="507">
        <v>2653.65</v>
      </c>
      <c r="E344" s="507">
        <v>2629.1000000000004</v>
      </c>
      <c r="F344" s="507">
        <v>2595.4500000000003</v>
      </c>
      <c r="G344" s="507">
        <v>2570.9000000000005</v>
      </c>
      <c r="H344" s="507">
        <v>2687.3</v>
      </c>
      <c r="I344" s="507">
        <v>2711.8500000000004</v>
      </c>
      <c r="J344" s="507">
        <v>2745.5</v>
      </c>
      <c r="K344" s="506">
        <v>2678.2</v>
      </c>
      <c r="L344" s="506">
        <v>2620</v>
      </c>
      <c r="M344" s="506">
        <v>0.79018999999999995</v>
      </c>
    </row>
    <row r="345" spans="1:13">
      <c r="A345" s="254">
        <v>335</v>
      </c>
      <c r="B345" s="509" t="s">
        <v>755</v>
      </c>
      <c r="C345" s="506">
        <v>92.05</v>
      </c>
      <c r="D345" s="507">
        <v>89.966666666666654</v>
      </c>
      <c r="E345" s="507">
        <v>86.933333333333309</v>
      </c>
      <c r="F345" s="507">
        <v>81.816666666666649</v>
      </c>
      <c r="G345" s="507">
        <v>78.783333333333303</v>
      </c>
      <c r="H345" s="507">
        <v>95.083333333333314</v>
      </c>
      <c r="I345" s="507">
        <v>98.116666666666646</v>
      </c>
      <c r="J345" s="507">
        <v>103.23333333333332</v>
      </c>
      <c r="K345" s="506">
        <v>93</v>
      </c>
      <c r="L345" s="506">
        <v>84.85</v>
      </c>
      <c r="M345" s="506">
        <v>21.418690000000002</v>
      </c>
    </row>
    <row r="346" spans="1:13">
      <c r="A346" s="254">
        <v>336</v>
      </c>
      <c r="B346" s="509" t="s">
        <v>151</v>
      </c>
      <c r="C346" s="506">
        <v>16741.95</v>
      </c>
      <c r="D346" s="507">
        <v>16818.983333333334</v>
      </c>
      <c r="E346" s="507">
        <v>16617.966666666667</v>
      </c>
      <c r="F346" s="507">
        <v>16493.983333333334</v>
      </c>
      <c r="G346" s="507">
        <v>16292.966666666667</v>
      </c>
      <c r="H346" s="507">
        <v>16942.966666666667</v>
      </c>
      <c r="I346" s="507">
        <v>17143.983333333337</v>
      </c>
      <c r="J346" s="507">
        <v>17267.966666666667</v>
      </c>
      <c r="K346" s="506">
        <v>17020</v>
      </c>
      <c r="L346" s="506">
        <v>16695</v>
      </c>
      <c r="M346" s="506">
        <v>0.84470000000000001</v>
      </c>
    </row>
    <row r="347" spans="1:13">
      <c r="A347" s="254">
        <v>337</v>
      </c>
      <c r="B347" s="509" t="s">
        <v>791</v>
      </c>
      <c r="C347" s="506">
        <v>44</v>
      </c>
      <c r="D347" s="507">
        <v>44.300000000000004</v>
      </c>
      <c r="E347" s="507">
        <v>43.550000000000011</v>
      </c>
      <c r="F347" s="507">
        <v>43.100000000000009</v>
      </c>
      <c r="G347" s="507">
        <v>42.350000000000016</v>
      </c>
      <c r="H347" s="507">
        <v>44.750000000000007</v>
      </c>
      <c r="I347" s="507">
        <v>45.499999999999993</v>
      </c>
      <c r="J347" s="507">
        <v>45.95</v>
      </c>
      <c r="K347" s="506">
        <v>45.05</v>
      </c>
      <c r="L347" s="506">
        <v>43.85</v>
      </c>
      <c r="M347" s="506">
        <v>11.968959999999999</v>
      </c>
    </row>
    <row r="348" spans="1:13">
      <c r="A348" s="254">
        <v>338</v>
      </c>
      <c r="B348" s="509" t="s">
        <v>451</v>
      </c>
      <c r="C348" s="506">
        <v>1844.25</v>
      </c>
      <c r="D348" s="507">
        <v>1852.9333333333334</v>
      </c>
      <c r="E348" s="507">
        <v>1827.8666666666668</v>
      </c>
      <c r="F348" s="507">
        <v>1811.4833333333333</v>
      </c>
      <c r="G348" s="507">
        <v>1786.4166666666667</v>
      </c>
      <c r="H348" s="507">
        <v>1869.3166666666668</v>
      </c>
      <c r="I348" s="507">
        <v>1894.3833333333334</v>
      </c>
      <c r="J348" s="507">
        <v>1910.7666666666669</v>
      </c>
      <c r="K348" s="506">
        <v>1878</v>
      </c>
      <c r="L348" s="506">
        <v>1836.55</v>
      </c>
      <c r="M348" s="506">
        <v>0.32007999999999998</v>
      </c>
    </row>
    <row r="349" spans="1:13">
      <c r="A349" s="254">
        <v>339</v>
      </c>
      <c r="B349" s="509" t="s">
        <v>790</v>
      </c>
      <c r="C349" s="506">
        <v>334.15</v>
      </c>
      <c r="D349" s="507">
        <v>335.18333333333334</v>
      </c>
      <c r="E349" s="507">
        <v>331.36666666666667</v>
      </c>
      <c r="F349" s="507">
        <v>328.58333333333331</v>
      </c>
      <c r="G349" s="507">
        <v>324.76666666666665</v>
      </c>
      <c r="H349" s="507">
        <v>337.9666666666667</v>
      </c>
      <c r="I349" s="507">
        <v>341.78333333333342</v>
      </c>
      <c r="J349" s="507">
        <v>344.56666666666672</v>
      </c>
      <c r="K349" s="506">
        <v>339</v>
      </c>
      <c r="L349" s="506">
        <v>332.4</v>
      </c>
      <c r="M349" s="506">
        <v>7.4064300000000003</v>
      </c>
    </row>
    <row r="350" spans="1:13">
      <c r="A350" s="254">
        <v>340</v>
      </c>
      <c r="B350" s="509" t="s">
        <v>265</v>
      </c>
      <c r="C350" s="506">
        <v>586.65</v>
      </c>
      <c r="D350" s="507">
        <v>590.0333333333333</v>
      </c>
      <c r="E350" s="507">
        <v>571.71666666666658</v>
      </c>
      <c r="F350" s="507">
        <v>556.7833333333333</v>
      </c>
      <c r="G350" s="507">
        <v>538.46666666666658</v>
      </c>
      <c r="H350" s="507">
        <v>604.96666666666658</v>
      </c>
      <c r="I350" s="507">
        <v>623.28333333333319</v>
      </c>
      <c r="J350" s="507">
        <v>638.21666666666658</v>
      </c>
      <c r="K350" s="506">
        <v>608.35</v>
      </c>
      <c r="L350" s="506">
        <v>575.1</v>
      </c>
      <c r="M350" s="506">
        <v>8.5443800000000003</v>
      </c>
    </row>
    <row r="351" spans="1:13">
      <c r="A351" s="254">
        <v>341</v>
      </c>
      <c r="B351" s="509" t="s">
        <v>155</v>
      </c>
      <c r="C351" s="506">
        <v>115.1</v>
      </c>
      <c r="D351" s="507">
        <v>114.94999999999999</v>
      </c>
      <c r="E351" s="507">
        <v>113.59999999999998</v>
      </c>
      <c r="F351" s="507">
        <v>112.1</v>
      </c>
      <c r="G351" s="507">
        <v>110.74999999999999</v>
      </c>
      <c r="H351" s="507">
        <v>116.44999999999997</v>
      </c>
      <c r="I351" s="507">
        <v>117.8</v>
      </c>
      <c r="J351" s="507">
        <v>119.29999999999997</v>
      </c>
      <c r="K351" s="506">
        <v>116.3</v>
      </c>
      <c r="L351" s="506">
        <v>113.45</v>
      </c>
      <c r="M351" s="506">
        <v>206.80669</v>
      </c>
    </row>
    <row r="352" spans="1:13">
      <c r="A352" s="254">
        <v>342</v>
      </c>
      <c r="B352" s="509" t="s">
        <v>154</v>
      </c>
      <c r="C352" s="506">
        <v>132.15</v>
      </c>
      <c r="D352" s="507">
        <v>131.9</v>
      </c>
      <c r="E352" s="507">
        <v>131.30000000000001</v>
      </c>
      <c r="F352" s="507">
        <v>130.45000000000002</v>
      </c>
      <c r="G352" s="507">
        <v>129.85000000000002</v>
      </c>
      <c r="H352" s="507">
        <v>132.75</v>
      </c>
      <c r="I352" s="507">
        <v>133.34999999999997</v>
      </c>
      <c r="J352" s="507">
        <v>134.19999999999999</v>
      </c>
      <c r="K352" s="506">
        <v>132.5</v>
      </c>
      <c r="L352" s="506">
        <v>131.05000000000001</v>
      </c>
      <c r="M352" s="506">
        <v>7.9306599999999996</v>
      </c>
    </row>
    <row r="353" spans="1:13">
      <c r="A353" s="254">
        <v>343</v>
      </c>
      <c r="B353" s="509" t="s">
        <v>452</v>
      </c>
      <c r="C353" s="506">
        <v>72.75</v>
      </c>
      <c r="D353" s="507">
        <v>72.8</v>
      </c>
      <c r="E353" s="507">
        <v>72</v>
      </c>
      <c r="F353" s="507">
        <v>71.25</v>
      </c>
      <c r="G353" s="507">
        <v>70.45</v>
      </c>
      <c r="H353" s="507">
        <v>73.55</v>
      </c>
      <c r="I353" s="507">
        <v>74.34999999999998</v>
      </c>
      <c r="J353" s="507">
        <v>75.099999999999994</v>
      </c>
      <c r="K353" s="506">
        <v>73.599999999999994</v>
      </c>
      <c r="L353" s="506">
        <v>72.05</v>
      </c>
      <c r="M353" s="506">
        <v>0.51700000000000002</v>
      </c>
    </row>
    <row r="354" spans="1:13">
      <c r="A354" s="254">
        <v>344</v>
      </c>
      <c r="B354" s="509" t="s">
        <v>266</v>
      </c>
      <c r="C354" s="506">
        <v>3257.55</v>
      </c>
      <c r="D354" s="507">
        <v>3233.9500000000003</v>
      </c>
      <c r="E354" s="507">
        <v>3173.3500000000004</v>
      </c>
      <c r="F354" s="507">
        <v>3089.15</v>
      </c>
      <c r="G354" s="507">
        <v>3028.55</v>
      </c>
      <c r="H354" s="507">
        <v>3318.1500000000005</v>
      </c>
      <c r="I354" s="507">
        <v>3378.75</v>
      </c>
      <c r="J354" s="507">
        <v>3462.9500000000007</v>
      </c>
      <c r="K354" s="506">
        <v>3294.55</v>
      </c>
      <c r="L354" s="506">
        <v>3149.75</v>
      </c>
      <c r="M354" s="506">
        <v>2.4032300000000002</v>
      </c>
    </row>
    <row r="355" spans="1:13">
      <c r="A355" s="254">
        <v>345</v>
      </c>
      <c r="B355" s="509" t="s">
        <v>453</v>
      </c>
      <c r="C355" s="506">
        <v>103.7</v>
      </c>
      <c r="D355" s="507">
        <v>102.83333333333333</v>
      </c>
      <c r="E355" s="507">
        <v>100.86666666666666</v>
      </c>
      <c r="F355" s="507">
        <v>98.033333333333331</v>
      </c>
      <c r="G355" s="507">
        <v>96.066666666666663</v>
      </c>
      <c r="H355" s="507">
        <v>105.66666666666666</v>
      </c>
      <c r="I355" s="507">
        <v>107.63333333333333</v>
      </c>
      <c r="J355" s="507">
        <v>110.46666666666665</v>
      </c>
      <c r="K355" s="506">
        <v>104.8</v>
      </c>
      <c r="L355" s="506">
        <v>100</v>
      </c>
      <c r="M355" s="506">
        <v>5.73855</v>
      </c>
    </row>
    <row r="356" spans="1:13">
      <c r="A356" s="254">
        <v>346</v>
      </c>
      <c r="B356" s="509" t="s">
        <v>454</v>
      </c>
      <c r="C356" s="506">
        <v>314.3</v>
      </c>
      <c r="D356" s="507">
        <v>311.58333333333331</v>
      </c>
      <c r="E356" s="507">
        <v>304.16666666666663</v>
      </c>
      <c r="F356" s="507">
        <v>294.0333333333333</v>
      </c>
      <c r="G356" s="507">
        <v>286.61666666666662</v>
      </c>
      <c r="H356" s="507">
        <v>321.71666666666664</v>
      </c>
      <c r="I356" s="507">
        <v>329.13333333333327</v>
      </c>
      <c r="J356" s="507">
        <v>339.26666666666665</v>
      </c>
      <c r="K356" s="506">
        <v>319</v>
      </c>
      <c r="L356" s="506">
        <v>301.45</v>
      </c>
      <c r="M356" s="506">
        <v>6.7219600000000002</v>
      </c>
    </row>
    <row r="357" spans="1:13">
      <c r="A357" s="254">
        <v>347</v>
      </c>
      <c r="B357" s="509" t="s">
        <v>455</v>
      </c>
      <c r="C357" s="506">
        <v>238.85</v>
      </c>
      <c r="D357" s="507">
        <v>237.91666666666666</v>
      </c>
      <c r="E357" s="507">
        <v>232.63333333333333</v>
      </c>
      <c r="F357" s="507">
        <v>226.41666666666666</v>
      </c>
      <c r="G357" s="507">
        <v>221.13333333333333</v>
      </c>
      <c r="H357" s="507">
        <v>244.13333333333333</v>
      </c>
      <c r="I357" s="507">
        <v>249.41666666666669</v>
      </c>
      <c r="J357" s="507">
        <v>255.63333333333333</v>
      </c>
      <c r="K357" s="506">
        <v>243.2</v>
      </c>
      <c r="L357" s="506">
        <v>231.7</v>
      </c>
      <c r="M357" s="506">
        <v>2.9754999999999998</v>
      </c>
    </row>
    <row r="358" spans="1:13">
      <c r="A358" s="254">
        <v>348</v>
      </c>
      <c r="B358" s="509" t="s">
        <v>267</v>
      </c>
      <c r="C358" s="506">
        <v>2237.4</v>
      </c>
      <c r="D358" s="507">
        <v>2242.4666666666667</v>
      </c>
      <c r="E358" s="507">
        <v>2214.9333333333334</v>
      </c>
      <c r="F358" s="507">
        <v>2192.4666666666667</v>
      </c>
      <c r="G358" s="507">
        <v>2164.9333333333334</v>
      </c>
      <c r="H358" s="507">
        <v>2264.9333333333334</v>
      </c>
      <c r="I358" s="507">
        <v>2292.4666666666672</v>
      </c>
      <c r="J358" s="507">
        <v>2314.9333333333334</v>
      </c>
      <c r="K358" s="506">
        <v>2270</v>
      </c>
      <c r="L358" s="506">
        <v>2220</v>
      </c>
      <c r="M358" s="506">
        <v>1.6012599999999999</v>
      </c>
    </row>
    <row r="359" spans="1:13">
      <c r="A359" s="254">
        <v>349</v>
      </c>
      <c r="B359" s="509" t="s">
        <v>268</v>
      </c>
      <c r="C359" s="506">
        <v>401.7</v>
      </c>
      <c r="D359" s="507">
        <v>403.86666666666662</v>
      </c>
      <c r="E359" s="507">
        <v>393.88333333333321</v>
      </c>
      <c r="F359" s="507">
        <v>386.06666666666661</v>
      </c>
      <c r="G359" s="507">
        <v>376.0833333333332</v>
      </c>
      <c r="H359" s="507">
        <v>411.68333333333322</v>
      </c>
      <c r="I359" s="507">
        <v>421.66666666666669</v>
      </c>
      <c r="J359" s="507">
        <v>429.48333333333323</v>
      </c>
      <c r="K359" s="506">
        <v>413.85</v>
      </c>
      <c r="L359" s="506">
        <v>396.05</v>
      </c>
      <c r="M359" s="506">
        <v>2.30186</v>
      </c>
    </row>
    <row r="360" spans="1:13">
      <c r="A360" s="254">
        <v>350</v>
      </c>
      <c r="B360" s="509" t="s">
        <v>456</v>
      </c>
      <c r="C360" s="506">
        <v>248.8</v>
      </c>
      <c r="D360" s="507">
        <v>251.73333333333335</v>
      </c>
      <c r="E360" s="507">
        <v>244.06666666666672</v>
      </c>
      <c r="F360" s="507">
        <v>239.33333333333337</v>
      </c>
      <c r="G360" s="507">
        <v>231.66666666666674</v>
      </c>
      <c r="H360" s="507">
        <v>256.4666666666667</v>
      </c>
      <c r="I360" s="507">
        <v>264.13333333333333</v>
      </c>
      <c r="J360" s="507">
        <v>268.86666666666667</v>
      </c>
      <c r="K360" s="506">
        <v>259.39999999999998</v>
      </c>
      <c r="L360" s="506">
        <v>247</v>
      </c>
      <c r="M360" s="506">
        <v>6.2400099999999998</v>
      </c>
    </row>
    <row r="361" spans="1:13">
      <c r="A361" s="254">
        <v>351</v>
      </c>
      <c r="B361" s="509" t="s">
        <v>758</v>
      </c>
      <c r="C361" s="506">
        <v>475.2</v>
      </c>
      <c r="D361" s="507">
        <v>473.76666666666671</v>
      </c>
      <c r="E361" s="507">
        <v>469.53333333333342</v>
      </c>
      <c r="F361" s="507">
        <v>463.86666666666673</v>
      </c>
      <c r="G361" s="507">
        <v>459.63333333333344</v>
      </c>
      <c r="H361" s="507">
        <v>479.43333333333339</v>
      </c>
      <c r="I361" s="507">
        <v>483.66666666666663</v>
      </c>
      <c r="J361" s="507">
        <v>489.33333333333337</v>
      </c>
      <c r="K361" s="506">
        <v>478</v>
      </c>
      <c r="L361" s="506">
        <v>468.1</v>
      </c>
      <c r="M361" s="506">
        <v>0.87649999999999995</v>
      </c>
    </row>
    <row r="362" spans="1:13">
      <c r="A362" s="254">
        <v>352</v>
      </c>
      <c r="B362" s="509" t="s">
        <v>457</v>
      </c>
      <c r="C362" s="506">
        <v>81.8</v>
      </c>
      <c r="D362" s="507">
        <v>81.183333333333323</v>
      </c>
      <c r="E362" s="507">
        <v>79.766666666666652</v>
      </c>
      <c r="F362" s="507">
        <v>77.733333333333334</v>
      </c>
      <c r="G362" s="507">
        <v>76.316666666666663</v>
      </c>
      <c r="H362" s="507">
        <v>83.21666666666664</v>
      </c>
      <c r="I362" s="507">
        <v>84.633333333333297</v>
      </c>
      <c r="J362" s="507">
        <v>86.666666666666629</v>
      </c>
      <c r="K362" s="506">
        <v>82.6</v>
      </c>
      <c r="L362" s="506">
        <v>79.150000000000006</v>
      </c>
      <c r="M362" s="506">
        <v>34.880540000000003</v>
      </c>
    </row>
    <row r="363" spans="1:13">
      <c r="A363" s="254">
        <v>353</v>
      </c>
      <c r="B363" s="509" t="s">
        <v>163</v>
      </c>
      <c r="C363" s="506">
        <v>1422.15</v>
      </c>
      <c r="D363" s="507">
        <v>1401.45</v>
      </c>
      <c r="E363" s="507">
        <v>1372.9</v>
      </c>
      <c r="F363" s="507">
        <v>1323.65</v>
      </c>
      <c r="G363" s="507">
        <v>1295.1000000000001</v>
      </c>
      <c r="H363" s="507">
        <v>1450.7</v>
      </c>
      <c r="I363" s="507">
        <v>1479.2499999999998</v>
      </c>
      <c r="J363" s="507">
        <v>1528.5</v>
      </c>
      <c r="K363" s="506">
        <v>1430</v>
      </c>
      <c r="L363" s="506">
        <v>1352.2</v>
      </c>
      <c r="M363" s="506">
        <v>19.498809999999999</v>
      </c>
    </row>
    <row r="364" spans="1:13">
      <c r="A364" s="254">
        <v>354</v>
      </c>
      <c r="B364" s="509" t="s">
        <v>156</v>
      </c>
      <c r="C364" s="506">
        <v>28590.400000000001</v>
      </c>
      <c r="D364" s="507">
        <v>28382</v>
      </c>
      <c r="E364" s="507">
        <v>28064</v>
      </c>
      <c r="F364" s="507">
        <v>27537.599999999999</v>
      </c>
      <c r="G364" s="507">
        <v>27219.599999999999</v>
      </c>
      <c r="H364" s="507">
        <v>28908.400000000001</v>
      </c>
      <c r="I364" s="507">
        <v>29226.400000000001</v>
      </c>
      <c r="J364" s="507">
        <v>29752.800000000003</v>
      </c>
      <c r="K364" s="506">
        <v>28700</v>
      </c>
      <c r="L364" s="506">
        <v>27855.599999999999</v>
      </c>
      <c r="M364" s="506">
        <v>0.34198000000000001</v>
      </c>
    </row>
    <row r="365" spans="1:13">
      <c r="A365" s="254">
        <v>355</v>
      </c>
      <c r="B365" s="509" t="s">
        <v>458</v>
      </c>
      <c r="C365" s="506">
        <v>1891.9</v>
      </c>
      <c r="D365" s="507">
        <v>1854.6333333333332</v>
      </c>
      <c r="E365" s="507">
        <v>1789.2666666666664</v>
      </c>
      <c r="F365" s="507">
        <v>1686.6333333333332</v>
      </c>
      <c r="G365" s="507">
        <v>1621.2666666666664</v>
      </c>
      <c r="H365" s="507">
        <v>1957.2666666666664</v>
      </c>
      <c r="I365" s="507">
        <v>2022.6333333333332</v>
      </c>
      <c r="J365" s="507">
        <v>2125.2666666666664</v>
      </c>
      <c r="K365" s="506">
        <v>1920</v>
      </c>
      <c r="L365" s="506">
        <v>1752</v>
      </c>
      <c r="M365" s="506">
        <v>3.3214999999999999</v>
      </c>
    </row>
    <row r="366" spans="1:13">
      <c r="A366" s="254">
        <v>356</v>
      </c>
      <c r="B366" s="509" t="s">
        <v>158</v>
      </c>
      <c r="C366" s="506">
        <v>236.8</v>
      </c>
      <c r="D366" s="507">
        <v>238.2833333333333</v>
      </c>
      <c r="E366" s="507">
        <v>234.96666666666661</v>
      </c>
      <c r="F366" s="507">
        <v>233.1333333333333</v>
      </c>
      <c r="G366" s="507">
        <v>229.81666666666661</v>
      </c>
      <c r="H366" s="507">
        <v>240.11666666666662</v>
      </c>
      <c r="I366" s="507">
        <v>243.43333333333334</v>
      </c>
      <c r="J366" s="507">
        <v>245.26666666666662</v>
      </c>
      <c r="K366" s="506">
        <v>241.6</v>
      </c>
      <c r="L366" s="506">
        <v>236.45</v>
      </c>
      <c r="M366" s="506">
        <v>36.771619999999999</v>
      </c>
    </row>
    <row r="367" spans="1:13">
      <c r="A367" s="254">
        <v>357</v>
      </c>
      <c r="B367" s="509" t="s">
        <v>269</v>
      </c>
      <c r="C367" s="506">
        <v>4611.3999999999996</v>
      </c>
      <c r="D367" s="507">
        <v>4604.583333333333</v>
      </c>
      <c r="E367" s="507">
        <v>4556.9666666666662</v>
      </c>
      <c r="F367" s="507">
        <v>4502.5333333333328</v>
      </c>
      <c r="G367" s="507">
        <v>4454.9166666666661</v>
      </c>
      <c r="H367" s="507">
        <v>4659.0166666666664</v>
      </c>
      <c r="I367" s="507">
        <v>4706.6333333333332</v>
      </c>
      <c r="J367" s="507">
        <v>4761.0666666666666</v>
      </c>
      <c r="K367" s="506">
        <v>4652.2</v>
      </c>
      <c r="L367" s="506">
        <v>4550.1499999999996</v>
      </c>
      <c r="M367" s="506">
        <v>0.25065999999999999</v>
      </c>
    </row>
    <row r="368" spans="1:13">
      <c r="A368" s="254">
        <v>358</v>
      </c>
      <c r="B368" s="509" t="s">
        <v>459</v>
      </c>
      <c r="C368" s="506">
        <v>202.5</v>
      </c>
      <c r="D368" s="507">
        <v>203.16666666666666</v>
      </c>
      <c r="E368" s="507">
        <v>201.33333333333331</v>
      </c>
      <c r="F368" s="507">
        <v>200.16666666666666</v>
      </c>
      <c r="G368" s="507">
        <v>198.33333333333331</v>
      </c>
      <c r="H368" s="507">
        <v>204.33333333333331</v>
      </c>
      <c r="I368" s="507">
        <v>206.16666666666663</v>
      </c>
      <c r="J368" s="507">
        <v>207.33333333333331</v>
      </c>
      <c r="K368" s="506">
        <v>205</v>
      </c>
      <c r="L368" s="506">
        <v>202</v>
      </c>
      <c r="M368" s="506">
        <v>5.28139</v>
      </c>
    </row>
    <row r="369" spans="1:13">
      <c r="A369" s="254">
        <v>359</v>
      </c>
      <c r="B369" s="509" t="s">
        <v>460</v>
      </c>
      <c r="C369" s="506">
        <v>794.6</v>
      </c>
      <c r="D369" s="507">
        <v>794.28333333333342</v>
      </c>
      <c r="E369" s="507">
        <v>787.36666666666679</v>
      </c>
      <c r="F369" s="507">
        <v>780.13333333333333</v>
      </c>
      <c r="G369" s="507">
        <v>773.2166666666667</v>
      </c>
      <c r="H369" s="507">
        <v>801.51666666666688</v>
      </c>
      <c r="I369" s="507">
        <v>808.43333333333362</v>
      </c>
      <c r="J369" s="507">
        <v>815.66666666666697</v>
      </c>
      <c r="K369" s="506">
        <v>801.2</v>
      </c>
      <c r="L369" s="506">
        <v>787.05</v>
      </c>
      <c r="M369" s="506">
        <v>0.53047</v>
      </c>
    </row>
    <row r="370" spans="1:13">
      <c r="A370" s="254">
        <v>360</v>
      </c>
      <c r="B370" s="509" t="s">
        <v>160</v>
      </c>
      <c r="C370" s="506">
        <v>1720.1</v>
      </c>
      <c r="D370" s="507">
        <v>1721.4666666666665</v>
      </c>
      <c r="E370" s="507">
        <v>1703.9333333333329</v>
      </c>
      <c r="F370" s="507">
        <v>1687.7666666666664</v>
      </c>
      <c r="G370" s="507">
        <v>1670.2333333333329</v>
      </c>
      <c r="H370" s="507">
        <v>1737.633333333333</v>
      </c>
      <c r="I370" s="507">
        <v>1755.1666666666663</v>
      </c>
      <c r="J370" s="507">
        <v>1771.333333333333</v>
      </c>
      <c r="K370" s="506">
        <v>1739</v>
      </c>
      <c r="L370" s="506">
        <v>1705.3</v>
      </c>
      <c r="M370" s="506">
        <v>3.3068900000000001</v>
      </c>
    </row>
    <row r="371" spans="1:13">
      <c r="A371" s="254">
        <v>361</v>
      </c>
      <c r="B371" s="509" t="s">
        <v>157</v>
      </c>
      <c r="C371" s="506">
        <v>1876.35</v>
      </c>
      <c r="D371" s="507">
        <v>1872.7833333333331</v>
      </c>
      <c r="E371" s="507">
        <v>1855.7666666666662</v>
      </c>
      <c r="F371" s="507">
        <v>1835.1833333333332</v>
      </c>
      <c r="G371" s="507">
        <v>1818.1666666666663</v>
      </c>
      <c r="H371" s="507">
        <v>1893.3666666666661</v>
      </c>
      <c r="I371" s="507">
        <v>1910.383333333333</v>
      </c>
      <c r="J371" s="507">
        <v>1930.966666666666</v>
      </c>
      <c r="K371" s="506">
        <v>1889.8</v>
      </c>
      <c r="L371" s="506">
        <v>1852.2</v>
      </c>
      <c r="M371" s="506">
        <v>7.1691900000000004</v>
      </c>
    </row>
    <row r="372" spans="1:13">
      <c r="A372" s="254">
        <v>362</v>
      </c>
      <c r="B372" s="509" t="s">
        <v>756</v>
      </c>
      <c r="C372" s="506">
        <v>846.65</v>
      </c>
      <c r="D372" s="507">
        <v>866.78333333333342</v>
      </c>
      <c r="E372" s="507">
        <v>816.06666666666683</v>
      </c>
      <c r="F372" s="507">
        <v>785.48333333333346</v>
      </c>
      <c r="G372" s="507">
        <v>734.76666666666688</v>
      </c>
      <c r="H372" s="507">
        <v>897.36666666666679</v>
      </c>
      <c r="I372" s="507">
        <v>948.08333333333326</v>
      </c>
      <c r="J372" s="507">
        <v>978.66666666666674</v>
      </c>
      <c r="K372" s="506">
        <v>917.5</v>
      </c>
      <c r="L372" s="506">
        <v>836.2</v>
      </c>
      <c r="M372" s="506">
        <v>1.90208</v>
      </c>
    </row>
    <row r="373" spans="1:13">
      <c r="A373" s="254">
        <v>363</v>
      </c>
      <c r="B373" s="509" t="s">
        <v>461</v>
      </c>
      <c r="C373" s="506">
        <v>1355.2</v>
      </c>
      <c r="D373" s="507">
        <v>1358.7</v>
      </c>
      <c r="E373" s="507">
        <v>1341.5</v>
      </c>
      <c r="F373" s="507">
        <v>1327.8</v>
      </c>
      <c r="G373" s="507">
        <v>1310.5999999999999</v>
      </c>
      <c r="H373" s="507">
        <v>1372.4</v>
      </c>
      <c r="I373" s="507">
        <v>1389.6000000000004</v>
      </c>
      <c r="J373" s="507">
        <v>1403.3000000000002</v>
      </c>
      <c r="K373" s="506">
        <v>1375.9</v>
      </c>
      <c r="L373" s="506">
        <v>1345</v>
      </c>
      <c r="M373" s="506">
        <v>1.4017900000000001</v>
      </c>
    </row>
    <row r="374" spans="1:13">
      <c r="A374" s="254">
        <v>364</v>
      </c>
      <c r="B374" s="509" t="s">
        <v>757</v>
      </c>
      <c r="C374" s="506">
        <v>868.85</v>
      </c>
      <c r="D374" s="507">
        <v>881.23333333333323</v>
      </c>
      <c r="E374" s="507">
        <v>852.61666666666645</v>
      </c>
      <c r="F374" s="507">
        <v>836.38333333333321</v>
      </c>
      <c r="G374" s="507">
        <v>807.76666666666642</v>
      </c>
      <c r="H374" s="507">
        <v>897.46666666666647</v>
      </c>
      <c r="I374" s="507">
        <v>926.08333333333326</v>
      </c>
      <c r="J374" s="507">
        <v>942.31666666666649</v>
      </c>
      <c r="K374" s="506">
        <v>909.85</v>
      </c>
      <c r="L374" s="506">
        <v>865</v>
      </c>
      <c r="M374" s="506">
        <v>0.59047000000000005</v>
      </c>
    </row>
    <row r="375" spans="1:13">
      <c r="A375" s="254">
        <v>365</v>
      </c>
      <c r="B375" s="509" t="s">
        <v>159</v>
      </c>
      <c r="C375" s="506">
        <v>138.9</v>
      </c>
      <c r="D375" s="507">
        <v>138.58333333333334</v>
      </c>
      <c r="E375" s="507">
        <v>137.51666666666668</v>
      </c>
      <c r="F375" s="507">
        <v>136.13333333333333</v>
      </c>
      <c r="G375" s="507">
        <v>135.06666666666666</v>
      </c>
      <c r="H375" s="507">
        <v>139.9666666666667</v>
      </c>
      <c r="I375" s="507">
        <v>141.03333333333336</v>
      </c>
      <c r="J375" s="507">
        <v>142.41666666666671</v>
      </c>
      <c r="K375" s="506">
        <v>139.65</v>
      </c>
      <c r="L375" s="506">
        <v>137.19999999999999</v>
      </c>
      <c r="M375" s="506">
        <v>83.520650000000003</v>
      </c>
    </row>
    <row r="376" spans="1:13">
      <c r="A376" s="254">
        <v>366</v>
      </c>
      <c r="B376" s="509" t="s">
        <v>162</v>
      </c>
      <c r="C376" s="506">
        <v>224.45</v>
      </c>
      <c r="D376" s="507">
        <v>225.04999999999998</v>
      </c>
      <c r="E376" s="507">
        <v>222.89999999999998</v>
      </c>
      <c r="F376" s="507">
        <v>221.35</v>
      </c>
      <c r="G376" s="507">
        <v>219.2</v>
      </c>
      <c r="H376" s="507">
        <v>226.59999999999997</v>
      </c>
      <c r="I376" s="507">
        <v>228.75</v>
      </c>
      <c r="J376" s="507">
        <v>230.29999999999995</v>
      </c>
      <c r="K376" s="506">
        <v>227.2</v>
      </c>
      <c r="L376" s="506">
        <v>223.5</v>
      </c>
      <c r="M376" s="506">
        <v>83.068330000000003</v>
      </c>
    </row>
    <row r="377" spans="1:13">
      <c r="A377" s="254">
        <v>367</v>
      </c>
      <c r="B377" s="509" t="s">
        <v>462</v>
      </c>
      <c r="C377" s="506">
        <v>169.35</v>
      </c>
      <c r="D377" s="507">
        <v>169.98333333333335</v>
      </c>
      <c r="E377" s="507">
        <v>160.4666666666667</v>
      </c>
      <c r="F377" s="507">
        <v>151.58333333333334</v>
      </c>
      <c r="G377" s="507">
        <v>142.06666666666669</v>
      </c>
      <c r="H377" s="507">
        <v>178.8666666666667</v>
      </c>
      <c r="I377" s="507">
        <v>188.38333333333335</v>
      </c>
      <c r="J377" s="507">
        <v>197.26666666666671</v>
      </c>
      <c r="K377" s="506">
        <v>179.5</v>
      </c>
      <c r="L377" s="506">
        <v>161.1</v>
      </c>
      <c r="M377" s="506">
        <v>13.58996</v>
      </c>
    </row>
    <row r="378" spans="1:13">
      <c r="A378" s="254">
        <v>368</v>
      </c>
      <c r="B378" s="509" t="s">
        <v>270</v>
      </c>
      <c r="C378" s="506">
        <v>274.64999999999998</v>
      </c>
      <c r="D378" s="507">
        <v>279.06666666666666</v>
      </c>
      <c r="E378" s="507">
        <v>267.63333333333333</v>
      </c>
      <c r="F378" s="507">
        <v>260.61666666666667</v>
      </c>
      <c r="G378" s="507">
        <v>249.18333333333334</v>
      </c>
      <c r="H378" s="507">
        <v>286.08333333333331</v>
      </c>
      <c r="I378" s="507">
        <v>297.51666666666659</v>
      </c>
      <c r="J378" s="507">
        <v>304.5333333333333</v>
      </c>
      <c r="K378" s="506">
        <v>290.5</v>
      </c>
      <c r="L378" s="506">
        <v>272.05</v>
      </c>
      <c r="M378" s="506">
        <v>9.5331499999999991</v>
      </c>
    </row>
    <row r="379" spans="1:13">
      <c r="A379" s="254">
        <v>369</v>
      </c>
      <c r="B379" s="509" t="s">
        <v>463</v>
      </c>
      <c r="C379" s="506">
        <v>118.7</v>
      </c>
      <c r="D379" s="507">
        <v>117.78333333333335</v>
      </c>
      <c r="E379" s="507">
        <v>114.76666666666669</v>
      </c>
      <c r="F379" s="507">
        <v>110.83333333333334</v>
      </c>
      <c r="G379" s="507">
        <v>107.81666666666669</v>
      </c>
      <c r="H379" s="507">
        <v>121.7166666666667</v>
      </c>
      <c r="I379" s="507">
        <v>124.73333333333335</v>
      </c>
      <c r="J379" s="507">
        <v>128.66666666666669</v>
      </c>
      <c r="K379" s="506">
        <v>120.8</v>
      </c>
      <c r="L379" s="506">
        <v>113.85</v>
      </c>
      <c r="M379" s="506">
        <v>11.629860000000001</v>
      </c>
    </row>
    <row r="380" spans="1:13">
      <c r="A380" s="254">
        <v>370</v>
      </c>
      <c r="B380" s="509" t="s">
        <v>464</v>
      </c>
      <c r="C380" s="506">
        <v>6483.05</v>
      </c>
      <c r="D380" s="507">
        <v>6494.8666666666659</v>
      </c>
      <c r="E380" s="507">
        <v>6438.1833333333316</v>
      </c>
      <c r="F380" s="507">
        <v>6393.3166666666657</v>
      </c>
      <c r="G380" s="507">
        <v>6336.6333333333314</v>
      </c>
      <c r="H380" s="507">
        <v>6539.7333333333318</v>
      </c>
      <c r="I380" s="507">
        <v>6596.4166666666661</v>
      </c>
      <c r="J380" s="507">
        <v>6641.2833333333319</v>
      </c>
      <c r="K380" s="506">
        <v>6551.55</v>
      </c>
      <c r="L380" s="506">
        <v>6450</v>
      </c>
      <c r="M380" s="506">
        <v>5.2740000000000002E-2</v>
      </c>
    </row>
    <row r="381" spans="1:13">
      <c r="A381" s="254">
        <v>371</v>
      </c>
      <c r="B381" s="509" t="s">
        <v>271</v>
      </c>
      <c r="C381" s="506">
        <v>12928.8</v>
      </c>
      <c r="D381" s="507">
        <v>12950.35</v>
      </c>
      <c r="E381" s="507">
        <v>12867.95</v>
      </c>
      <c r="F381" s="507">
        <v>12807.1</v>
      </c>
      <c r="G381" s="507">
        <v>12724.7</v>
      </c>
      <c r="H381" s="507">
        <v>13011.2</v>
      </c>
      <c r="I381" s="507">
        <v>13093.599999999999</v>
      </c>
      <c r="J381" s="507">
        <v>13154.45</v>
      </c>
      <c r="K381" s="506">
        <v>13032.75</v>
      </c>
      <c r="L381" s="506">
        <v>12889.5</v>
      </c>
      <c r="M381" s="506">
        <v>6.3409999999999994E-2</v>
      </c>
    </row>
    <row r="382" spans="1:13">
      <c r="A382" s="254">
        <v>372</v>
      </c>
      <c r="B382" s="509" t="s">
        <v>161</v>
      </c>
      <c r="C382" s="506">
        <v>39.799999999999997</v>
      </c>
      <c r="D382" s="507">
        <v>40.266666666666659</v>
      </c>
      <c r="E382" s="507">
        <v>39.133333333333319</v>
      </c>
      <c r="F382" s="507">
        <v>38.466666666666661</v>
      </c>
      <c r="G382" s="507">
        <v>37.333333333333321</v>
      </c>
      <c r="H382" s="507">
        <v>40.933333333333316</v>
      </c>
      <c r="I382" s="507">
        <v>42.066666666666656</v>
      </c>
      <c r="J382" s="507">
        <v>42.733333333333313</v>
      </c>
      <c r="K382" s="506">
        <v>41.4</v>
      </c>
      <c r="L382" s="506">
        <v>39.6</v>
      </c>
      <c r="M382" s="506">
        <v>997.70550000000003</v>
      </c>
    </row>
    <row r="383" spans="1:13">
      <c r="A383" s="254">
        <v>373</v>
      </c>
      <c r="B383" s="509" t="s">
        <v>272</v>
      </c>
      <c r="C383" s="506">
        <v>694.65</v>
      </c>
      <c r="D383" s="507">
        <v>701.4666666666667</v>
      </c>
      <c r="E383" s="507">
        <v>683.93333333333339</v>
      </c>
      <c r="F383" s="507">
        <v>673.2166666666667</v>
      </c>
      <c r="G383" s="507">
        <v>655.68333333333339</v>
      </c>
      <c r="H383" s="507">
        <v>712.18333333333339</v>
      </c>
      <c r="I383" s="507">
        <v>729.7166666666667</v>
      </c>
      <c r="J383" s="507">
        <v>740.43333333333339</v>
      </c>
      <c r="K383" s="506">
        <v>719</v>
      </c>
      <c r="L383" s="506">
        <v>690.75</v>
      </c>
      <c r="M383" s="506">
        <v>1.5507599999999999</v>
      </c>
    </row>
    <row r="384" spans="1:13">
      <c r="A384" s="254">
        <v>374</v>
      </c>
      <c r="B384" s="509" t="s">
        <v>165</v>
      </c>
      <c r="C384" s="506">
        <v>235.1</v>
      </c>
      <c r="D384" s="507">
        <v>236.30000000000004</v>
      </c>
      <c r="E384" s="507">
        <v>232.35000000000008</v>
      </c>
      <c r="F384" s="507">
        <v>229.60000000000005</v>
      </c>
      <c r="G384" s="507">
        <v>225.65000000000009</v>
      </c>
      <c r="H384" s="507">
        <v>239.05000000000007</v>
      </c>
      <c r="I384" s="507">
        <v>243.00000000000006</v>
      </c>
      <c r="J384" s="507">
        <v>245.75000000000006</v>
      </c>
      <c r="K384" s="506">
        <v>240.25</v>
      </c>
      <c r="L384" s="506">
        <v>233.55</v>
      </c>
      <c r="M384" s="506">
        <v>91.245660000000001</v>
      </c>
    </row>
    <row r="385" spans="1:13">
      <c r="A385" s="254">
        <v>375</v>
      </c>
      <c r="B385" s="509" t="s">
        <v>166</v>
      </c>
      <c r="C385" s="506">
        <v>154.5</v>
      </c>
      <c r="D385" s="507">
        <v>154.31666666666666</v>
      </c>
      <c r="E385" s="507">
        <v>153.18333333333334</v>
      </c>
      <c r="F385" s="507">
        <v>151.86666666666667</v>
      </c>
      <c r="G385" s="507">
        <v>150.73333333333335</v>
      </c>
      <c r="H385" s="507">
        <v>155.63333333333333</v>
      </c>
      <c r="I385" s="507">
        <v>156.76666666666665</v>
      </c>
      <c r="J385" s="507">
        <v>158.08333333333331</v>
      </c>
      <c r="K385" s="506">
        <v>155.44999999999999</v>
      </c>
      <c r="L385" s="506">
        <v>153</v>
      </c>
      <c r="M385" s="506">
        <v>66.121600000000001</v>
      </c>
    </row>
    <row r="386" spans="1:13">
      <c r="A386" s="254">
        <v>376</v>
      </c>
      <c r="B386" s="509" t="s">
        <v>465</v>
      </c>
      <c r="C386" s="506">
        <v>259.45</v>
      </c>
      <c r="D386" s="507">
        <v>259.13333333333333</v>
      </c>
      <c r="E386" s="507">
        <v>256.31666666666666</v>
      </c>
      <c r="F386" s="507">
        <v>253.18333333333334</v>
      </c>
      <c r="G386" s="507">
        <v>250.36666666666667</v>
      </c>
      <c r="H386" s="507">
        <v>262.26666666666665</v>
      </c>
      <c r="I386" s="507">
        <v>265.08333333333326</v>
      </c>
      <c r="J386" s="507">
        <v>268.21666666666664</v>
      </c>
      <c r="K386" s="506">
        <v>261.95</v>
      </c>
      <c r="L386" s="506">
        <v>256</v>
      </c>
      <c r="M386" s="506">
        <v>2.6903600000000001</v>
      </c>
    </row>
    <row r="387" spans="1:13">
      <c r="A387" s="254">
        <v>377</v>
      </c>
      <c r="B387" s="509" t="s">
        <v>466</v>
      </c>
      <c r="C387" s="506">
        <v>559.45000000000005</v>
      </c>
      <c r="D387" s="507">
        <v>556.2833333333333</v>
      </c>
      <c r="E387" s="507">
        <v>547.81666666666661</v>
      </c>
      <c r="F387" s="507">
        <v>536.18333333333328</v>
      </c>
      <c r="G387" s="507">
        <v>527.71666666666658</v>
      </c>
      <c r="H387" s="507">
        <v>567.91666666666663</v>
      </c>
      <c r="I387" s="507">
        <v>576.38333333333333</v>
      </c>
      <c r="J387" s="507">
        <v>588.01666666666665</v>
      </c>
      <c r="K387" s="506">
        <v>564.75</v>
      </c>
      <c r="L387" s="506">
        <v>544.65</v>
      </c>
      <c r="M387" s="506">
        <v>3.5777000000000001</v>
      </c>
    </row>
    <row r="388" spans="1:13">
      <c r="A388" s="254">
        <v>378</v>
      </c>
      <c r="B388" s="509" t="s">
        <v>467</v>
      </c>
      <c r="C388" s="506">
        <v>30.6</v>
      </c>
      <c r="D388" s="507">
        <v>30.716666666666669</v>
      </c>
      <c r="E388" s="507">
        <v>30.383333333333336</v>
      </c>
      <c r="F388" s="507">
        <v>30.166666666666668</v>
      </c>
      <c r="G388" s="507">
        <v>29.833333333333336</v>
      </c>
      <c r="H388" s="507">
        <v>30.933333333333337</v>
      </c>
      <c r="I388" s="507">
        <v>31.266666666666666</v>
      </c>
      <c r="J388" s="507">
        <v>31.483333333333338</v>
      </c>
      <c r="K388" s="506">
        <v>31.05</v>
      </c>
      <c r="L388" s="506">
        <v>30.5</v>
      </c>
      <c r="M388" s="506">
        <v>22.155390000000001</v>
      </c>
    </row>
    <row r="389" spans="1:13">
      <c r="A389" s="254">
        <v>379</v>
      </c>
      <c r="B389" s="509" t="s">
        <v>468</v>
      </c>
      <c r="C389" s="506">
        <v>151.85</v>
      </c>
      <c r="D389" s="507">
        <v>153.51666666666668</v>
      </c>
      <c r="E389" s="507">
        <v>148.63333333333335</v>
      </c>
      <c r="F389" s="507">
        <v>145.41666666666669</v>
      </c>
      <c r="G389" s="507">
        <v>140.53333333333336</v>
      </c>
      <c r="H389" s="507">
        <v>156.73333333333335</v>
      </c>
      <c r="I389" s="507">
        <v>161.61666666666667</v>
      </c>
      <c r="J389" s="507">
        <v>164.83333333333334</v>
      </c>
      <c r="K389" s="506">
        <v>158.4</v>
      </c>
      <c r="L389" s="506">
        <v>150.30000000000001</v>
      </c>
      <c r="M389" s="506">
        <v>28.690539999999999</v>
      </c>
    </row>
    <row r="390" spans="1:13">
      <c r="A390" s="254">
        <v>380</v>
      </c>
      <c r="B390" s="509" t="s">
        <v>273</v>
      </c>
      <c r="C390" s="506">
        <v>516.1</v>
      </c>
      <c r="D390" s="507">
        <v>517.83333333333337</v>
      </c>
      <c r="E390" s="507">
        <v>513.26666666666677</v>
      </c>
      <c r="F390" s="507">
        <v>510.43333333333339</v>
      </c>
      <c r="G390" s="507">
        <v>505.86666666666679</v>
      </c>
      <c r="H390" s="507">
        <v>520.66666666666674</v>
      </c>
      <c r="I390" s="507">
        <v>525.23333333333335</v>
      </c>
      <c r="J390" s="507">
        <v>528.06666666666672</v>
      </c>
      <c r="K390" s="506">
        <v>522.4</v>
      </c>
      <c r="L390" s="506">
        <v>515</v>
      </c>
      <c r="M390" s="506">
        <v>5.4523599999999997</v>
      </c>
    </row>
    <row r="391" spans="1:13">
      <c r="A391" s="254">
        <v>381</v>
      </c>
      <c r="B391" s="509" t="s">
        <v>469</v>
      </c>
      <c r="C391" s="506">
        <v>266.39999999999998</v>
      </c>
      <c r="D391" s="507">
        <v>266.71666666666664</v>
      </c>
      <c r="E391" s="507">
        <v>262.98333333333329</v>
      </c>
      <c r="F391" s="507">
        <v>259.56666666666666</v>
      </c>
      <c r="G391" s="507">
        <v>255.83333333333331</v>
      </c>
      <c r="H391" s="507">
        <v>270.13333333333327</v>
      </c>
      <c r="I391" s="507">
        <v>273.86666666666662</v>
      </c>
      <c r="J391" s="507">
        <v>277.28333333333325</v>
      </c>
      <c r="K391" s="506">
        <v>270.45</v>
      </c>
      <c r="L391" s="506">
        <v>263.3</v>
      </c>
      <c r="M391" s="506">
        <v>2.98725</v>
      </c>
    </row>
    <row r="392" spans="1:13">
      <c r="A392" s="254">
        <v>382</v>
      </c>
      <c r="B392" s="509" t="s">
        <v>470</v>
      </c>
      <c r="C392" s="506">
        <v>83.9</v>
      </c>
      <c r="D392" s="507">
        <v>84.75</v>
      </c>
      <c r="E392" s="507">
        <v>82.7</v>
      </c>
      <c r="F392" s="507">
        <v>81.5</v>
      </c>
      <c r="G392" s="507">
        <v>79.45</v>
      </c>
      <c r="H392" s="507">
        <v>85.95</v>
      </c>
      <c r="I392" s="507">
        <v>88.000000000000014</v>
      </c>
      <c r="J392" s="507">
        <v>89.2</v>
      </c>
      <c r="K392" s="506">
        <v>86.8</v>
      </c>
      <c r="L392" s="506">
        <v>83.55</v>
      </c>
      <c r="M392" s="506">
        <v>34.765450000000001</v>
      </c>
    </row>
    <row r="393" spans="1:13">
      <c r="A393" s="254">
        <v>383</v>
      </c>
      <c r="B393" s="509" t="s">
        <v>471</v>
      </c>
      <c r="C393" s="506">
        <v>2011.95</v>
      </c>
      <c r="D393" s="507">
        <v>2029.75</v>
      </c>
      <c r="E393" s="507">
        <v>1961.5</v>
      </c>
      <c r="F393" s="507">
        <v>1911.05</v>
      </c>
      <c r="G393" s="507">
        <v>1842.8</v>
      </c>
      <c r="H393" s="507">
        <v>2080.1999999999998</v>
      </c>
      <c r="I393" s="507">
        <v>2148.4499999999998</v>
      </c>
      <c r="J393" s="507">
        <v>2198.9</v>
      </c>
      <c r="K393" s="506">
        <v>2098</v>
      </c>
      <c r="L393" s="506">
        <v>1979.3</v>
      </c>
      <c r="M393" s="506">
        <v>1.68754</v>
      </c>
    </row>
    <row r="394" spans="1:13">
      <c r="A394" s="254">
        <v>384</v>
      </c>
      <c r="B394" s="509" t="s">
        <v>472</v>
      </c>
      <c r="C394" s="506">
        <v>368.45</v>
      </c>
      <c r="D394" s="507">
        <v>368.8</v>
      </c>
      <c r="E394" s="507">
        <v>365.05</v>
      </c>
      <c r="F394" s="507">
        <v>361.65</v>
      </c>
      <c r="G394" s="507">
        <v>357.9</v>
      </c>
      <c r="H394" s="507">
        <v>372.20000000000005</v>
      </c>
      <c r="I394" s="507">
        <v>375.95000000000005</v>
      </c>
      <c r="J394" s="507">
        <v>379.35000000000008</v>
      </c>
      <c r="K394" s="506">
        <v>372.55</v>
      </c>
      <c r="L394" s="506">
        <v>365.4</v>
      </c>
      <c r="M394" s="506">
        <v>4.3216799999999997</v>
      </c>
    </row>
    <row r="395" spans="1:13">
      <c r="A395" s="254">
        <v>385</v>
      </c>
      <c r="B395" s="509" t="s">
        <v>473</v>
      </c>
      <c r="C395" s="506">
        <v>177.75</v>
      </c>
      <c r="D395" s="507">
        <v>177.48333333333335</v>
      </c>
      <c r="E395" s="507">
        <v>175.4666666666667</v>
      </c>
      <c r="F395" s="507">
        <v>173.18333333333334</v>
      </c>
      <c r="G395" s="507">
        <v>171.16666666666669</v>
      </c>
      <c r="H395" s="507">
        <v>179.76666666666671</v>
      </c>
      <c r="I395" s="507">
        <v>181.78333333333336</v>
      </c>
      <c r="J395" s="507">
        <v>184.06666666666672</v>
      </c>
      <c r="K395" s="506">
        <v>179.5</v>
      </c>
      <c r="L395" s="506">
        <v>175.2</v>
      </c>
      <c r="M395" s="506">
        <v>1.85795</v>
      </c>
    </row>
    <row r="396" spans="1:13">
      <c r="A396" s="254">
        <v>386</v>
      </c>
      <c r="B396" s="509" t="s">
        <v>474</v>
      </c>
      <c r="C396" s="506">
        <v>827.85</v>
      </c>
      <c r="D396" s="507">
        <v>834.28333333333342</v>
      </c>
      <c r="E396" s="507">
        <v>819.11666666666679</v>
      </c>
      <c r="F396" s="507">
        <v>810.38333333333333</v>
      </c>
      <c r="G396" s="507">
        <v>795.2166666666667</v>
      </c>
      <c r="H396" s="507">
        <v>843.01666666666688</v>
      </c>
      <c r="I396" s="507">
        <v>858.18333333333362</v>
      </c>
      <c r="J396" s="507">
        <v>866.91666666666697</v>
      </c>
      <c r="K396" s="506">
        <v>849.45</v>
      </c>
      <c r="L396" s="506">
        <v>825.55</v>
      </c>
      <c r="M396" s="506">
        <v>1.67438</v>
      </c>
    </row>
    <row r="397" spans="1:13">
      <c r="A397" s="254">
        <v>387</v>
      </c>
      <c r="B397" s="509" t="s">
        <v>167</v>
      </c>
      <c r="C397" s="506">
        <v>2100.6</v>
      </c>
      <c r="D397" s="507">
        <v>2107.3666666666668</v>
      </c>
      <c r="E397" s="507">
        <v>2088.7333333333336</v>
      </c>
      <c r="F397" s="507">
        <v>2076.8666666666668</v>
      </c>
      <c r="G397" s="507">
        <v>2058.2333333333336</v>
      </c>
      <c r="H397" s="507">
        <v>2119.2333333333336</v>
      </c>
      <c r="I397" s="507">
        <v>2137.8666666666668</v>
      </c>
      <c r="J397" s="507">
        <v>2149.7333333333336</v>
      </c>
      <c r="K397" s="506">
        <v>2126</v>
      </c>
      <c r="L397" s="506">
        <v>2095.5</v>
      </c>
      <c r="M397" s="506">
        <v>64.027569999999997</v>
      </c>
    </row>
    <row r="398" spans="1:13">
      <c r="A398" s="254">
        <v>388</v>
      </c>
      <c r="B398" s="509" t="s">
        <v>815</v>
      </c>
      <c r="C398" s="506">
        <v>1022.1</v>
      </c>
      <c r="D398" s="507">
        <v>1023.3166666666666</v>
      </c>
      <c r="E398" s="507">
        <v>1011.8333333333333</v>
      </c>
      <c r="F398" s="507">
        <v>1001.5666666666666</v>
      </c>
      <c r="G398" s="507">
        <v>990.08333333333326</v>
      </c>
      <c r="H398" s="507">
        <v>1033.5833333333333</v>
      </c>
      <c r="I398" s="507">
        <v>1045.0666666666668</v>
      </c>
      <c r="J398" s="507">
        <v>1055.3333333333333</v>
      </c>
      <c r="K398" s="506">
        <v>1034.8</v>
      </c>
      <c r="L398" s="506">
        <v>1013.05</v>
      </c>
      <c r="M398" s="506">
        <v>6.3566799999999999</v>
      </c>
    </row>
    <row r="399" spans="1:13">
      <c r="A399" s="254">
        <v>389</v>
      </c>
      <c r="B399" s="509" t="s">
        <v>274</v>
      </c>
      <c r="C399" s="506">
        <v>914.05</v>
      </c>
      <c r="D399" s="507">
        <v>916.31666666666661</v>
      </c>
      <c r="E399" s="507">
        <v>908.73333333333323</v>
      </c>
      <c r="F399" s="507">
        <v>903.41666666666663</v>
      </c>
      <c r="G399" s="507">
        <v>895.83333333333326</v>
      </c>
      <c r="H399" s="507">
        <v>921.63333333333321</v>
      </c>
      <c r="I399" s="507">
        <v>929.2166666666667</v>
      </c>
      <c r="J399" s="507">
        <v>934.53333333333319</v>
      </c>
      <c r="K399" s="506">
        <v>923.9</v>
      </c>
      <c r="L399" s="506">
        <v>911</v>
      </c>
      <c r="M399" s="506">
        <v>14.22174</v>
      </c>
    </row>
    <row r="400" spans="1:13">
      <c r="A400" s="254">
        <v>390</v>
      </c>
      <c r="B400" s="509" t="s">
        <v>476</v>
      </c>
      <c r="C400" s="506">
        <v>26.1</v>
      </c>
      <c r="D400" s="507">
        <v>26.166666666666668</v>
      </c>
      <c r="E400" s="507">
        <v>25.983333333333334</v>
      </c>
      <c r="F400" s="507">
        <v>25.866666666666667</v>
      </c>
      <c r="G400" s="507">
        <v>25.683333333333334</v>
      </c>
      <c r="H400" s="507">
        <v>26.283333333333335</v>
      </c>
      <c r="I400" s="507">
        <v>26.466666666666665</v>
      </c>
      <c r="J400" s="507">
        <v>26.583333333333336</v>
      </c>
      <c r="K400" s="506">
        <v>26.35</v>
      </c>
      <c r="L400" s="506">
        <v>26.05</v>
      </c>
      <c r="M400" s="506">
        <v>10.63175</v>
      </c>
    </row>
    <row r="401" spans="1:13">
      <c r="A401" s="254">
        <v>391</v>
      </c>
      <c r="B401" s="509" t="s">
        <v>477</v>
      </c>
      <c r="C401" s="506">
        <v>2232.0500000000002</v>
      </c>
      <c r="D401" s="507">
        <v>2228.9833333333331</v>
      </c>
      <c r="E401" s="507">
        <v>2208.0166666666664</v>
      </c>
      <c r="F401" s="507">
        <v>2183.9833333333331</v>
      </c>
      <c r="G401" s="507">
        <v>2163.0166666666664</v>
      </c>
      <c r="H401" s="507">
        <v>2253.0166666666664</v>
      </c>
      <c r="I401" s="507">
        <v>2273.9833333333327</v>
      </c>
      <c r="J401" s="507">
        <v>2298.0166666666664</v>
      </c>
      <c r="K401" s="506">
        <v>2249.9499999999998</v>
      </c>
      <c r="L401" s="506">
        <v>2204.9499999999998</v>
      </c>
      <c r="M401" s="506">
        <v>9.5990000000000006E-2</v>
      </c>
    </row>
    <row r="402" spans="1:13">
      <c r="A402" s="254">
        <v>392</v>
      </c>
      <c r="B402" s="509" t="s">
        <v>172</v>
      </c>
      <c r="C402" s="506">
        <v>5503.25</v>
      </c>
      <c r="D402" s="507">
        <v>5524.75</v>
      </c>
      <c r="E402" s="507">
        <v>5459.5</v>
      </c>
      <c r="F402" s="507">
        <v>5415.75</v>
      </c>
      <c r="G402" s="507">
        <v>5350.5</v>
      </c>
      <c r="H402" s="507">
        <v>5568.5</v>
      </c>
      <c r="I402" s="507">
        <v>5633.75</v>
      </c>
      <c r="J402" s="507">
        <v>5677.5</v>
      </c>
      <c r="K402" s="506">
        <v>5590</v>
      </c>
      <c r="L402" s="506">
        <v>5481</v>
      </c>
      <c r="M402" s="506">
        <v>0.79325999999999997</v>
      </c>
    </row>
    <row r="403" spans="1:13">
      <c r="A403" s="254">
        <v>393</v>
      </c>
      <c r="B403" s="509" t="s">
        <v>478</v>
      </c>
      <c r="C403" s="506">
        <v>8247.1</v>
      </c>
      <c r="D403" s="507">
        <v>8247.7999999999993</v>
      </c>
      <c r="E403" s="507">
        <v>8174.5999999999985</v>
      </c>
      <c r="F403" s="507">
        <v>8102.0999999999995</v>
      </c>
      <c r="G403" s="507">
        <v>8028.8999999999987</v>
      </c>
      <c r="H403" s="507">
        <v>8320.2999999999993</v>
      </c>
      <c r="I403" s="507">
        <v>8393.5</v>
      </c>
      <c r="J403" s="507">
        <v>8465.9999999999982</v>
      </c>
      <c r="K403" s="506">
        <v>8321</v>
      </c>
      <c r="L403" s="506">
        <v>8175.3</v>
      </c>
      <c r="M403" s="506">
        <v>0.21071000000000001</v>
      </c>
    </row>
    <row r="404" spans="1:13">
      <c r="A404" s="254">
        <v>394</v>
      </c>
      <c r="B404" s="509" t="s">
        <v>479</v>
      </c>
      <c r="C404" s="506">
        <v>5310.35</v>
      </c>
      <c r="D404" s="507">
        <v>5328.2</v>
      </c>
      <c r="E404" s="507">
        <v>5207.3999999999996</v>
      </c>
      <c r="F404" s="507">
        <v>5104.45</v>
      </c>
      <c r="G404" s="507">
        <v>4983.6499999999996</v>
      </c>
      <c r="H404" s="507">
        <v>5431.15</v>
      </c>
      <c r="I404" s="507">
        <v>5551.9500000000007</v>
      </c>
      <c r="J404" s="507">
        <v>5654.9</v>
      </c>
      <c r="K404" s="506">
        <v>5449</v>
      </c>
      <c r="L404" s="506">
        <v>5225.25</v>
      </c>
      <c r="M404" s="506">
        <v>0.13896</v>
      </c>
    </row>
    <row r="405" spans="1:13">
      <c r="A405" s="254">
        <v>395</v>
      </c>
      <c r="B405" s="509" t="s">
        <v>759</v>
      </c>
      <c r="C405" s="506">
        <v>99.7</v>
      </c>
      <c r="D405" s="507">
        <v>100.63333333333334</v>
      </c>
      <c r="E405" s="507">
        <v>97.866666666666674</v>
      </c>
      <c r="F405" s="507">
        <v>96.033333333333331</v>
      </c>
      <c r="G405" s="507">
        <v>93.266666666666666</v>
      </c>
      <c r="H405" s="507">
        <v>102.46666666666668</v>
      </c>
      <c r="I405" s="507">
        <v>105.23333333333336</v>
      </c>
      <c r="J405" s="507">
        <v>107.06666666666669</v>
      </c>
      <c r="K405" s="506">
        <v>103.4</v>
      </c>
      <c r="L405" s="506">
        <v>98.8</v>
      </c>
      <c r="M405" s="506">
        <v>6.6194199999999999</v>
      </c>
    </row>
    <row r="406" spans="1:13">
      <c r="A406" s="254">
        <v>396</v>
      </c>
      <c r="B406" s="509" t="s">
        <v>480</v>
      </c>
      <c r="C406" s="506">
        <v>414</v>
      </c>
      <c r="D406" s="507">
        <v>416</v>
      </c>
      <c r="E406" s="507">
        <v>410</v>
      </c>
      <c r="F406" s="507">
        <v>406</v>
      </c>
      <c r="G406" s="507">
        <v>400</v>
      </c>
      <c r="H406" s="507">
        <v>420</v>
      </c>
      <c r="I406" s="507">
        <v>426</v>
      </c>
      <c r="J406" s="507">
        <v>430</v>
      </c>
      <c r="K406" s="506">
        <v>422</v>
      </c>
      <c r="L406" s="506">
        <v>412</v>
      </c>
      <c r="M406" s="506">
        <v>0.71796000000000004</v>
      </c>
    </row>
    <row r="407" spans="1:13">
      <c r="A407" s="254">
        <v>397</v>
      </c>
      <c r="B407" s="509" t="s">
        <v>761</v>
      </c>
      <c r="C407" s="506">
        <v>222.9</v>
      </c>
      <c r="D407" s="507">
        <v>224.63333333333333</v>
      </c>
      <c r="E407" s="507">
        <v>219.26666666666665</v>
      </c>
      <c r="F407" s="507">
        <v>215.63333333333333</v>
      </c>
      <c r="G407" s="507">
        <v>210.26666666666665</v>
      </c>
      <c r="H407" s="507">
        <v>228.26666666666665</v>
      </c>
      <c r="I407" s="507">
        <v>233.63333333333333</v>
      </c>
      <c r="J407" s="507">
        <v>237.26666666666665</v>
      </c>
      <c r="K407" s="506">
        <v>230</v>
      </c>
      <c r="L407" s="506">
        <v>221</v>
      </c>
      <c r="M407" s="506">
        <v>2.55586</v>
      </c>
    </row>
    <row r="408" spans="1:13">
      <c r="A408" s="254">
        <v>398</v>
      </c>
      <c r="B408" s="509" t="s">
        <v>481</v>
      </c>
      <c r="C408" s="506">
        <v>2070</v>
      </c>
      <c r="D408" s="507">
        <v>2082.6666666666665</v>
      </c>
      <c r="E408" s="507">
        <v>2031.333333333333</v>
      </c>
      <c r="F408" s="507">
        <v>1992.6666666666665</v>
      </c>
      <c r="G408" s="507">
        <v>1941.333333333333</v>
      </c>
      <c r="H408" s="507">
        <v>2121.333333333333</v>
      </c>
      <c r="I408" s="507">
        <v>2172.6666666666661</v>
      </c>
      <c r="J408" s="507">
        <v>2211.333333333333</v>
      </c>
      <c r="K408" s="506">
        <v>2134</v>
      </c>
      <c r="L408" s="506">
        <v>2044</v>
      </c>
      <c r="M408" s="506">
        <v>0.19092000000000001</v>
      </c>
    </row>
    <row r="409" spans="1:13">
      <c r="A409" s="254">
        <v>399</v>
      </c>
      <c r="B409" s="509" t="s">
        <v>482</v>
      </c>
      <c r="C409" s="506">
        <v>350.5</v>
      </c>
      <c r="D409" s="507">
        <v>352.56666666666666</v>
      </c>
      <c r="E409" s="507">
        <v>345.13333333333333</v>
      </c>
      <c r="F409" s="507">
        <v>339.76666666666665</v>
      </c>
      <c r="G409" s="507">
        <v>332.33333333333331</v>
      </c>
      <c r="H409" s="507">
        <v>357.93333333333334</v>
      </c>
      <c r="I409" s="507">
        <v>365.36666666666662</v>
      </c>
      <c r="J409" s="507">
        <v>370.73333333333335</v>
      </c>
      <c r="K409" s="506">
        <v>360</v>
      </c>
      <c r="L409" s="506">
        <v>347.2</v>
      </c>
      <c r="M409" s="506">
        <v>3.2762799999999999</v>
      </c>
    </row>
    <row r="410" spans="1:13">
      <c r="A410" s="254">
        <v>400</v>
      </c>
      <c r="B410" s="509" t="s">
        <v>760</v>
      </c>
      <c r="C410" s="506">
        <v>120.35</v>
      </c>
      <c r="D410" s="507">
        <v>121.39999999999999</v>
      </c>
      <c r="E410" s="507">
        <v>118.64999999999998</v>
      </c>
      <c r="F410" s="507">
        <v>116.94999999999999</v>
      </c>
      <c r="G410" s="507">
        <v>114.19999999999997</v>
      </c>
      <c r="H410" s="507">
        <v>123.09999999999998</v>
      </c>
      <c r="I410" s="507">
        <v>125.85000000000001</v>
      </c>
      <c r="J410" s="507">
        <v>127.54999999999998</v>
      </c>
      <c r="K410" s="506">
        <v>124.15</v>
      </c>
      <c r="L410" s="506">
        <v>119.7</v>
      </c>
      <c r="M410" s="506">
        <v>29.306290000000001</v>
      </c>
    </row>
    <row r="411" spans="1:13">
      <c r="A411" s="254">
        <v>401</v>
      </c>
      <c r="B411" s="509" t="s">
        <v>483</v>
      </c>
      <c r="C411" s="506">
        <v>237.2</v>
      </c>
      <c r="D411" s="507">
        <v>237.58333333333334</v>
      </c>
      <c r="E411" s="507">
        <v>231.56666666666669</v>
      </c>
      <c r="F411" s="507">
        <v>225.93333333333334</v>
      </c>
      <c r="G411" s="507">
        <v>219.91666666666669</v>
      </c>
      <c r="H411" s="507">
        <v>243.2166666666667</v>
      </c>
      <c r="I411" s="507">
        <v>249.23333333333335</v>
      </c>
      <c r="J411" s="507">
        <v>254.8666666666667</v>
      </c>
      <c r="K411" s="506">
        <v>243.6</v>
      </c>
      <c r="L411" s="506">
        <v>231.95</v>
      </c>
      <c r="M411" s="506">
        <v>2.1939099999999998</v>
      </c>
    </row>
    <row r="412" spans="1:13">
      <c r="A412" s="254">
        <v>402</v>
      </c>
      <c r="B412" s="509" t="s">
        <v>170</v>
      </c>
      <c r="C412" s="506">
        <v>27430.799999999999</v>
      </c>
      <c r="D412" s="507">
        <v>27576.716666666664</v>
      </c>
      <c r="E412" s="507">
        <v>27205.183333333327</v>
      </c>
      <c r="F412" s="507">
        <v>26979.566666666662</v>
      </c>
      <c r="G412" s="507">
        <v>26608.033333333326</v>
      </c>
      <c r="H412" s="507">
        <v>27802.333333333328</v>
      </c>
      <c r="I412" s="507">
        <v>28173.866666666661</v>
      </c>
      <c r="J412" s="507">
        <v>28399.48333333333</v>
      </c>
      <c r="K412" s="506">
        <v>27948.25</v>
      </c>
      <c r="L412" s="506">
        <v>27351.1</v>
      </c>
      <c r="M412" s="506">
        <v>0.38174999999999998</v>
      </c>
    </row>
    <row r="413" spans="1:13">
      <c r="A413" s="254">
        <v>403</v>
      </c>
      <c r="B413" s="509" t="s">
        <v>484</v>
      </c>
      <c r="C413" s="506">
        <v>1496.5</v>
      </c>
      <c r="D413" s="507">
        <v>1502.6499999999999</v>
      </c>
      <c r="E413" s="507">
        <v>1483.8499999999997</v>
      </c>
      <c r="F413" s="507">
        <v>1471.1999999999998</v>
      </c>
      <c r="G413" s="507">
        <v>1452.3999999999996</v>
      </c>
      <c r="H413" s="507">
        <v>1515.2999999999997</v>
      </c>
      <c r="I413" s="507">
        <v>1534.1</v>
      </c>
      <c r="J413" s="507">
        <v>1546.7499999999998</v>
      </c>
      <c r="K413" s="506">
        <v>1521.45</v>
      </c>
      <c r="L413" s="506">
        <v>1490</v>
      </c>
      <c r="M413" s="506">
        <v>0.21237</v>
      </c>
    </row>
    <row r="414" spans="1:13">
      <c r="A414" s="254">
        <v>404</v>
      </c>
      <c r="B414" s="509" t="s">
        <v>173</v>
      </c>
      <c r="C414" s="506">
        <v>1322.95</v>
      </c>
      <c r="D414" s="507">
        <v>1311.7666666666667</v>
      </c>
      <c r="E414" s="507">
        <v>1291.7333333333333</v>
      </c>
      <c r="F414" s="507">
        <v>1260.5166666666667</v>
      </c>
      <c r="G414" s="507">
        <v>1240.4833333333333</v>
      </c>
      <c r="H414" s="507">
        <v>1342.9833333333333</v>
      </c>
      <c r="I414" s="507">
        <v>1363.0166666666667</v>
      </c>
      <c r="J414" s="507">
        <v>1394.2333333333333</v>
      </c>
      <c r="K414" s="506">
        <v>1331.8</v>
      </c>
      <c r="L414" s="506">
        <v>1280.55</v>
      </c>
      <c r="M414" s="506">
        <v>25.446850000000001</v>
      </c>
    </row>
    <row r="415" spans="1:13">
      <c r="A415" s="254">
        <v>405</v>
      </c>
      <c r="B415" s="509" t="s">
        <v>171</v>
      </c>
      <c r="C415" s="506">
        <v>1883.45</v>
      </c>
      <c r="D415" s="507">
        <v>1874.9666666666665</v>
      </c>
      <c r="E415" s="507">
        <v>1861.083333333333</v>
      </c>
      <c r="F415" s="507">
        <v>1838.7166666666665</v>
      </c>
      <c r="G415" s="507">
        <v>1824.833333333333</v>
      </c>
      <c r="H415" s="507">
        <v>1897.333333333333</v>
      </c>
      <c r="I415" s="507">
        <v>1911.2166666666667</v>
      </c>
      <c r="J415" s="507">
        <v>1933.583333333333</v>
      </c>
      <c r="K415" s="506">
        <v>1888.85</v>
      </c>
      <c r="L415" s="506">
        <v>1852.6</v>
      </c>
      <c r="M415" s="506">
        <v>3.6571500000000001</v>
      </c>
    </row>
    <row r="416" spans="1:13">
      <c r="A416" s="254">
        <v>406</v>
      </c>
      <c r="B416" s="509" t="s">
        <v>485</v>
      </c>
      <c r="C416" s="506">
        <v>462.45</v>
      </c>
      <c r="D416" s="507">
        <v>458.68333333333334</v>
      </c>
      <c r="E416" s="507">
        <v>450.66666666666669</v>
      </c>
      <c r="F416" s="507">
        <v>438.88333333333333</v>
      </c>
      <c r="G416" s="507">
        <v>430.86666666666667</v>
      </c>
      <c r="H416" s="507">
        <v>470.4666666666667</v>
      </c>
      <c r="I416" s="507">
        <v>478.48333333333335</v>
      </c>
      <c r="J416" s="507">
        <v>490.26666666666671</v>
      </c>
      <c r="K416" s="506">
        <v>466.7</v>
      </c>
      <c r="L416" s="506">
        <v>446.9</v>
      </c>
      <c r="M416" s="506">
        <v>3.2021799999999998</v>
      </c>
    </row>
    <row r="417" spans="1:13">
      <c r="A417" s="254">
        <v>407</v>
      </c>
      <c r="B417" s="509" t="s">
        <v>486</v>
      </c>
      <c r="C417" s="506">
        <v>1322.4</v>
      </c>
      <c r="D417" s="507">
        <v>1322.7666666666667</v>
      </c>
      <c r="E417" s="507">
        <v>1314.6333333333332</v>
      </c>
      <c r="F417" s="507">
        <v>1306.8666666666666</v>
      </c>
      <c r="G417" s="507">
        <v>1298.7333333333331</v>
      </c>
      <c r="H417" s="507">
        <v>1330.5333333333333</v>
      </c>
      <c r="I417" s="507">
        <v>1338.666666666667</v>
      </c>
      <c r="J417" s="507">
        <v>1346.4333333333334</v>
      </c>
      <c r="K417" s="506">
        <v>1330.9</v>
      </c>
      <c r="L417" s="506">
        <v>1315</v>
      </c>
      <c r="M417" s="506">
        <v>0.13919999999999999</v>
      </c>
    </row>
    <row r="418" spans="1:13">
      <c r="A418" s="254">
        <v>408</v>
      </c>
      <c r="B418" s="509" t="s">
        <v>762</v>
      </c>
      <c r="C418" s="506">
        <v>1255</v>
      </c>
      <c r="D418" s="507">
        <v>1262.1499999999999</v>
      </c>
      <c r="E418" s="507">
        <v>1239.0499999999997</v>
      </c>
      <c r="F418" s="507">
        <v>1223.0999999999999</v>
      </c>
      <c r="G418" s="507">
        <v>1199.9999999999998</v>
      </c>
      <c r="H418" s="507">
        <v>1278.0999999999997</v>
      </c>
      <c r="I418" s="507">
        <v>1301.1999999999996</v>
      </c>
      <c r="J418" s="507">
        <v>1317.1499999999996</v>
      </c>
      <c r="K418" s="506">
        <v>1285.25</v>
      </c>
      <c r="L418" s="506">
        <v>1246.2</v>
      </c>
      <c r="M418" s="506">
        <v>0.42037000000000002</v>
      </c>
    </row>
    <row r="419" spans="1:13">
      <c r="A419" s="254">
        <v>409</v>
      </c>
      <c r="B419" s="509" t="s">
        <v>487</v>
      </c>
      <c r="C419" s="506">
        <v>523.85</v>
      </c>
      <c r="D419" s="507">
        <v>522.56666666666661</v>
      </c>
      <c r="E419" s="507">
        <v>506.13333333333321</v>
      </c>
      <c r="F419" s="507">
        <v>488.41666666666663</v>
      </c>
      <c r="G419" s="507">
        <v>471.98333333333323</v>
      </c>
      <c r="H419" s="507">
        <v>540.28333333333319</v>
      </c>
      <c r="I419" s="507">
        <v>556.71666666666658</v>
      </c>
      <c r="J419" s="507">
        <v>574.43333333333317</v>
      </c>
      <c r="K419" s="506">
        <v>539</v>
      </c>
      <c r="L419" s="506">
        <v>504.85</v>
      </c>
      <c r="M419" s="506">
        <v>16.417850000000001</v>
      </c>
    </row>
    <row r="420" spans="1:13">
      <c r="A420" s="254">
        <v>410</v>
      </c>
      <c r="B420" s="509" t="s">
        <v>488</v>
      </c>
      <c r="C420" s="506">
        <v>9.25</v>
      </c>
      <c r="D420" s="507">
        <v>9.2999999999999989</v>
      </c>
      <c r="E420" s="507">
        <v>9.1499999999999986</v>
      </c>
      <c r="F420" s="507">
        <v>9.0499999999999989</v>
      </c>
      <c r="G420" s="507">
        <v>8.8999999999999986</v>
      </c>
      <c r="H420" s="507">
        <v>9.3999999999999986</v>
      </c>
      <c r="I420" s="507">
        <v>9.5500000000000007</v>
      </c>
      <c r="J420" s="507">
        <v>9.6499999999999986</v>
      </c>
      <c r="K420" s="506">
        <v>9.4499999999999993</v>
      </c>
      <c r="L420" s="506">
        <v>9.1999999999999993</v>
      </c>
      <c r="M420" s="506">
        <v>101.27786999999999</v>
      </c>
    </row>
    <row r="421" spans="1:13">
      <c r="A421" s="254">
        <v>411</v>
      </c>
      <c r="B421" s="509" t="s">
        <v>763</v>
      </c>
      <c r="C421" s="506">
        <v>79.150000000000006</v>
      </c>
      <c r="D421" s="507">
        <v>79.483333333333334</v>
      </c>
      <c r="E421" s="507">
        <v>78.366666666666674</v>
      </c>
      <c r="F421" s="507">
        <v>77.583333333333343</v>
      </c>
      <c r="G421" s="507">
        <v>76.466666666666683</v>
      </c>
      <c r="H421" s="507">
        <v>80.266666666666666</v>
      </c>
      <c r="I421" s="507">
        <v>81.383333333333312</v>
      </c>
      <c r="J421" s="507">
        <v>82.166666666666657</v>
      </c>
      <c r="K421" s="506">
        <v>80.599999999999994</v>
      </c>
      <c r="L421" s="506">
        <v>78.7</v>
      </c>
      <c r="M421" s="506">
        <v>37.28792</v>
      </c>
    </row>
    <row r="422" spans="1:13">
      <c r="A422" s="254">
        <v>412</v>
      </c>
      <c r="B422" s="509" t="s">
        <v>489</v>
      </c>
      <c r="C422" s="506">
        <v>99.4</v>
      </c>
      <c r="D422" s="507">
        <v>99.7</v>
      </c>
      <c r="E422" s="507">
        <v>98.600000000000009</v>
      </c>
      <c r="F422" s="507">
        <v>97.800000000000011</v>
      </c>
      <c r="G422" s="507">
        <v>96.700000000000017</v>
      </c>
      <c r="H422" s="507">
        <v>100.5</v>
      </c>
      <c r="I422" s="507">
        <v>101.6</v>
      </c>
      <c r="J422" s="507">
        <v>102.39999999999999</v>
      </c>
      <c r="K422" s="506">
        <v>100.8</v>
      </c>
      <c r="L422" s="506">
        <v>98.9</v>
      </c>
      <c r="M422" s="506">
        <v>1.7632699999999999</v>
      </c>
    </row>
    <row r="423" spans="1:13">
      <c r="A423" s="254">
        <v>413</v>
      </c>
      <c r="B423" s="509" t="s">
        <v>169</v>
      </c>
      <c r="C423" s="506">
        <v>378.55</v>
      </c>
      <c r="D423" s="507">
        <v>380.83333333333331</v>
      </c>
      <c r="E423" s="507">
        <v>373.81666666666661</v>
      </c>
      <c r="F423" s="507">
        <v>369.08333333333331</v>
      </c>
      <c r="G423" s="507">
        <v>362.06666666666661</v>
      </c>
      <c r="H423" s="507">
        <v>385.56666666666661</v>
      </c>
      <c r="I423" s="507">
        <v>392.58333333333337</v>
      </c>
      <c r="J423" s="507">
        <v>397.31666666666661</v>
      </c>
      <c r="K423" s="506">
        <v>387.85</v>
      </c>
      <c r="L423" s="506">
        <v>376.1</v>
      </c>
      <c r="M423" s="506">
        <v>381.96451999999999</v>
      </c>
    </row>
    <row r="424" spans="1:13">
      <c r="A424" s="254">
        <v>414</v>
      </c>
      <c r="B424" s="509" t="s">
        <v>168</v>
      </c>
      <c r="C424" s="506">
        <v>75.05</v>
      </c>
      <c r="D424" s="507">
        <v>76</v>
      </c>
      <c r="E424" s="507">
        <v>73.7</v>
      </c>
      <c r="F424" s="507">
        <v>72.350000000000009</v>
      </c>
      <c r="G424" s="507">
        <v>70.050000000000011</v>
      </c>
      <c r="H424" s="507">
        <v>77.349999999999994</v>
      </c>
      <c r="I424" s="507">
        <v>79.650000000000006</v>
      </c>
      <c r="J424" s="507">
        <v>80.999999999999986</v>
      </c>
      <c r="K424" s="506">
        <v>78.3</v>
      </c>
      <c r="L424" s="506">
        <v>74.650000000000006</v>
      </c>
      <c r="M424" s="506">
        <v>550.29692999999997</v>
      </c>
    </row>
    <row r="425" spans="1:13">
      <c r="A425" s="254">
        <v>415</v>
      </c>
      <c r="B425" s="509" t="s">
        <v>766</v>
      </c>
      <c r="C425" s="506">
        <v>282.60000000000002</v>
      </c>
      <c r="D425" s="507">
        <v>284.18333333333334</v>
      </c>
      <c r="E425" s="507">
        <v>271.41666666666669</v>
      </c>
      <c r="F425" s="507">
        <v>260.23333333333335</v>
      </c>
      <c r="G425" s="507">
        <v>247.4666666666667</v>
      </c>
      <c r="H425" s="507">
        <v>295.36666666666667</v>
      </c>
      <c r="I425" s="507">
        <v>308.13333333333333</v>
      </c>
      <c r="J425" s="507">
        <v>319.31666666666666</v>
      </c>
      <c r="K425" s="506">
        <v>296.95</v>
      </c>
      <c r="L425" s="506">
        <v>273</v>
      </c>
      <c r="M425" s="506">
        <v>28.911960000000001</v>
      </c>
    </row>
    <row r="426" spans="1:13">
      <c r="A426" s="254">
        <v>416</v>
      </c>
      <c r="B426" s="509" t="s">
        <v>837</v>
      </c>
      <c r="C426" s="506">
        <v>217</v>
      </c>
      <c r="D426" s="507">
        <v>217.41666666666666</v>
      </c>
      <c r="E426" s="507">
        <v>214.58333333333331</v>
      </c>
      <c r="F426" s="507">
        <v>212.16666666666666</v>
      </c>
      <c r="G426" s="507">
        <v>209.33333333333331</v>
      </c>
      <c r="H426" s="507">
        <v>219.83333333333331</v>
      </c>
      <c r="I426" s="507">
        <v>222.66666666666663</v>
      </c>
      <c r="J426" s="507">
        <v>225.08333333333331</v>
      </c>
      <c r="K426" s="506">
        <v>220.25</v>
      </c>
      <c r="L426" s="506">
        <v>215</v>
      </c>
      <c r="M426" s="506">
        <v>2.6653799999999999</v>
      </c>
    </row>
    <row r="427" spans="1:13">
      <c r="A427" s="254">
        <v>417</v>
      </c>
      <c r="B427" s="509" t="s">
        <v>174</v>
      </c>
      <c r="C427" s="506">
        <v>839.05</v>
      </c>
      <c r="D427" s="507">
        <v>840.35</v>
      </c>
      <c r="E427" s="507">
        <v>831</v>
      </c>
      <c r="F427" s="507">
        <v>822.94999999999993</v>
      </c>
      <c r="G427" s="507">
        <v>813.59999999999991</v>
      </c>
      <c r="H427" s="507">
        <v>848.40000000000009</v>
      </c>
      <c r="I427" s="507">
        <v>857.75000000000023</v>
      </c>
      <c r="J427" s="507">
        <v>865.80000000000018</v>
      </c>
      <c r="K427" s="506">
        <v>849.7</v>
      </c>
      <c r="L427" s="506">
        <v>832.3</v>
      </c>
      <c r="M427" s="506">
        <v>1.9765999999999999</v>
      </c>
    </row>
    <row r="428" spans="1:13">
      <c r="A428" s="254">
        <v>418</v>
      </c>
      <c r="B428" s="509" t="s">
        <v>490</v>
      </c>
      <c r="C428" s="506">
        <v>550.45000000000005</v>
      </c>
      <c r="D428" s="507">
        <v>552.06666666666672</v>
      </c>
      <c r="E428" s="507">
        <v>545.88333333333344</v>
      </c>
      <c r="F428" s="507">
        <v>541.31666666666672</v>
      </c>
      <c r="G428" s="507">
        <v>535.13333333333344</v>
      </c>
      <c r="H428" s="507">
        <v>556.63333333333344</v>
      </c>
      <c r="I428" s="507">
        <v>562.81666666666661</v>
      </c>
      <c r="J428" s="507">
        <v>567.38333333333344</v>
      </c>
      <c r="K428" s="506">
        <v>558.25</v>
      </c>
      <c r="L428" s="506">
        <v>547.5</v>
      </c>
      <c r="M428" s="506">
        <v>0.77637</v>
      </c>
    </row>
    <row r="429" spans="1:13">
      <c r="A429" s="254">
        <v>419</v>
      </c>
      <c r="B429" s="509" t="s">
        <v>793</v>
      </c>
      <c r="C429" s="506">
        <v>274.5</v>
      </c>
      <c r="D429" s="507">
        <v>276.66666666666669</v>
      </c>
      <c r="E429" s="507">
        <v>270.93333333333339</v>
      </c>
      <c r="F429" s="507">
        <v>267.36666666666673</v>
      </c>
      <c r="G429" s="507">
        <v>261.63333333333344</v>
      </c>
      <c r="H429" s="507">
        <v>280.23333333333335</v>
      </c>
      <c r="I429" s="507">
        <v>285.96666666666658</v>
      </c>
      <c r="J429" s="507">
        <v>289.5333333333333</v>
      </c>
      <c r="K429" s="506">
        <v>282.39999999999998</v>
      </c>
      <c r="L429" s="506">
        <v>273.10000000000002</v>
      </c>
      <c r="M429" s="506">
        <v>5.2842799999999999</v>
      </c>
    </row>
    <row r="430" spans="1:13">
      <c r="A430" s="254">
        <v>420</v>
      </c>
      <c r="B430" s="509" t="s">
        <v>491</v>
      </c>
      <c r="C430" s="506">
        <v>163</v>
      </c>
      <c r="D430" s="507">
        <v>163.28333333333333</v>
      </c>
      <c r="E430" s="507">
        <v>162.21666666666667</v>
      </c>
      <c r="F430" s="507">
        <v>161.43333333333334</v>
      </c>
      <c r="G430" s="507">
        <v>160.36666666666667</v>
      </c>
      <c r="H430" s="507">
        <v>164.06666666666666</v>
      </c>
      <c r="I430" s="507">
        <v>165.13333333333333</v>
      </c>
      <c r="J430" s="507">
        <v>165.91666666666666</v>
      </c>
      <c r="K430" s="506">
        <v>164.35</v>
      </c>
      <c r="L430" s="506">
        <v>162.5</v>
      </c>
      <c r="M430" s="506">
        <v>2.3439299999999998</v>
      </c>
    </row>
    <row r="431" spans="1:13">
      <c r="A431" s="254">
        <v>421</v>
      </c>
      <c r="B431" s="509" t="s">
        <v>175</v>
      </c>
      <c r="C431" s="506">
        <v>602.29999999999995</v>
      </c>
      <c r="D431" s="507">
        <v>603.83333333333337</v>
      </c>
      <c r="E431" s="507">
        <v>597.7166666666667</v>
      </c>
      <c r="F431" s="507">
        <v>593.13333333333333</v>
      </c>
      <c r="G431" s="507">
        <v>587.01666666666665</v>
      </c>
      <c r="H431" s="507">
        <v>608.41666666666674</v>
      </c>
      <c r="I431" s="507">
        <v>614.5333333333333</v>
      </c>
      <c r="J431" s="507">
        <v>619.11666666666679</v>
      </c>
      <c r="K431" s="506">
        <v>609.95000000000005</v>
      </c>
      <c r="L431" s="506">
        <v>599.25</v>
      </c>
      <c r="M431" s="506">
        <v>41.899299999999997</v>
      </c>
    </row>
    <row r="432" spans="1:13">
      <c r="A432" s="254">
        <v>422</v>
      </c>
      <c r="B432" s="509" t="s">
        <v>176</v>
      </c>
      <c r="C432" s="506">
        <v>477.25</v>
      </c>
      <c r="D432" s="507">
        <v>481.08333333333331</v>
      </c>
      <c r="E432" s="507">
        <v>471.16666666666663</v>
      </c>
      <c r="F432" s="507">
        <v>465.08333333333331</v>
      </c>
      <c r="G432" s="507">
        <v>455.16666666666663</v>
      </c>
      <c r="H432" s="507">
        <v>487.16666666666663</v>
      </c>
      <c r="I432" s="507">
        <v>497.08333333333326</v>
      </c>
      <c r="J432" s="507">
        <v>503.16666666666663</v>
      </c>
      <c r="K432" s="506">
        <v>491</v>
      </c>
      <c r="L432" s="506">
        <v>475</v>
      </c>
      <c r="M432" s="506">
        <v>12.08892</v>
      </c>
    </row>
    <row r="433" spans="1:13">
      <c r="A433" s="254">
        <v>423</v>
      </c>
      <c r="B433" s="509" t="s">
        <v>492</v>
      </c>
      <c r="C433" s="506">
        <v>2649.9</v>
      </c>
      <c r="D433" s="507">
        <v>2659.2999999999997</v>
      </c>
      <c r="E433" s="507">
        <v>2630.5999999999995</v>
      </c>
      <c r="F433" s="507">
        <v>2611.2999999999997</v>
      </c>
      <c r="G433" s="507">
        <v>2582.5999999999995</v>
      </c>
      <c r="H433" s="507">
        <v>2678.5999999999995</v>
      </c>
      <c r="I433" s="507">
        <v>2707.2999999999993</v>
      </c>
      <c r="J433" s="507">
        <v>2726.5999999999995</v>
      </c>
      <c r="K433" s="506">
        <v>2688</v>
      </c>
      <c r="L433" s="506">
        <v>2640</v>
      </c>
      <c r="M433" s="506">
        <v>0.52183999999999997</v>
      </c>
    </row>
    <row r="434" spans="1:13">
      <c r="A434" s="254">
        <v>424</v>
      </c>
      <c r="B434" s="509" t="s">
        <v>493</v>
      </c>
      <c r="C434" s="506">
        <v>787.7</v>
      </c>
      <c r="D434" s="507">
        <v>783.4</v>
      </c>
      <c r="E434" s="507">
        <v>762.59999999999991</v>
      </c>
      <c r="F434" s="507">
        <v>737.49999999999989</v>
      </c>
      <c r="G434" s="507">
        <v>716.69999999999982</v>
      </c>
      <c r="H434" s="507">
        <v>808.5</v>
      </c>
      <c r="I434" s="507">
        <v>829.3</v>
      </c>
      <c r="J434" s="507">
        <v>854.40000000000009</v>
      </c>
      <c r="K434" s="506">
        <v>804.2</v>
      </c>
      <c r="L434" s="506">
        <v>758.3</v>
      </c>
      <c r="M434" s="506">
        <v>3.2275499999999999</v>
      </c>
    </row>
    <row r="435" spans="1:13">
      <c r="A435" s="254">
        <v>425</v>
      </c>
      <c r="B435" s="509" t="s">
        <v>494</v>
      </c>
      <c r="C435" s="506">
        <v>343.1</v>
      </c>
      <c r="D435" s="507">
        <v>342.75</v>
      </c>
      <c r="E435" s="507">
        <v>335.5</v>
      </c>
      <c r="F435" s="507">
        <v>327.9</v>
      </c>
      <c r="G435" s="507">
        <v>320.64999999999998</v>
      </c>
      <c r="H435" s="507">
        <v>350.35</v>
      </c>
      <c r="I435" s="507">
        <v>357.6</v>
      </c>
      <c r="J435" s="507">
        <v>365.20000000000005</v>
      </c>
      <c r="K435" s="506">
        <v>350</v>
      </c>
      <c r="L435" s="506">
        <v>335.15</v>
      </c>
      <c r="M435" s="506">
        <v>3.9218999999999999</v>
      </c>
    </row>
    <row r="436" spans="1:13">
      <c r="A436" s="254">
        <v>426</v>
      </c>
      <c r="B436" s="509" t="s">
        <v>495</v>
      </c>
      <c r="C436" s="506">
        <v>285.35000000000002</v>
      </c>
      <c r="D436" s="507">
        <v>288.23333333333335</v>
      </c>
      <c r="E436" s="507">
        <v>281.9666666666667</v>
      </c>
      <c r="F436" s="507">
        <v>278.58333333333337</v>
      </c>
      <c r="G436" s="507">
        <v>272.31666666666672</v>
      </c>
      <c r="H436" s="507">
        <v>291.61666666666667</v>
      </c>
      <c r="I436" s="507">
        <v>297.88333333333333</v>
      </c>
      <c r="J436" s="507">
        <v>301.26666666666665</v>
      </c>
      <c r="K436" s="506">
        <v>294.5</v>
      </c>
      <c r="L436" s="506">
        <v>284.85000000000002</v>
      </c>
      <c r="M436" s="506">
        <v>1.07128</v>
      </c>
    </row>
    <row r="437" spans="1:13">
      <c r="A437" s="254">
        <v>427</v>
      </c>
      <c r="B437" s="509" t="s">
        <v>496</v>
      </c>
      <c r="C437" s="506">
        <v>2035.65</v>
      </c>
      <c r="D437" s="507">
        <v>2038.4833333333336</v>
      </c>
      <c r="E437" s="507">
        <v>1977.2666666666673</v>
      </c>
      <c r="F437" s="507">
        <v>1918.8833333333337</v>
      </c>
      <c r="G437" s="507">
        <v>1857.6666666666674</v>
      </c>
      <c r="H437" s="507">
        <v>2096.8666666666672</v>
      </c>
      <c r="I437" s="507">
        <v>2158.0833333333335</v>
      </c>
      <c r="J437" s="507">
        <v>2216.4666666666672</v>
      </c>
      <c r="K437" s="506">
        <v>2099.6999999999998</v>
      </c>
      <c r="L437" s="506">
        <v>1980.1</v>
      </c>
      <c r="M437" s="506">
        <v>0.61158000000000001</v>
      </c>
    </row>
    <row r="438" spans="1:13">
      <c r="A438" s="254">
        <v>428</v>
      </c>
      <c r="B438" s="509" t="s">
        <v>764</v>
      </c>
      <c r="C438" s="506">
        <v>434.3</v>
      </c>
      <c r="D438" s="507">
        <v>435.13333333333338</v>
      </c>
      <c r="E438" s="507">
        <v>428.26666666666677</v>
      </c>
      <c r="F438" s="507">
        <v>422.23333333333341</v>
      </c>
      <c r="G438" s="507">
        <v>415.36666666666679</v>
      </c>
      <c r="H438" s="507">
        <v>441.16666666666674</v>
      </c>
      <c r="I438" s="507">
        <v>448.03333333333342</v>
      </c>
      <c r="J438" s="507">
        <v>454.06666666666672</v>
      </c>
      <c r="K438" s="506">
        <v>442</v>
      </c>
      <c r="L438" s="506">
        <v>429.1</v>
      </c>
      <c r="M438" s="506">
        <v>0.48293999999999998</v>
      </c>
    </row>
    <row r="439" spans="1:13">
      <c r="A439" s="254">
        <v>429</v>
      </c>
      <c r="B439" s="509" t="s">
        <v>814</v>
      </c>
      <c r="C439" s="506">
        <v>480.55</v>
      </c>
      <c r="D439" s="507">
        <v>477.68333333333334</v>
      </c>
      <c r="E439" s="507">
        <v>471.86666666666667</v>
      </c>
      <c r="F439" s="507">
        <v>463.18333333333334</v>
      </c>
      <c r="G439" s="507">
        <v>457.36666666666667</v>
      </c>
      <c r="H439" s="507">
        <v>486.36666666666667</v>
      </c>
      <c r="I439" s="507">
        <v>492.18333333333339</v>
      </c>
      <c r="J439" s="507">
        <v>500.86666666666667</v>
      </c>
      <c r="K439" s="506">
        <v>483.5</v>
      </c>
      <c r="L439" s="506">
        <v>469</v>
      </c>
      <c r="M439" s="506">
        <v>2.2338</v>
      </c>
    </row>
    <row r="440" spans="1:13">
      <c r="A440" s="254">
        <v>430</v>
      </c>
      <c r="B440" s="509" t="s">
        <v>497</v>
      </c>
      <c r="C440" s="506">
        <v>5.7</v>
      </c>
      <c r="D440" s="507">
        <v>5.6833333333333327</v>
      </c>
      <c r="E440" s="507">
        <v>5.6166666666666654</v>
      </c>
      <c r="F440" s="507">
        <v>5.5333333333333323</v>
      </c>
      <c r="G440" s="507">
        <v>5.466666666666665</v>
      </c>
      <c r="H440" s="507">
        <v>5.7666666666666657</v>
      </c>
      <c r="I440" s="507">
        <v>5.8333333333333339</v>
      </c>
      <c r="J440" s="507">
        <v>5.9166666666666661</v>
      </c>
      <c r="K440" s="506">
        <v>5.75</v>
      </c>
      <c r="L440" s="506">
        <v>5.6</v>
      </c>
      <c r="M440" s="506">
        <v>293.17561000000001</v>
      </c>
    </row>
    <row r="441" spans="1:13">
      <c r="A441" s="254">
        <v>431</v>
      </c>
      <c r="B441" s="509" t="s">
        <v>498</v>
      </c>
      <c r="C441" s="506">
        <v>143.6</v>
      </c>
      <c r="D441" s="507">
        <v>142.83333333333334</v>
      </c>
      <c r="E441" s="507">
        <v>140.16666666666669</v>
      </c>
      <c r="F441" s="507">
        <v>136.73333333333335</v>
      </c>
      <c r="G441" s="507">
        <v>134.06666666666669</v>
      </c>
      <c r="H441" s="507">
        <v>146.26666666666668</v>
      </c>
      <c r="I441" s="507">
        <v>148.93333333333337</v>
      </c>
      <c r="J441" s="507">
        <v>152.36666666666667</v>
      </c>
      <c r="K441" s="506">
        <v>145.5</v>
      </c>
      <c r="L441" s="506">
        <v>139.4</v>
      </c>
      <c r="M441" s="506">
        <v>1.9656</v>
      </c>
    </row>
    <row r="442" spans="1:13">
      <c r="A442" s="254">
        <v>432</v>
      </c>
      <c r="B442" s="509" t="s">
        <v>765</v>
      </c>
      <c r="C442" s="506">
        <v>1346.85</v>
      </c>
      <c r="D442" s="507">
        <v>1351.9666666666665</v>
      </c>
      <c r="E442" s="507">
        <v>1332.9333333333329</v>
      </c>
      <c r="F442" s="507">
        <v>1319.0166666666664</v>
      </c>
      <c r="G442" s="507">
        <v>1299.9833333333329</v>
      </c>
      <c r="H442" s="507">
        <v>1365.883333333333</v>
      </c>
      <c r="I442" s="507">
        <v>1384.9166666666663</v>
      </c>
      <c r="J442" s="507">
        <v>1398.833333333333</v>
      </c>
      <c r="K442" s="506">
        <v>1371</v>
      </c>
      <c r="L442" s="506">
        <v>1338.05</v>
      </c>
      <c r="M442" s="506">
        <v>3.5450000000000002E-2</v>
      </c>
    </row>
    <row r="443" spans="1:13">
      <c r="A443" s="254">
        <v>433</v>
      </c>
      <c r="B443" s="509" t="s">
        <v>499</v>
      </c>
      <c r="C443" s="506">
        <v>1293</v>
      </c>
      <c r="D443" s="507">
        <v>1305.8333333333333</v>
      </c>
      <c r="E443" s="507">
        <v>1274.6666666666665</v>
      </c>
      <c r="F443" s="507">
        <v>1256.3333333333333</v>
      </c>
      <c r="G443" s="507">
        <v>1225.1666666666665</v>
      </c>
      <c r="H443" s="507">
        <v>1324.1666666666665</v>
      </c>
      <c r="I443" s="507">
        <v>1355.333333333333</v>
      </c>
      <c r="J443" s="507">
        <v>1373.6666666666665</v>
      </c>
      <c r="K443" s="506">
        <v>1337</v>
      </c>
      <c r="L443" s="506">
        <v>1287.5</v>
      </c>
      <c r="M443" s="506">
        <v>0.2833</v>
      </c>
    </row>
    <row r="444" spans="1:13">
      <c r="A444" s="254">
        <v>434</v>
      </c>
      <c r="B444" s="509" t="s">
        <v>275</v>
      </c>
      <c r="C444" s="506">
        <v>532.85</v>
      </c>
      <c r="D444" s="507">
        <v>536.31666666666672</v>
      </c>
      <c r="E444" s="507">
        <v>526.58333333333348</v>
      </c>
      <c r="F444" s="507">
        <v>520.31666666666672</v>
      </c>
      <c r="G444" s="507">
        <v>510.58333333333348</v>
      </c>
      <c r="H444" s="507">
        <v>542.58333333333348</v>
      </c>
      <c r="I444" s="507">
        <v>552.31666666666683</v>
      </c>
      <c r="J444" s="507">
        <v>558.58333333333348</v>
      </c>
      <c r="K444" s="506">
        <v>546.04999999999995</v>
      </c>
      <c r="L444" s="506">
        <v>530.04999999999995</v>
      </c>
      <c r="M444" s="506">
        <v>4.0097199999999997</v>
      </c>
    </row>
    <row r="445" spans="1:13">
      <c r="A445" s="254">
        <v>435</v>
      </c>
      <c r="B445" s="509" t="s">
        <v>500</v>
      </c>
      <c r="C445" s="506">
        <v>928.5</v>
      </c>
      <c r="D445" s="507">
        <v>919.08333333333337</v>
      </c>
      <c r="E445" s="507">
        <v>899.51666666666677</v>
      </c>
      <c r="F445" s="507">
        <v>870.53333333333342</v>
      </c>
      <c r="G445" s="507">
        <v>850.96666666666681</v>
      </c>
      <c r="H445" s="507">
        <v>948.06666666666672</v>
      </c>
      <c r="I445" s="507">
        <v>967.63333333333333</v>
      </c>
      <c r="J445" s="507">
        <v>996.61666666666667</v>
      </c>
      <c r="K445" s="506">
        <v>938.65</v>
      </c>
      <c r="L445" s="506">
        <v>890.1</v>
      </c>
      <c r="M445" s="506">
        <v>0.57216</v>
      </c>
    </row>
    <row r="446" spans="1:13">
      <c r="A446" s="254">
        <v>436</v>
      </c>
      <c r="B446" s="509" t="s">
        <v>501</v>
      </c>
      <c r="C446" s="506">
        <v>510.25</v>
      </c>
      <c r="D446" s="507">
        <v>516.75</v>
      </c>
      <c r="E446" s="507">
        <v>498.5</v>
      </c>
      <c r="F446" s="507">
        <v>486.75</v>
      </c>
      <c r="G446" s="507">
        <v>468.5</v>
      </c>
      <c r="H446" s="507">
        <v>528.5</v>
      </c>
      <c r="I446" s="507">
        <v>546.75</v>
      </c>
      <c r="J446" s="507">
        <v>558.5</v>
      </c>
      <c r="K446" s="506">
        <v>535</v>
      </c>
      <c r="L446" s="506">
        <v>505</v>
      </c>
      <c r="M446" s="506">
        <v>0.51671999999999996</v>
      </c>
    </row>
    <row r="447" spans="1:13">
      <c r="A447" s="254">
        <v>437</v>
      </c>
      <c r="B447" s="509" t="s">
        <v>502</v>
      </c>
      <c r="C447" s="506">
        <v>7571.1</v>
      </c>
      <c r="D447" s="507">
        <v>7537.0333333333328</v>
      </c>
      <c r="E447" s="507">
        <v>7454.0666666666657</v>
      </c>
      <c r="F447" s="507">
        <v>7337.0333333333328</v>
      </c>
      <c r="G447" s="507">
        <v>7254.0666666666657</v>
      </c>
      <c r="H447" s="507">
        <v>7654.0666666666657</v>
      </c>
      <c r="I447" s="507">
        <v>7737.0333333333328</v>
      </c>
      <c r="J447" s="507">
        <v>7854.0666666666657</v>
      </c>
      <c r="K447" s="506">
        <v>7620</v>
      </c>
      <c r="L447" s="506">
        <v>7420</v>
      </c>
      <c r="M447" s="506">
        <v>0.24482000000000001</v>
      </c>
    </row>
    <row r="448" spans="1:13">
      <c r="A448" s="254">
        <v>438</v>
      </c>
      <c r="B448" s="509" t="s">
        <v>503</v>
      </c>
      <c r="C448" s="506">
        <v>267.5</v>
      </c>
      <c r="D448" s="507">
        <v>268.18333333333334</v>
      </c>
      <c r="E448" s="507">
        <v>264.36666666666667</v>
      </c>
      <c r="F448" s="507">
        <v>261.23333333333335</v>
      </c>
      <c r="G448" s="507">
        <v>257.41666666666669</v>
      </c>
      <c r="H448" s="507">
        <v>271.31666666666666</v>
      </c>
      <c r="I448" s="507">
        <v>275.13333333333338</v>
      </c>
      <c r="J448" s="507">
        <v>278.26666666666665</v>
      </c>
      <c r="K448" s="506">
        <v>272</v>
      </c>
      <c r="L448" s="506">
        <v>265.05</v>
      </c>
      <c r="M448" s="506">
        <v>0.52341000000000004</v>
      </c>
    </row>
    <row r="449" spans="1:13">
      <c r="A449" s="254">
        <v>439</v>
      </c>
      <c r="B449" s="509" t="s">
        <v>504</v>
      </c>
      <c r="C449" s="506">
        <v>33.799999999999997</v>
      </c>
      <c r="D449" s="507">
        <v>34.066666666666663</v>
      </c>
      <c r="E449" s="507">
        <v>33.333333333333329</v>
      </c>
      <c r="F449" s="507">
        <v>32.866666666666667</v>
      </c>
      <c r="G449" s="507">
        <v>32.133333333333333</v>
      </c>
      <c r="H449" s="507">
        <v>34.533333333333324</v>
      </c>
      <c r="I449" s="507">
        <v>35.266666666666659</v>
      </c>
      <c r="J449" s="507">
        <v>35.73333333333332</v>
      </c>
      <c r="K449" s="506">
        <v>34.799999999999997</v>
      </c>
      <c r="L449" s="506">
        <v>33.6</v>
      </c>
      <c r="M449" s="506">
        <v>31.999469999999999</v>
      </c>
    </row>
    <row r="450" spans="1:13">
      <c r="A450" s="254">
        <v>440</v>
      </c>
      <c r="B450" s="509" t="s">
        <v>188</v>
      </c>
      <c r="C450" s="506">
        <v>594.29999999999995</v>
      </c>
      <c r="D450" s="507">
        <v>593.26666666666665</v>
      </c>
      <c r="E450" s="507">
        <v>588.0333333333333</v>
      </c>
      <c r="F450" s="507">
        <v>581.76666666666665</v>
      </c>
      <c r="G450" s="507">
        <v>576.5333333333333</v>
      </c>
      <c r="H450" s="507">
        <v>599.5333333333333</v>
      </c>
      <c r="I450" s="507">
        <v>604.76666666666665</v>
      </c>
      <c r="J450" s="507">
        <v>611.0333333333333</v>
      </c>
      <c r="K450" s="506">
        <v>598.5</v>
      </c>
      <c r="L450" s="506">
        <v>587</v>
      </c>
      <c r="M450" s="506">
        <v>13.787430000000001</v>
      </c>
    </row>
    <row r="451" spans="1:13">
      <c r="A451" s="254">
        <v>441</v>
      </c>
      <c r="B451" s="509" t="s">
        <v>767</v>
      </c>
      <c r="C451" s="506">
        <v>14140.05</v>
      </c>
      <c r="D451" s="507">
        <v>14198.099999999999</v>
      </c>
      <c r="E451" s="507">
        <v>14034.799999999997</v>
      </c>
      <c r="F451" s="507">
        <v>13929.55</v>
      </c>
      <c r="G451" s="507">
        <v>13766.249999999998</v>
      </c>
      <c r="H451" s="507">
        <v>14303.349999999997</v>
      </c>
      <c r="I451" s="507">
        <v>14466.65</v>
      </c>
      <c r="J451" s="507">
        <v>14571.899999999996</v>
      </c>
      <c r="K451" s="506">
        <v>14361.4</v>
      </c>
      <c r="L451" s="506">
        <v>14092.85</v>
      </c>
      <c r="M451" s="506">
        <v>6.5500000000000003E-3</v>
      </c>
    </row>
    <row r="452" spans="1:13">
      <c r="A452" s="254">
        <v>442</v>
      </c>
      <c r="B452" s="509" t="s">
        <v>177</v>
      </c>
      <c r="C452" s="506">
        <v>777.2</v>
      </c>
      <c r="D452" s="507">
        <v>778.23333333333323</v>
      </c>
      <c r="E452" s="507">
        <v>769.56666666666649</v>
      </c>
      <c r="F452" s="507">
        <v>761.93333333333328</v>
      </c>
      <c r="G452" s="507">
        <v>753.26666666666654</v>
      </c>
      <c r="H452" s="507">
        <v>785.86666666666645</v>
      </c>
      <c r="I452" s="507">
        <v>794.53333333333319</v>
      </c>
      <c r="J452" s="507">
        <v>802.1666666666664</v>
      </c>
      <c r="K452" s="506">
        <v>786.9</v>
      </c>
      <c r="L452" s="506">
        <v>770.6</v>
      </c>
      <c r="M452" s="506">
        <v>41.181399999999996</v>
      </c>
    </row>
    <row r="453" spans="1:13">
      <c r="A453" s="254">
        <v>443</v>
      </c>
      <c r="B453" s="509" t="s">
        <v>768</v>
      </c>
      <c r="C453" s="506">
        <v>127.25</v>
      </c>
      <c r="D453" s="507">
        <v>128.03333333333333</v>
      </c>
      <c r="E453" s="507">
        <v>125.51666666666665</v>
      </c>
      <c r="F453" s="507">
        <v>123.78333333333332</v>
      </c>
      <c r="G453" s="507">
        <v>121.26666666666664</v>
      </c>
      <c r="H453" s="507">
        <v>129.76666666666665</v>
      </c>
      <c r="I453" s="507">
        <v>132.28333333333336</v>
      </c>
      <c r="J453" s="507">
        <v>134.01666666666668</v>
      </c>
      <c r="K453" s="506">
        <v>130.55000000000001</v>
      </c>
      <c r="L453" s="506">
        <v>126.3</v>
      </c>
      <c r="M453" s="506">
        <v>11.667669999999999</v>
      </c>
    </row>
    <row r="454" spans="1:13">
      <c r="A454" s="254">
        <v>444</v>
      </c>
      <c r="B454" s="509" t="s">
        <v>769</v>
      </c>
      <c r="C454" s="506">
        <v>1214.8</v>
      </c>
      <c r="D454" s="507">
        <v>1222.9833333333333</v>
      </c>
      <c r="E454" s="507">
        <v>1193.0666666666666</v>
      </c>
      <c r="F454" s="507">
        <v>1171.3333333333333</v>
      </c>
      <c r="G454" s="507">
        <v>1141.4166666666665</v>
      </c>
      <c r="H454" s="507">
        <v>1244.7166666666667</v>
      </c>
      <c r="I454" s="507">
        <v>1274.6333333333332</v>
      </c>
      <c r="J454" s="507">
        <v>1296.3666666666668</v>
      </c>
      <c r="K454" s="506">
        <v>1252.9000000000001</v>
      </c>
      <c r="L454" s="506">
        <v>1201.25</v>
      </c>
      <c r="M454" s="506">
        <v>90.213750000000005</v>
      </c>
    </row>
    <row r="455" spans="1:13">
      <c r="A455" s="254">
        <v>445</v>
      </c>
      <c r="B455" s="509" t="s">
        <v>183</v>
      </c>
      <c r="C455" s="506">
        <v>3110.05</v>
      </c>
      <c r="D455" s="507">
        <v>3103.6833333333329</v>
      </c>
      <c r="E455" s="507">
        <v>3066.3666666666659</v>
      </c>
      <c r="F455" s="507">
        <v>3022.6833333333329</v>
      </c>
      <c r="G455" s="507">
        <v>2985.3666666666659</v>
      </c>
      <c r="H455" s="507">
        <v>3147.3666666666659</v>
      </c>
      <c r="I455" s="507">
        <v>3184.6833333333325</v>
      </c>
      <c r="J455" s="507">
        <v>3228.3666666666659</v>
      </c>
      <c r="K455" s="506">
        <v>3141</v>
      </c>
      <c r="L455" s="506">
        <v>3060</v>
      </c>
      <c r="M455" s="506">
        <v>48.947560000000003</v>
      </c>
    </row>
    <row r="456" spans="1:13">
      <c r="A456" s="254">
        <v>446</v>
      </c>
      <c r="B456" s="509" t="s">
        <v>804</v>
      </c>
      <c r="C456" s="506">
        <v>610.65</v>
      </c>
      <c r="D456" s="507">
        <v>612.38333333333333</v>
      </c>
      <c r="E456" s="507">
        <v>606.76666666666665</v>
      </c>
      <c r="F456" s="507">
        <v>602.88333333333333</v>
      </c>
      <c r="G456" s="507">
        <v>597.26666666666665</v>
      </c>
      <c r="H456" s="507">
        <v>616.26666666666665</v>
      </c>
      <c r="I456" s="507">
        <v>621.88333333333321</v>
      </c>
      <c r="J456" s="507">
        <v>625.76666666666665</v>
      </c>
      <c r="K456" s="506">
        <v>618</v>
      </c>
      <c r="L456" s="506">
        <v>608.5</v>
      </c>
      <c r="M456" s="506">
        <v>24.808009999999999</v>
      </c>
    </row>
    <row r="457" spans="1:13">
      <c r="A457" s="254">
        <v>447</v>
      </c>
      <c r="B457" s="509" t="s">
        <v>178</v>
      </c>
      <c r="C457" s="506">
        <v>2771.45</v>
      </c>
      <c r="D457" s="507">
        <v>2770.4833333333336</v>
      </c>
      <c r="E457" s="507">
        <v>2718.9666666666672</v>
      </c>
      <c r="F457" s="507">
        <v>2666.4833333333336</v>
      </c>
      <c r="G457" s="507">
        <v>2614.9666666666672</v>
      </c>
      <c r="H457" s="507">
        <v>2822.9666666666672</v>
      </c>
      <c r="I457" s="507">
        <v>2874.4833333333336</v>
      </c>
      <c r="J457" s="507">
        <v>2926.9666666666672</v>
      </c>
      <c r="K457" s="506">
        <v>2822</v>
      </c>
      <c r="L457" s="506">
        <v>2718</v>
      </c>
      <c r="M457" s="506">
        <v>5.1619599999999997</v>
      </c>
    </row>
    <row r="458" spans="1:13">
      <c r="A458" s="254">
        <v>448</v>
      </c>
      <c r="B458" s="509" t="s">
        <v>505</v>
      </c>
      <c r="C458" s="506">
        <v>1130.45</v>
      </c>
      <c r="D458" s="507">
        <v>1128.3499999999999</v>
      </c>
      <c r="E458" s="507">
        <v>1109.6999999999998</v>
      </c>
      <c r="F458" s="507">
        <v>1088.9499999999998</v>
      </c>
      <c r="G458" s="507">
        <v>1070.2999999999997</v>
      </c>
      <c r="H458" s="507">
        <v>1149.0999999999999</v>
      </c>
      <c r="I458" s="507">
        <v>1167.75</v>
      </c>
      <c r="J458" s="507">
        <v>1188.5</v>
      </c>
      <c r="K458" s="506">
        <v>1147</v>
      </c>
      <c r="L458" s="506">
        <v>1107.5999999999999</v>
      </c>
      <c r="M458" s="506">
        <v>0.21754999999999999</v>
      </c>
    </row>
    <row r="459" spans="1:13">
      <c r="A459" s="254">
        <v>449</v>
      </c>
      <c r="B459" s="509" t="s">
        <v>180</v>
      </c>
      <c r="C459" s="506">
        <v>135.19999999999999</v>
      </c>
      <c r="D459" s="507">
        <v>135.48333333333332</v>
      </c>
      <c r="E459" s="507">
        <v>133.71666666666664</v>
      </c>
      <c r="F459" s="507">
        <v>132.23333333333332</v>
      </c>
      <c r="G459" s="507">
        <v>130.46666666666664</v>
      </c>
      <c r="H459" s="507">
        <v>136.96666666666664</v>
      </c>
      <c r="I459" s="507">
        <v>138.73333333333335</v>
      </c>
      <c r="J459" s="507">
        <v>140.21666666666664</v>
      </c>
      <c r="K459" s="506">
        <v>137.25</v>
      </c>
      <c r="L459" s="506">
        <v>134</v>
      </c>
      <c r="M459" s="506">
        <v>17.475059999999999</v>
      </c>
    </row>
    <row r="460" spans="1:13">
      <c r="A460" s="254">
        <v>450</v>
      </c>
      <c r="B460" s="509" t="s">
        <v>179</v>
      </c>
      <c r="C460" s="506">
        <v>319.95</v>
      </c>
      <c r="D460" s="507">
        <v>318.98333333333329</v>
      </c>
      <c r="E460" s="507">
        <v>316.06666666666661</v>
      </c>
      <c r="F460" s="507">
        <v>312.18333333333334</v>
      </c>
      <c r="G460" s="507">
        <v>309.26666666666665</v>
      </c>
      <c r="H460" s="507">
        <v>322.86666666666656</v>
      </c>
      <c r="I460" s="507">
        <v>325.78333333333319</v>
      </c>
      <c r="J460" s="507">
        <v>329.66666666666652</v>
      </c>
      <c r="K460" s="506">
        <v>321.89999999999998</v>
      </c>
      <c r="L460" s="506">
        <v>315.10000000000002</v>
      </c>
      <c r="M460" s="506">
        <v>392.67403999999999</v>
      </c>
    </row>
    <row r="461" spans="1:13">
      <c r="A461" s="254">
        <v>451</v>
      </c>
      <c r="B461" s="509" t="s">
        <v>181</v>
      </c>
      <c r="C461" s="506">
        <v>109.7</v>
      </c>
      <c r="D461" s="507">
        <v>110.36666666666667</v>
      </c>
      <c r="E461" s="507">
        <v>108.43333333333335</v>
      </c>
      <c r="F461" s="507">
        <v>107.16666666666667</v>
      </c>
      <c r="G461" s="507">
        <v>105.23333333333335</v>
      </c>
      <c r="H461" s="507">
        <v>111.63333333333335</v>
      </c>
      <c r="I461" s="507">
        <v>113.56666666666669</v>
      </c>
      <c r="J461" s="507">
        <v>114.83333333333336</v>
      </c>
      <c r="K461" s="506">
        <v>112.3</v>
      </c>
      <c r="L461" s="506">
        <v>109.1</v>
      </c>
      <c r="M461" s="506">
        <v>502.75101000000001</v>
      </c>
    </row>
    <row r="462" spans="1:13">
      <c r="A462" s="254">
        <v>452</v>
      </c>
      <c r="B462" s="509" t="s">
        <v>770</v>
      </c>
      <c r="C462" s="506">
        <v>46.65</v>
      </c>
      <c r="D462" s="507">
        <v>46.883333333333326</v>
      </c>
      <c r="E462" s="507">
        <v>45.966666666666654</v>
      </c>
      <c r="F462" s="507">
        <v>45.283333333333331</v>
      </c>
      <c r="G462" s="507">
        <v>44.36666666666666</v>
      </c>
      <c r="H462" s="507">
        <v>47.566666666666649</v>
      </c>
      <c r="I462" s="507">
        <v>48.48333333333332</v>
      </c>
      <c r="J462" s="507">
        <v>49.166666666666643</v>
      </c>
      <c r="K462" s="506">
        <v>47.8</v>
      </c>
      <c r="L462" s="506">
        <v>46.2</v>
      </c>
      <c r="M462" s="506">
        <v>27.854109999999999</v>
      </c>
    </row>
    <row r="463" spans="1:13">
      <c r="A463" s="254">
        <v>453</v>
      </c>
      <c r="B463" s="509" t="s">
        <v>182</v>
      </c>
      <c r="C463" s="506">
        <v>724.05</v>
      </c>
      <c r="D463" s="507">
        <v>727.78333333333342</v>
      </c>
      <c r="E463" s="507">
        <v>715.46666666666681</v>
      </c>
      <c r="F463" s="507">
        <v>706.88333333333344</v>
      </c>
      <c r="G463" s="507">
        <v>694.56666666666683</v>
      </c>
      <c r="H463" s="507">
        <v>736.36666666666679</v>
      </c>
      <c r="I463" s="507">
        <v>748.68333333333339</v>
      </c>
      <c r="J463" s="507">
        <v>757.26666666666677</v>
      </c>
      <c r="K463" s="506">
        <v>740.1</v>
      </c>
      <c r="L463" s="506">
        <v>719.2</v>
      </c>
      <c r="M463" s="506">
        <v>125.69998</v>
      </c>
    </row>
    <row r="464" spans="1:13">
      <c r="A464" s="254">
        <v>454</v>
      </c>
      <c r="B464" s="509" t="s">
        <v>506</v>
      </c>
      <c r="C464" s="506">
        <v>3419.55</v>
      </c>
      <c r="D464" s="507">
        <v>3473.5833333333335</v>
      </c>
      <c r="E464" s="507">
        <v>3297.166666666667</v>
      </c>
      <c r="F464" s="507">
        <v>3174.7833333333333</v>
      </c>
      <c r="G464" s="507">
        <v>2998.3666666666668</v>
      </c>
      <c r="H464" s="507">
        <v>3595.9666666666672</v>
      </c>
      <c r="I464" s="507">
        <v>3772.3833333333341</v>
      </c>
      <c r="J464" s="507">
        <v>3894.7666666666673</v>
      </c>
      <c r="K464" s="506">
        <v>3650</v>
      </c>
      <c r="L464" s="506">
        <v>3351.2</v>
      </c>
      <c r="M464" s="506">
        <v>0.15794</v>
      </c>
    </row>
    <row r="465" spans="1:13">
      <c r="A465" s="254">
        <v>455</v>
      </c>
      <c r="B465" s="509" t="s">
        <v>184</v>
      </c>
      <c r="C465" s="506">
        <v>1026.55</v>
      </c>
      <c r="D465" s="507">
        <v>1030.8833333333334</v>
      </c>
      <c r="E465" s="507">
        <v>1016.7666666666669</v>
      </c>
      <c r="F465" s="507">
        <v>1006.9833333333335</v>
      </c>
      <c r="G465" s="507">
        <v>992.8666666666669</v>
      </c>
      <c r="H465" s="507">
        <v>1040.666666666667</v>
      </c>
      <c r="I465" s="507">
        <v>1054.7833333333333</v>
      </c>
      <c r="J465" s="507">
        <v>1064.5666666666668</v>
      </c>
      <c r="K465" s="506">
        <v>1045</v>
      </c>
      <c r="L465" s="506">
        <v>1021.1</v>
      </c>
      <c r="M465" s="506">
        <v>47.977150000000002</v>
      </c>
    </row>
    <row r="466" spans="1:13">
      <c r="A466" s="254">
        <v>456</v>
      </c>
      <c r="B466" s="509" t="s">
        <v>276</v>
      </c>
      <c r="C466" s="506">
        <v>171.8</v>
      </c>
      <c r="D466" s="507">
        <v>171.31666666666669</v>
      </c>
      <c r="E466" s="507">
        <v>161.83333333333337</v>
      </c>
      <c r="F466" s="507">
        <v>151.86666666666667</v>
      </c>
      <c r="G466" s="507">
        <v>142.38333333333335</v>
      </c>
      <c r="H466" s="507">
        <v>181.28333333333339</v>
      </c>
      <c r="I466" s="507">
        <v>190.76666666666668</v>
      </c>
      <c r="J466" s="507">
        <v>200.73333333333341</v>
      </c>
      <c r="K466" s="506">
        <v>180.8</v>
      </c>
      <c r="L466" s="506">
        <v>161.35</v>
      </c>
      <c r="M466" s="506">
        <v>63.198369999999997</v>
      </c>
    </row>
    <row r="467" spans="1:13">
      <c r="A467" s="254">
        <v>457</v>
      </c>
      <c r="B467" s="509" t="s">
        <v>164</v>
      </c>
      <c r="C467" s="506">
        <v>999</v>
      </c>
      <c r="D467" s="507">
        <v>1001</v>
      </c>
      <c r="E467" s="507">
        <v>988.65</v>
      </c>
      <c r="F467" s="507">
        <v>978.3</v>
      </c>
      <c r="G467" s="507">
        <v>965.94999999999993</v>
      </c>
      <c r="H467" s="507">
        <v>1011.35</v>
      </c>
      <c r="I467" s="507">
        <v>1023.6999999999999</v>
      </c>
      <c r="J467" s="507">
        <v>1034.0500000000002</v>
      </c>
      <c r="K467" s="506">
        <v>1013.35</v>
      </c>
      <c r="L467" s="506">
        <v>990.65</v>
      </c>
      <c r="M467" s="506">
        <v>5.12568</v>
      </c>
    </row>
    <row r="468" spans="1:13">
      <c r="A468" s="254">
        <v>458</v>
      </c>
      <c r="B468" s="509" t="s">
        <v>507</v>
      </c>
      <c r="C468" s="506">
        <v>1379.8</v>
      </c>
      <c r="D468" s="507">
        <v>1377</v>
      </c>
      <c r="E468" s="507">
        <v>1363</v>
      </c>
      <c r="F468" s="507">
        <v>1346.2</v>
      </c>
      <c r="G468" s="507">
        <v>1332.2</v>
      </c>
      <c r="H468" s="507">
        <v>1393.8</v>
      </c>
      <c r="I468" s="507">
        <v>1407.8</v>
      </c>
      <c r="J468" s="507">
        <v>1424.6</v>
      </c>
      <c r="K468" s="506">
        <v>1391</v>
      </c>
      <c r="L468" s="506">
        <v>1360.2</v>
      </c>
      <c r="M468" s="506">
        <v>0.39073999999999998</v>
      </c>
    </row>
    <row r="469" spans="1:13">
      <c r="A469" s="254">
        <v>459</v>
      </c>
      <c r="B469" s="509" t="s">
        <v>508</v>
      </c>
      <c r="C469" s="506">
        <v>875.55</v>
      </c>
      <c r="D469" s="507">
        <v>881</v>
      </c>
      <c r="E469" s="507">
        <v>866.55</v>
      </c>
      <c r="F469" s="507">
        <v>857.55</v>
      </c>
      <c r="G469" s="507">
        <v>843.09999999999991</v>
      </c>
      <c r="H469" s="507">
        <v>890</v>
      </c>
      <c r="I469" s="507">
        <v>904.45</v>
      </c>
      <c r="J469" s="507">
        <v>913.45</v>
      </c>
      <c r="K469" s="506">
        <v>895.45</v>
      </c>
      <c r="L469" s="506">
        <v>872</v>
      </c>
      <c r="M469" s="506">
        <v>0.98114000000000001</v>
      </c>
    </row>
    <row r="470" spans="1:13">
      <c r="A470" s="254">
        <v>460</v>
      </c>
      <c r="B470" s="509" t="s">
        <v>509</v>
      </c>
      <c r="C470" s="506">
        <v>1268.45</v>
      </c>
      <c r="D470" s="507">
        <v>1275.4333333333334</v>
      </c>
      <c r="E470" s="507">
        <v>1253.9166666666667</v>
      </c>
      <c r="F470" s="507">
        <v>1239.3833333333334</v>
      </c>
      <c r="G470" s="507">
        <v>1217.8666666666668</v>
      </c>
      <c r="H470" s="507">
        <v>1289.9666666666667</v>
      </c>
      <c r="I470" s="507">
        <v>1311.4833333333331</v>
      </c>
      <c r="J470" s="507">
        <v>1326.0166666666667</v>
      </c>
      <c r="K470" s="506">
        <v>1296.95</v>
      </c>
      <c r="L470" s="506">
        <v>1260.9000000000001</v>
      </c>
      <c r="M470" s="506">
        <v>9.0730000000000005E-2</v>
      </c>
    </row>
    <row r="471" spans="1:13">
      <c r="A471" s="254">
        <v>461</v>
      </c>
      <c r="B471" s="509" t="s">
        <v>185</v>
      </c>
      <c r="C471" s="506">
        <v>1500.95</v>
      </c>
      <c r="D471" s="507">
        <v>1509.6166666666668</v>
      </c>
      <c r="E471" s="507">
        <v>1488.2333333333336</v>
      </c>
      <c r="F471" s="507">
        <v>1475.5166666666669</v>
      </c>
      <c r="G471" s="507">
        <v>1454.1333333333337</v>
      </c>
      <c r="H471" s="507">
        <v>1522.3333333333335</v>
      </c>
      <c r="I471" s="507">
        <v>1543.7166666666667</v>
      </c>
      <c r="J471" s="507">
        <v>1556.4333333333334</v>
      </c>
      <c r="K471" s="506">
        <v>1531</v>
      </c>
      <c r="L471" s="506">
        <v>1496.9</v>
      </c>
      <c r="M471" s="506">
        <v>31.918500000000002</v>
      </c>
    </row>
    <row r="472" spans="1:13">
      <c r="A472" s="254">
        <v>462</v>
      </c>
      <c r="B472" s="509" t="s">
        <v>186</v>
      </c>
      <c r="C472" s="506">
        <v>2470.85</v>
      </c>
      <c r="D472" s="507">
        <v>2460.5499999999997</v>
      </c>
      <c r="E472" s="507">
        <v>2440.2999999999993</v>
      </c>
      <c r="F472" s="507">
        <v>2409.7499999999995</v>
      </c>
      <c r="G472" s="507">
        <v>2389.4999999999991</v>
      </c>
      <c r="H472" s="507">
        <v>2491.0999999999995</v>
      </c>
      <c r="I472" s="507">
        <v>2511.3500000000004</v>
      </c>
      <c r="J472" s="507">
        <v>2541.8999999999996</v>
      </c>
      <c r="K472" s="506">
        <v>2480.8000000000002</v>
      </c>
      <c r="L472" s="506">
        <v>2430</v>
      </c>
      <c r="M472" s="506">
        <v>1.7492399999999999</v>
      </c>
    </row>
    <row r="473" spans="1:13">
      <c r="A473" s="254">
        <v>463</v>
      </c>
      <c r="B473" s="509" t="s">
        <v>187</v>
      </c>
      <c r="C473" s="506">
        <v>423.8</v>
      </c>
      <c r="D473" s="507">
        <v>421.31666666666666</v>
      </c>
      <c r="E473" s="507">
        <v>416.73333333333335</v>
      </c>
      <c r="F473" s="507">
        <v>409.66666666666669</v>
      </c>
      <c r="G473" s="507">
        <v>405.08333333333337</v>
      </c>
      <c r="H473" s="507">
        <v>428.38333333333333</v>
      </c>
      <c r="I473" s="507">
        <v>432.9666666666667</v>
      </c>
      <c r="J473" s="507">
        <v>440.0333333333333</v>
      </c>
      <c r="K473" s="506">
        <v>425.9</v>
      </c>
      <c r="L473" s="506">
        <v>414.25</v>
      </c>
      <c r="M473" s="506">
        <v>17.359110000000001</v>
      </c>
    </row>
    <row r="474" spans="1:13">
      <c r="A474" s="254">
        <v>464</v>
      </c>
      <c r="B474" s="509" t="s">
        <v>510</v>
      </c>
      <c r="C474" s="506">
        <v>849.25</v>
      </c>
      <c r="D474" s="507">
        <v>851.1</v>
      </c>
      <c r="E474" s="507">
        <v>836.35</v>
      </c>
      <c r="F474" s="507">
        <v>823.45</v>
      </c>
      <c r="G474" s="507">
        <v>808.7</v>
      </c>
      <c r="H474" s="507">
        <v>864</v>
      </c>
      <c r="I474" s="507">
        <v>878.75</v>
      </c>
      <c r="J474" s="507">
        <v>891.65</v>
      </c>
      <c r="K474" s="506">
        <v>865.85</v>
      </c>
      <c r="L474" s="506">
        <v>838.2</v>
      </c>
      <c r="M474" s="506">
        <v>7.7954699999999999</v>
      </c>
    </row>
    <row r="475" spans="1:13">
      <c r="A475" s="254">
        <v>465</v>
      </c>
      <c r="B475" s="509" t="s">
        <v>511</v>
      </c>
      <c r="C475" s="506">
        <v>15.75</v>
      </c>
      <c r="D475" s="507">
        <v>15.75</v>
      </c>
      <c r="E475" s="507">
        <v>15.5</v>
      </c>
      <c r="F475" s="507">
        <v>15.25</v>
      </c>
      <c r="G475" s="507">
        <v>15</v>
      </c>
      <c r="H475" s="507">
        <v>16</v>
      </c>
      <c r="I475" s="507">
        <v>16.25</v>
      </c>
      <c r="J475" s="507">
        <v>16.5</v>
      </c>
      <c r="K475" s="506">
        <v>16</v>
      </c>
      <c r="L475" s="506">
        <v>15.5</v>
      </c>
      <c r="M475" s="506">
        <v>367.48298999999997</v>
      </c>
    </row>
    <row r="476" spans="1:13">
      <c r="A476" s="254">
        <v>466</v>
      </c>
      <c r="B476" s="509" t="s">
        <v>512</v>
      </c>
      <c r="C476" s="506">
        <v>1179.7</v>
      </c>
      <c r="D476" s="507">
        <v>1187.7333333333333</v>
      </c>
      <c r="E476" s="507">
        <v>1157.4666666666667</v>
      </c>
      <c r="F476" s="507">
        <v>1135.2333333333333</v>
      </c>
      <c r="G476" s="507">
        <v>1104.9666666666667</v>
      </c>
      <c r="H476" s="507">
        <v>1209.9666666666667</v>
      </c>
      <c r="I476" s="507">
        <v>1240.2333333333336</v>
      </c>
      <c r="J476" s="507">
        <v>1262.4666666666667</v>
      </c>
      <c r="K476" s="506">
        <v>1218</v>
      </c>
      <c r="L476" s="506">
        <v>1165.5</v>
      </c>
      <c r="M476" s="506">
        <v>0.79110000000000003</v>
      </c>
    </row>
    <row r="477" spans="1:13">
      <c r="A477" s="254">
        <v>467</v>
      </c>
      <c r="B477" s="509" t="s">
        <v>513</v>
      </c>
      <c r="C477" s="506">
        <v>14.05</v>
      </c>
      <c r="D477" s="507">
        <v>14.083333333333334</v>
      </c>
      <c r="E477" s="507">
        <v>13.816666666666668</v>
      </c>
      <c r="F477" s="507">
        <v>13.583333333333334</v>
      </c>
      <c r="G477" s="507">
        <v>13.316666666666668</v>
      </c>
      <c r="H477" s="507">
        <v>14.316666666666668</v>
      </c>
      <c r="I477" s="507">
        <v>14.583333333333334</v>
      </c>
      <c r="J477" s="507">
        <v>14.816666666666668</v>
      </c>
      <c r="K477" s="506">
        <v>14.35</v>
      </c>
      <c r="L477" s="506">
        <v>13.85</v>
      </c>
      <c r="M477" s="506">
        <v>210.91938999999999</v>
      </c>
    </row>
    <row r="478" spans="1:13">
      <c r="A478" s="254">
        <v>468</v>
      </c>
      <c r="B478" s="509" t="s">
        <v>514</v>
      </c>
      <c r="C478" s="506">
        <v>437.1</v>
      </c>
      <c r="D478" s="507">
        <v>438.09999999999997</v>
      </c>
      <c r="E478" s="507">
        <v>429.19999999999993</v>
      </c>
      <c r="F478" s="507">
        <v>421.29999999999995</v>
      </c>
      <c r="G478" s="507">
        <v>412.39999999999992</v>
      </c>
      <c r="H478" s="507">
        <v>445.99999999999994</v>
      </c>
      <c r="I478" s="507">
        <v>454.89999999999992</v>
      </c>
      <c r="J478" s="507">
        <v>462.79999999999995</v>
      </c>
      <c r="K478" s="506">
        <v>447</v>
      </c>
      <c r="L478" s="506">
        <v>430.2</v>
      </c>
      <c r="M478" s="506">
        <v>4.2043499999999998</v>
      </c>
    </row>
    <row r="479" spans="1:13">
      <c r="A479" s="254">
        <v>469</v>
      </c>
      <c r="B479" s="509" t="s">
        <v>193</v>
      </c>
      <c r="C479" s="506">
        <v>620.25</v>
      </c>
      <c r="D479" s="507">
        <v>625.44999999999993</v>
      </c>
      <c r="E479" s="507">
        <v>611.34999999999991</v>
      </c>
      <c r="F479" s="507">
        <v>602.44999999999993</v>
      </c>
      <c r="G479" s="507">
        <v>588.34999999999991</v>
      </c>
      <c r="H479" s="507">
        <v>634.34999999999991</v>
      </c>
      <c r="I479" s="507">
        <v>648.45000000000005</v>
      </c>
      <c r="J479" s="507">
        <v>657.34999999999991</v>
      </c>
      <c r="K479" s="506">
        <v>639.54999999999995</v>
      </c>
      <c r="L479" s="506">
        <v>616.54999999999995</v>
      </c>
      <c r="M479" s="506">
        <v>83.969170000000005</v>
      </c>
    </row>
    <row r="480" spans="1:13">
      <c r="A480" s="254">
        <v>470</v>
      </c>
      <c r="B480" s="509" t="s">
        <v>190</v>
      </c>
      <c r="C480" s="506">
        <v>231.15</v>
      </c>
      <c r="D480" s="507">
        <v>232.85</v>
      </c>
      <c r="E480" s="507">
        <v>228.79999999999998</v>
      </c>
      <c r="F480" s="507">
        <v>226.45</v>
      </c>
      <c r="G480" s="507">
        <v>222.39999999999998</v>
      </c>
      <c r="H480" s="507">
        <v>235.2</v>
      </c>
      <c r="I480" s="507">
        <v>239.25</v>
      </c>
      <c r="J480" s="507">
        <v>241.6</v>
      </c>
      <c r="K480" s="506">
        <v>236.9</v>
      </c>
      <c r="L480" s="506">
        <v>230.5</v>
      </c>
      <c r="M480" s="506">
        <v>5.5883700000000003</v>
      </c>
    </row>
    <row r="481" spans="1:13">
      <c r="A481" s="254">
        <v>471</v>
      </c>
      <c r="B481" s="509" t="s">
        <v>784</v>
      </c>
      <c r="C481" s="506">
        <v>33.700000000000003</v>
      </c>
      <c r="D481" s="507">
        <v>33.866666666666667</v>
      </c>
      <c r="E481" s="507">
        <v>33.333333333333336</v>
      </c>
      <c r="F481" s="507">
        <v>32.966666666666669</v>
      </c>
      <c r="G481" s="507">
        <v>32.433333333333337</v>
      </c>
      <c r="H481" s="507">
        <v>34.233333333333334</v>
      </c>
      <c r="I481" s="507">
        <v>34.766666666666666</v>
      </c>
      <c r="J481" s="507">
        <v>35.133333333333333</v>
      </c>
      <c r="K481" s="506">
        <v>34.4</v>
      </c>
      <c r="L481" s="506">
        <v>33.5</v>
      </c>
      <c r="M481" s="506">
        <v>31.00479</v>
      </c>
    </row>
    <row r="482" spans="1:13">
      <c r="A482" s="254">
        <v>472</v>
      </c>
      <c r="B482" s="509" t="s">
        <v>191</v>
      </c>
      <c r="C482" s="506">
        <v>6639.95</v>
      </c>
      <c r="D482" s="507">
        <v>6636.0166666666673</v>
      </c>
      <c r="E482" s="507">
        <v>6569.0333333333347</v>
      </c>
      <c r="F482" s="507">
        <v>6498.1166666666677</v>
      </c>
      <c r="G482" s="507">
        <v>6431.133333333335</v>
      </c>
      <c r="H482" s="507">
        <v>6706.9333333333343</v>
      </c>
      <c r="I482" s="507">
        <v>6773.9166666666661</v>
      </c>
      <c r="J482" s="507">
        <v>6844.8333333333339</v>
      </c>
      <c r="K482" s="506">
        <v>6703</v>
      </c>
      <c r="L482" s="506">
        <v>6565.1</v>
      </c>
      <c r="M482" s="506">
        <v>6.1422400000000001</v>
      </c>
    </row>
    <row r="483" spans="1:13">
      <c r="A483" s="254">
        <v>473</v>
      </c>
      <c r="B483" s="509" t="s">
        <v>192</v>
      </c>
      <c r="C483" s="506">
        <v>36.450000000000003</v>
      </c>
      <c r="D483" s="507">
        <v>36.733333333333334</v>
      </c>
      <c r="E483" s="507">
        <v>36.016666666666666</v>
      </c>
      <c r="F483" s="507">
        <v>35.583333333333329</v>
      </c>
      <c r="G483" s="507">
        <v>34.86666666666666</v>
      </c>
      <c r="H483" s="507">
        <v>37.166666666666671</v>
      </c>
      <c r="I483" s="507">
        <v>37.88333333333334</v>
      </c>
      <c r="J483" s="507">
        <v>38.316666666666677</v>
      </c>
      <c r="K483" s="506">
        <v>37.450000000000003</v>
      </c>
      <c r="L483" s="506">
        <v>36.299999999999997</v>
      </c>
      <c r="M483" s="506">
        <v>52.240250000000003</v>
      </c>
    </row>
    <row r="484" spans="1:13">
      <c r="A484" s="254">
        <v>474</v>
      </c>
      <c r="B484" s="509" t="s">
        <v>189</v>
      </c>
      <c r="C484" s="506">
        <v>1218.0999999999999</v>
      </c>
      <c r="D484" s="507">
        <v>1214.3833333333332</v>
      </c>
      <c r="E484" s="507">
        <v>1203.7666666666664</v>
      </c>
      <c r="F484" s="507">
        <v>1189.4333333333332</v>
      </c>
      <c r="G484" s="507">
        <v>1178.8166666666664</v>
      </c>
      <c r="H484" s="507">
        <v>1228.7166666666665</v>
      </c>
      <c r="I484" s="507">
        <v>1239.3333333333333</v>
      </c>
      <c r="J484" s="507">
        <v>1253.6666666666665</v>
      </c>
      <c r="K484" s="506">
        <v>1225</v>
      </c>
      <c r="L484" s="506">
        <v>1200.05</v>
      </c>
      <c r="M484" s="506">
        <v>1.31837</v>
      </c>
    </row>
    <row r="485" spans="1:13">
      <c r="A485" s="254">
        <v>475</v>
      </c>
      <c r="B485" s="509" t="s">
        <v>141</v>
      </c>
      <c r="C485" s="506">
        <v>537.6</v>
      </c>
      <c r="D485" s="507">
        <v>535.4</v>
      </c>
      <c r="E485" s="507">
        <v>531</v>
      </c>
      <c r="F485" s="507">
        <v>524.4</v>
      </c>
      <c r="G485" s="507">
        <v>520</v>
      </c>
      <c r="H485" s="507">
        <v>542</v>
      </c>
      <c r="I485" s="507">
        <v>546.39999999999986</v>
      </c>
      <c r="J485" s="507">
        <v>553</v>
      </c>
      <c r="K485" s="506">
        <v>539.79999999999995</v>
      </c>
      <c r="L485" s="506">
        <v>528.79999999999995</v>
      </c>
      <c r="M485" s="506">
        <v>22.813410000000001</v>
      </c>
    </row>
    <row r="486" spans="1:13">
      <c r="A486" s="254">
        <v>476</v>
      </c>
      <c r="B486" s="509" t="s">
        <v>277</v>
      </c>
      <c r="C486" s="506">
        <v>238.7</v>
      </c>
      <c r="D486" s="507">
        <v>238.29999999999998</v>
      </c>
      <c r="E486" s="507">
        <v>235.39999999999998</v>
      </c>
      <c r="F486" s="507">
        <v>232.1</v>
      </c>
      <c r="G486" s="507">
        <v>229.2</v>
      </c>
      <c r="H486" s="507">
        <v>241.59999999999997</v>
      </c>
      <c r="I486" s="507">
        <v>244.5</v>
      </c>
      <c r="J486" s="507">
        <v>247.79999999999995</v>
      </c>
      <c r="K486" s="506">
        <v>241.2</v>
      </c>
      <c r="L486" s="506">
        <v>235</v>
      </c>
      <c r="M486" s="506">
        <v>10.01009</v>
      </c>
    </row>
    <row r="487" spans="1:13">
      <c r="A487" s="254">
        <v>477</v>
      </c>
      <c r="B487" s="509" t="s">
        <v>515</v>
      </c>
      <c r="C487" s="506">
        <v>2738.85</v>
      </c>
      <c r="D487" s="507">
        <v>2762.5333333333333</v>
      </c>
      <c r="E487" s="507">
        <v>2696.3166666666666</v>
      </c>
      <c r="F487" s="507">
        <v>2653.7833333333333</v>
      </c>
      <c r="G487" s="507">
        <v>2587.5666666666666</v>
      </c>
      <c r="H487" s="507">
        <v>2805.0666666666666</v>
      </c>
      <c r="I487" s="507">
        <v>2871.2833333333328</v>
      </c>
      <c r="J487" s="507">
        <v>2913.8166666666666</v>
      </c>
      <c r="K487" s="506">
        <v>2828.75</v>
      </c>
      <c r="L487" s="506">
        <v>2720</v>
      </c>
      <c r="M487" s="506">
        <v>0.15365999999999999</v>
      </c>
    </row>
    <row r="488" spans="1:13">
      <c r="A488" s="254">
        <v>478</v>
      </c>
      <c r="B488" s="509" t="s">
        <v>516</v>
      </c>
      <c r="C488" s="506">
        <v>379.9</v>
      </c>
      <c r="D488" s="507">
        <v>381.16666666666669</v>
      </c>
      <c r="E488" s="507">
        <v>375.18333333333339</v>
      </c>
      <c r="F488" s="507">
        <v>370.4666666666667</v>
      </c>
      <c r="G488" s="507">
        <v>364.48333333333341</v>
      </c>
      <c r="H488" s="507">
        <v>385.88333333333338</v>
      </c>
      <c r="I488" s="507">
        <v>391.86666666666662</v>
      </c>
      <c r="J488" s="507">
        <v>396.58333333333337</v>
      </c>
      <c r="K488" s="506">
        <v>387.15</v>
      </c>
      <c r="L488" s="506">
        <v>376.45</v>
      </c>
      <c r="M488" s="506">
        <v>3.9816500000000001</v>
      </c>
    </row>
    <row r="489" spans="1:13">
      <c r="A489" s="254">
        <v>479</v>
      </c>
      <c r="B489" s="509" t="s">
        <v>517</v>
      </c>
      <c r="C489" s="506">
        <v>248</v>
      </c>
      <c r="D489" s="507">
        <v>247.33333333333334</v>
      </c>
      <c r="E489" s="507">
        <v>239.7166666666667</v>
      </c>
      <c r="F489" s="507">
        <v>231.43333333333337</v>
      </c>
      <c r="G489" s="507">
        <v>223.81666666666672</v>
      </c>
      <c r="H489" s="507">
        <v>255.61666666666667</v>
      </c>
      <c r="I489" s="507">
        <v>263.23333333333329</v>
      </c>
      <c r="J489" s="507">
        <v>271.51666666666665</v>
      </c>
      <c r="K489" s="506">
        <v>254.95</v>
      </c>
      <c r="L489" s="506">
        <v>239.05</v>
      </c>
      <c r="M489" s="506">
        <v>1.7512700000000001</v>
      </c>
    </row>
    <row r="490" spans="1:13">
      <c r="A490" s="254">
        <v>480</v>
      </c>
      <c r="B490" s="509" t="s">
        <v>518</v>
      </c>
      <c r="C490" s="506">
        <v>3460.3</v>
      </c>
      <c r="D490" s="507">
        <v>3469.7666666666664</v>
      </c>
      <c r="E490" s="507">
        <v>3442.583333333333</v>
      </c>
      <c r="F490" s="507">
        <v>3424.8666666666668</v>
      </c>
      <c r="G490" s="507">
        <v>3397.6833333333334</v>
      </c>
      <c r="H490" s="507">
        <v>3487.4833333333327</v>
      </c>
      <c r="I490" s="507">
        <v>3514.6666666666661</v>
      </c>
      <c r="J490" s="507">
        <v>3532.3833333333323</v>
      </c>
      <c r="K490" s="506">
        <v>3496.95</v>
      </c>
      <c r="L490" s="506">
        <v>3452.05</v>
      </c>
      <c r="M490" s="506">
        <v>2.503E-2</v>
      </c>
    </row>
    <row r="491" spans="1:13">
      <c r="A491" s="254">
        <v>481</v>
      </c>
      <c r="B491" s="509" t="s">
        <v>519</v>
      </c>
      <c r="C491" s="506">
        <v>4677.1499999999996</v>
      </c>
      <c r="D491" s="507">
        <v>4639.0499999999993</v>
      </c>
      <c r="E491" s="507">
        <v>4538.1499999999987</v>
      </c>
      <c r="F491" s="507">
        <v>4399.1499999999996</v>
      </c>
      <c r="G491" s="507">
        <v>4298.2499999999991</v>
      </c>
      <c r="H491" s="507">
        <v>4778.0499999999984</v>
      </c>
      <c r="I491" s="507">
        <v>4878.95</v>
      </c>
      <c r="J491" s="507">
        <v>5017.949999999998</v>
      </c>
      <c r="K491" s="506">
        <v>4739.95</v>
      </c>
      <c r="L491" s="506">
        <v>4500.05</v>
      </c>
      <c r="M491" s="506">
        <v>1.48319</v>
      </c>
    </row>
    <row r="492" spans="1:13">
      <c r="A492" s="254">
        <v>482</v>
      </c>
      <c r="B492" s="509" t="s">
        <v>520</v>
      </c>
      <c r="C492" s="506">
        <v>52.9</v>
      </c>
      <c r="D492" s="507">
        <v>52.833333333333336</v>
      </c>
      <c r="E492" s="507">
        <v>52.06666666666667</v>
      </c>
      <c r="F492" s="507">
        <v>51.233333333333334</v>
      </c>
      <c r="G492" s="507">
        <v>50.466666666666669</v>
      </c>
      <c r="H492" s="507">
        <v>53.666666666666671</v>
      </c>
      <c r="I492" s="507">
        <v>54.433333333333337</v>
      </c>
      <c r="J492" s="507">
        <v>55.266666666666673</v>
      </c>
      <c r="K492" s="506">
        <v>53.6</v>
      </c>
      <c r="L492" s="506">
        <v>52</v>
      </c>
      <c r="M492" s="506">
        <v>24.18216</v>
      </c>
    </row>
    <row r="493" spans="1:13">
      <c r="A493" s="254">
        <v>483</v>
      </c>
      <c r="B493" s="509" t="s">
        <v>521</v>
      </c>
      <c r="C493" s="506">
        <v>1276.95</v>
      </c>
      <c r="D493" s="507">
        <v>1263.9333333333332</v>
      </c>
      <c r="E493" s="507">
        <v>1238.1166666666663</v>
      </c>
      <c r="F493" s="507">
        <v>1199.2833333333331</v>
      </c>
      <c r="G493" s="507">
        <v>1173.4666666666662</v>
      </c>
      <c r="H493" s="507">
        <v>1302.7666666666664</v>
      </c>
      <c r="I493" s="507">
        <v>1328.5833333333335</v>
      </c>
      <c r="J493" s="507">
        <v>1367.4166666666665</v>
      </c>
      <c r="K493" s="506">
        <v>1289.75</v>
      </c>
      <c r="L493" s="506">
        <v>1225.0999999999999</v>
      </c>
      <c r="M493" s="506">
        <v>0.58950999999999998</v>
      </c>
    </row>
    <row r="494" spans="1:13">
      <c r="A494" s="254">
        <v>484</v>
      </c>
      <c r="B494" s="509" t="s">
        <v>278</v>
      </c>
      <c r="C494" s="506">
        <v>394.45</v>
      </c>
      <c r="D494" s="507">
        <v>395.95</v>
      </c>
      <c r="E494" s="507">
        <v>392</v>
      </c>
      <c r="F494" s="507">
        <v>389.55</v>
      </c>
      <c r="G494" s="507">
        <v>385.6</v>
      </c>
      <c r="H494" s="507">
        <v>398.4</v>
      </c>
      <c r="I494" s="507">
        <v>402.34999999999991</v>
      </c>
      <c r="J494" s="507">
        <v>404.79999999999995</v>
      </c>
      <c r="K494" s="506">
        <v>399.9</v>
      </c>
      <c r="L494" s="506">
        <v>393.5</v>
      </c>
      <c r="M494" s="506">
        <v>0.34676000000000001</v>
      </c>
    </row>
    <row r="495" spans="1:13">
      <c r="A495" s="254">
        <v>485</v>
      </c>
      <c r="B495" s="509" t="s">
        <v>522</v>
      </c>
      <c r="C495" s="506">
        <v>995.8</v>
      </c>
      <c r="D495" s="507">
        <v>989.55000000000007</v>
      </c>
      <c r="E495" s="507">
        <v>971.15000000000009</v>
      </c>
      <c r="F495" s="507">
        <v>946.5</v>
      </c>
      <c r="G495" s="507">
        <v>928.1</v>
      </c>
      <c r="H495" s="507">
        <v>1014.2000000000002</v>
      </c>
      <c r="I495" s="507">
        <v>1032.5999999999999</v>
      </c>
      <c r="J495" s="507">
        <v>1057.2500000000002</v>
      </c>
      <c r="K495" s="506">
        <v>1007.95</v>
      </c>
      <c r="L495" s="506">
        <v>964.9</v>
      </c>
      <c r="M495" s="506">
        <v>3.0690499999999998</v>
      </c>
    </row>
    <row r="496" spans="1:13">
      <c r="A496" s="254">
        <v>486</v>
      </c>
      <c r="B496" s="509" t="s">
        <v>523</v>
      </c>
      <c r="C496" s="506">
        <v>1619</v>
      </c>
      <c r="D496" s="507">
        <v>1624.9166666666667</v>
      </c>
      <c r="E496" s="507">
        <v>1601.8333333333335</v>
      </c>
      <c r="F496" s="507">
        <v>1584.6666666666667</v>
      </c>
      <c r="G496" s="507">
        <v>1561.5833333333335</v>
      </c>
      <c r="H496" s="507">
        <v>1642.0833333333335</v>
      </c>
      <c r="I496" s="507">
        <v>1665.166666666667</v>
      </c>
      <c r="J496" s="507">
        <v>1682.3333333333335</v>
      </c>
      <c r="K496" s="506">
        <v>1648</v>
      </c>
      <c r="L496" s="506">
        <v>1607.75</v>
      </c>
      <c r="M496" s="506">
        <v>0.36878</v>
      </c>
    </row>
    <row r="497" spans="1:13">
      <c r="A497" s="254">
        <v>487</v>
      </c>
      <c r="B497" s="509" t="s">
        <v>524</v>
      </c>
      <c r="C497" s="506">
        <v>1417.6</v>
      </c>
      <c r="D497" s="507">
        <v>1419.55</v>
      </c>
      <c r="E497" s="507">
        <v>1408.05</v>
      </c>
      <c r="F497" s="507">
        <v>1398.5</v>
      </c>
      <c r="G497" s="507">
        <v>1387</v>
      </c>
      <c r="H497" s="507">
        <v>1429.1</v>
      </c>
      <c r="I497" s="507">
        <v>1440.6</v>
      </c>
      <c r="J497" s="507">
        <v>1450.1499999999999</v>
      </c>
      <c r="K497" s="506">
        <v>1431.05</v>
      </c>
      <c r="L497" s="506">
        <v>1410</v>
      </c>
      <c r="M497" s="506">
        <v>0.38324000000000003</v>
      </c>
    </row>
    <row r="498" spans="1:13">
      <c r="A498" s="254">
        <v>488</v>
      </c>
      <c r="B498" s="509" t="s">
        <v>118</v>
      </c>
      <c r="C498" s="506">
        <v>10.15</v>
      </c>
      <c r="D498" s="507">
        <v>10.316666666666666</v>
      </c>
      <c r="E498" s="507">
        <v>9.8833333333333329</v>
      </c>
      <c r="F498" s="507">
        <v>9.6166666666666671</v>
      </c>
      <c r="G498" s="507">
        <v>9.1833333333333336</v>
      </c>
      <c r="H498" s="507">
        <v>10.583333333333332</v>
      </c>
      <c r="I498" s="507">
        <v>11.016666666666666</v>
      </c>
      <c r="J498" s="507">
        <v>11.283333333333331</v>
      </c>
      <c r="K498" s="506">
        <v>10.75</v>
      </c>
      <c r="L498" s="506">
        <v>10.050000000000001</v>
      </c>
      <c r="M498" s="506">
        <v>1832.5603900000001</v>
      </c>
    </row>
    <row r="499" spans="1:13">
      <c r="A499" s="254">
        <v>489</v>
      </c>
      <c r="B499" s="509" t="s">
        <v>195</v>
      </c>
      <c r="C499" s="506">
        <v>1030.6500000000001</v>
      </c>
      <c r="D499" s="507">
        <v>1041.2666666666667</v>
      </c>
      <c r="E499" s="507">
        <v>1014.5333333333333</v>
      </c>
      <c r="F499" s="507">
        <v>998.41666666666674</v>
      </c>
      <c r="G499" s="507">
        <v>971.68333333333339</v>
      </c>
      <c r="H499" s="507">
        <v>1057.3833333333332</v>
      </c>
      <c r="I499" s="507">
        <v>1084.1166666666663</v>
      </c>
      <c r="J499" s="507">
        <v>1100.2333333333331</v>
      </c>
      <c r="K499" s="506">
        <v>1068</v>
      </c>
      <c r="L499" s="506">
        <v>1025.1500000000001</v>
      </c>
      <c r="M499" s="506">
        <v>19.639030000000002</v>
      </c>
    </row>
    <row r="500" spans="1:13">
      <c r="A500" s="254">
        <v>490</v>
      </c>
      <c r="B500" s="509" t="s">
        <v>525</v>
      </c>
      <c r="C500" s="506">
        <v>6197.15</v>
      </c>
      <c r="D500" s="507">
        <v>6223.75</v>
      </c>
      <c r="E500" s="507">
        <v>6153.6</v>
      </c>
      <c r="F500" s="507">
        <v>6110.05</v>
      </c>
      <c r="G500" s="507">
        <v>6039.9000000000005</v>
      </c>
      <c r="H500" s="507">
        <v>6267.3</v>
      </c>
      <c r="I500" s="507">
        <v>6337.45</v>
      </c>
      <c r="J500" s="507">
        <v>6381</v>
      </c>
      <c r="K500" s="506">
        <v>6293.9</v>
      </c>
      <c r="L500" s="506">
        <v>6180.2</v>
      </c>
      <c r="M500" s="506">
        <v>7.26E-3</v>
      </c>
    </row>
    <row r="501" spans="1:13">
      <c r="A501" s="254">
        <v>491</v>
      </c>
      <c r="B501" s="509" t="s">
        <v>526</v>
      </c>
      <c r="C501" s="506">
        <v>129.94999999999999</v>
      </c>
      <c r="D501" s="507">
        <v>130.15</v>
      </c>
      <c r="E501" s="507">
        <v>127.30000000000001</v>
      </c>
      <c r="F501" s="507">
        <v>124.65</v>
      </c>
      <c r="G501" s="507">
        <v>121.80000000000001</v>
      </c>
      <c r="H501" s="507">
        <v>132.80000000000001</v>
      </c>
      <c r="I501" s="507">
        <v>135.64999999999998</v>
      </c>
      <c r="J501" s="507">
        <v>138.30000000000001</v>
      </c>
      <c r="K501" s="506">
        <v>133</v>
      </c>
      <c r="L501" s="506">
        <v>127.5</v>
      </c>
      <c r="M501" s="506">
        <v>14.585929999999999</v>
      </c>
    </row>
    <row r="502" spans="1:13">
      <c r="A502" s="254">
        <v>492</v>
      </c>
      <c r="B502" s="509" t="s">
        <v>527</v>
      </c>
      <c r="C502" s="506">
        <v>83.6</v>
      </c>
      <c r="D502" s="507">
        <v>84.416666666666671</v>
      </c>
      <c r="E502" s="507">
        <v>81.833333333333343</v>
      </c>
      <c r="F502" s="507">
        <v>80.066666666666677</v>
      </c>
      <c r="G502" s="507">
        <v>77.483333333333348</v>
      </c>
      <c r="H502" s="507">
        <v>86.183333333333337</v>
      </c>
      <c r="I502" s="507">
        <v>88.76666666666668</v>
      </c>
      <c r="J502" s="507">
        <v>90.533333333333331</v>
      </c>
      <c r="K502" s="506">
        <v>87</v>
      </c>
      <c r="L502" s="506">
        <v>82.65</v>
      </c>
      <c r="M502" s="506">
        <v>36.46763</v>
      </c>
    </row>
    <row r="503" spans="1:13">
      <c r="A503" s="254">
        <v>493</v>
      </c>
      <c r="B503" s="509" t="s">
        <v>771</v>
      </c>
      <c r="C503" s="506">
        <v>516.9</v>
      </c>
      <c r="D503" s="507">
        <v>520.85</v>
      </c>
      <c r="E503" s="507">
        <v>507.25</v>
      </c>
      <c r="F503" s="507">
        <v>497.59999999999997</v>
      </c>
      <c r="G503" s="507">
        <v>483.99999999999994</v>
      </c>
      <c r="H503" s="507">
        <v>530.5</v>
      </c>
      <c r="I503" s="507">
        <v>544.10000000000014</v>
      </c>
      <c r="J503" s="507">
        <v>553.75000000000011</v>
      </c>
      <c r="K503" s="506">
        <v>534.45000000000005</v>
      </c>
      <c r="L503" s="506">
        <v>511.2</v>
      </c>
      <c r="M503" s="506">
        <v>3.4567199999999998</v>
      </c>
    </row>
    <row r="504" spans="1:13">
      <c r="A504" s="254">
        <v>494</v>
      </c>
      <c r="B504" s="509" t="s">
        <v>528</v>
      </c>
      <c r="C504" s="506">
        <v>2397.9499999999998</v>
      </c>
      <c r="D504" s="507">
        <v>2407.8166666666666</v>
      </c>
      <c r="E504" s="507">
        <v>2375.6333333333332</v>
      </c>
      <c r="F504" s="507">
        <v>2353.3166666666666</v>
      </c>
      <c r="G504" s="507">
        <v>2321.1333333333332</v>
      </c>
      <c r="H504" s="507">
        <v>2430.1333333333332</v>
      </c>
      <c r="I504" s="507">
        <v>2462.3166666666666</v>
      </c>
      <c r="J504" s="507">
        <v>2484.6333333333332</v>
      </c>
      <c r="K504" s="506">
        <v>2440</v>
      </c>
      <c r="L504" s="506">
        <v>2385.5</v>
      </c>
      <c r="M504" s="506">
        <v>0.5867</v>
      </c>
    </row>
    <row r="505" spans="1:13">
      <c r="A505" s="254">
        <v>495</v>
      </c>
      <c r="B505" s="509" t="s">
        <v>196</v>
      </c>
      <c r="C505" s="506">
        <v>429.3</v>
      </c>
      <c r="D505" s="507">
        <v>429.9666666666667</v>
      </c>
      <c r="E505" s="507">
        <v>424.98333333333341</v>
      </c>
      <c r="F505" s="507">
        <v>420.66666666666669</v>
      </c>
      <c r="G505" s="507">
        <v>415.68333333333339</v>
      </c>
      <c r="H505" s="507">
        <v>434.28333333333342</v>
      </c>
      <c r="I505" s="507">
        <v>439.26666666666677</v>
      </c>
      <c r="J505" s="507">
        <v>443.58333333333343</v>
      </c>
      <c r="K505" s="506">
        <v>434.95</v>
      </c>
      <c r="L505" s="506">
        <v>425.65</v>
      </c>
      <c r="M505" s="506">
        <v>106.73647</v>
      </c>
    </row>
    <row r="506" spans="1:13">
      <c r="A506" s="254">
        <v>496</v>
      </c>
      <c r="B506" s="509" t="s">
        <v>529</v>
      </c>
      <c r="C506" s="506">
        <v>468.15</v>
      </c>
      <c r="D506" s="507">
        <v>473.31666666666666</v>
      </c>
      <c r="E506" s="507">
        <v>461.83333333333331</v>
      </c>
      <c r="F506" s="507">
        <v>455.51666666666665</v>
      </c>
      <c r="G506" s="507">
        <v>444.0333333333333</v>
      </c>
      <c r="H506" s="507">
        <v>479.63333333333333</v>
      </c>
      <c r="I506" s="507">
        <v>491.11666666666667</v>
      </c>
      <c r="J506" s="507">
        <v>497.43333333333334</v>
      </c>
      <c r="K506" s="506">
        <v>484.8</v>
      </c>
      <c r="L506" s="506">
        <v>467</v>
      </c>
      <c r="M506" s="506">
        <v>3.59945</v>
      </c>
    </row>
    <row r="507" spans="1:13">
      <c r="A507" s="254">
        <v>497</v>
      </c>
      <c r="B507" s="509" t="s">
        <v>197</v>
      </c>
      <c r="C507" s="506">
        <v>15.45</v>
      </c>
      <c r="D507" s="507">
        <v>15.5</v>
      </c>
      <c r="E507" s="507">
        <v>15.35</v>
      </c>
      <c r="F507" s="507">
        <v>15.25</v>
      </c>
      <c r="G507" s="507">
        <v>15.1</v>
      </c>
      <c r="H507" s="507">
        <v>15.6</v>
      </c>
      <c r="I507" s="507">
        <v>15.749999999999998</v>
      </c>
      <c r="J507" s="507">
        <v>15.85</v>
      </c>
      <c r="K507" s="506">
        <v>15.65</v>
      </c>
      <c r="L507" s="506">
        <v>15.4</v>
      </c>
      <c r="M507" s="506">
        <v>533.93223999999998</v>
      </c>
    </row>
    <row r="508" spans="1:13">
      <c r="A508" s="254">
        <v>498</v>
      </c>
      <c r="B508" s="509" t="s">
        <v>198</v>
      </c>
      <c r="C508" s="506">
        <v>210.85</v>
      </c>
      <c r="D508" s="507">
        <v>212.08333333333334</v>
      </c>
      <c r="E508" s="507">
        <v>208.76666666666668</v>
      </c>
      <c r="F508" s="507">
        <v>206.68333333333334</v>
      </c>
      <c r="G508" s="507">
        <v>203.36666666666667</v>
      </c>
      <c r="H508" s="507">
        <v>214.16666666666669</v>
      </c>
      <c r="I508" s="507">
        <v>217.48333333333335</v>
      </c>
      <c r="J508" s="507">
        <v>219.56666666666669</v>
      </c>
      <c r="K508" s="506">
        <v>215.4</v>
      </c>
      <c r="L508" s="506">
        <v>210</v>
      </c>
      <c r="M508" s="506">
        <v>93.996629999999996</v>
      </c>
    </row>
    <row r="509" spans="1:13">
      <c r="A509" s="254">
        <v>499</v>
      </c>
      <c r="B509" s="509" t="s">
        <v>530</v>
      </c>
      <c r="C509" s="506">
        <v>331.65</v>
      </c>
      <c r="D509" s="507">
        <v>323.66666666666669</v>
      </c>
      <c r="E509" s="507">
        <v>299.33333333333337</v>
      </c>
      <c r="F509" s="507">
        <v>267.01666666666671</v>
      </c>
      <c r="G509" s="507">
        <v>242.68333333333339</v>
      </c>
      <c r="H509" s="507">
        <v>355.98333333333335</v>
      </c>
      <c r="I509" s="507">
        <v>380.31666666666672</v>
      </c>
      <c r="J509" s="507">
        <v>412.63333333333333</v>
      </c>
      <c r="K509" s="506">
        <v>348</v>
      </c>
      <c r="L509" s="506">
        <v>291.35000000000002</v>
      </c>
      <c r="M509" s="506">
        <v>42.33925</v>
      </c>
    </row>
    <row r="510" spans="1:13">
      <c r="A510" s="254">
        <v>500</v>
      </c>
      <c r="B510" s="509" t="s">
        <v>531</v>
      </c>
      <c r="C510" s="506">
        <v>1894.95</v>
      </c>
      <c r="D510" s="507">
        <v>1891.2833333333335</v>
      </c>
      <c r="E510" s="507">
        <v>1873.5666666666671</v>
      </c>
      <c r="F510" s="507">
        <v>1852.1833333333336</v>
      </c>
      <c r="G510" s="507">
        <v>1834.4666666666672</v>
      </c>
      <c r="H510" s="507">
        <v>1912.666666666667</v>
      </c>
      <c r="I510" s="507">
        <v>1930.3833333333337</v>
      </c>
      <c r="J510" s="507">
        <v>1951.7666666666669</v>
      </c>
      <c r="K510" s="506">
        <v>1909</v>
      </c>
      <c r="L510" s="506">
        <v>1869.9</v>
      </c>
      <c r="M510" s="506">
        <v>1.1533100000000001</v>
      </c>
    </row>
    <row r="511" spans="1:13">
      <c r="A511" s="254">
        <v>501</v>
      </c>
      <c r="B511" s="509" t="s">
        <v>741</v>
      </c>
      <c r="C511" s="506">
        <v>990.85</v>
      </c>
      <c r="D511" s="507">
        <v>990.96666666666658</v>
      </c>
      <c r="E511" s="507">
        <v>966.93333333333317</v>
      </c>
      <c r="F511" s="507">
        <v>943.01666666666654</v>
      </c>
      <c r="G511" s="507">
        <v>918.98333333333312</v>
      </c>
      <c r="H511" s="507">
        <v>1014.8833333333332</v>
      </c>
      <c r="I511" s="507">
        <v>1038.9166666666667</v>
      </c>
      <c r="J511" s="507">
        <v>1062.8333333333333</v>
      </c>
      <c r="K511" s="506">
        <v>1015</v>
      </c>
      <c r="L511" s="506">
        <v>967.05</v>
      </c>
      <c r="M511" s="506">
        <v>0.74972000000000005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69"/>
      <c r="B5" s="569"/>
      <c r="C5" s="570"/>
      <c r="D5" s="57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1" t="s">
        <v>533</v>
      </c>
      <c r="C7" s="571"/>
      <c r="D7" s="248">
        <f>Main!B10</f>
        <v>44272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44271</v>
      </c>
      <c r="B10" s="253">
        <v>543269</v>
      </c>
      <c r="C10" s="254" t="s">
        <v>986</v>
      </c>
      <c r="D10" s="254" t="s">
        <v>988</v>
      </c>
      <c r="E10" s="254" t="s">
        <v>542</v>
      </c>
      <c r="F10" s="356">
        <v>12800</v>
      </c>
      <c r="G10" s="253">
        <v>74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44271</v>
      </c>
      <c r="B11" s="253">
        <v>543269</v>
      </c>
      <c r="C11" s="254" t="s">
        <v>986</v>
      </c>
      <c r="D11" s="254" t="s">
        <v>987</v>
      </c>
      <c r="E11" s="254" t="s">
        <v>542</v>
      </c>
      <c r="F11" s="356">
        <v>12800</v>
      </c>
      <c r="G11" s="253">
        <v>74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44271</v>
      </c>
      <c r="B12" s="253">
        <v>531203</v>
      </c>
      <c r="C12" s="254" t="s">
        <v>963</v>
      </c>
      <c r="D12" s="254" t="s">
        <v>964</v>
      </c>
      <c r="E12" s="254" t="s">
        <v>543</v>
      </c>
      <c r="F12" s="356">
        <v>16544</v>
      </c>
      <c r="G12" s="253">
        <v>32.549999999999997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44271</v>
      </c>
      <c r="B13" s="253">
        <v>531203</v>
      </c>
      <c r="C13" s="254" t="s">
        <v>963</v>
      </c>
      <c r="D13" s="254" t="s">
        <v>1034</v>
      </c>
      <c r="E13" s="254" t="s">
        <v>542</v>
      </c>
      <c r="F13" s="356">
        <v>16544</v>
      </c>
      <c r="G13" s="253">
        <v>32.549999999999997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44271</v>
      </c>
      <c r="B14" s="253">
        <v>526546</v>
      </c>
      <c r="C14" s="254" t="s">
        <v>1035</v>
      </c>
      <c r="D14" s="254" t="s">
        <v>1036</v>
      </c>
      <c r="E14" s="254" t="s">
        <v>542</v>
      </c>
      <c r="F14" s="356">
        <v>50000</v>
      </c>
      <c r="G14" s="253">
        <v>8.8800000000000008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44271</v>
      </c>
      <c r="B15" s="253">
        <v>526546</v>
      </c>
      <c r="C15" s="254" t="s">
        <v>1035</v>
      </c>
      <c r="D15" s="254" t="s">
        <v>1037</v>
      </c>
      <c r="E15" s="254" t="s">
        <v>543</v>
      </c>
      <c r="F15" s="356">
        <v>49713</v>
      </c>
      <c r="G15" s="253">
        <v>8.8800000000000008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44271</v>
      </c>
      <c r="B16" s="253">
        <v>539533</v>
      </c>
      <c r="C16" s="254" t="s">
        <v>1038</v>
      </c>
      <c r="D16" s="254" t="s">
        <v>1039</v>
      </c>
      <c r="E16" s="254" t="s">
        <v>543</v>
      </c>
      <c r="F16" s="356">
        <v>16700</v>
      </c>
      <c r="G16" s="253">
        <v>10.5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44271</v>
      </c>
      <c r="B17" s="253">
        <v>539533</v>
      </c>
      <c r="C17" s="254" t="s">
        <v>1038</v>
      </c>
      <c r="D17" s="254" t="s">
        <v>1040</v>
      </c>
      <c r="E17" s="254" t="s">
        <v>542</v>
      </c>
      <c r="F17" s="356">
        <v>16695</v>
      </c>
      <c r="G17" s="253">
        <v>10.5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44271</v>
      </c>
      <c r="B18" s="253">
        <v>542666</v>
      </c>
      <c r="C18" s="254" t="s">
        <v>1041</v>
      </c>
      <c r="D18" s="254" t="s">
        <v>1042</v>
      </c>
      <c r="E18" s="254" t="s">
        <v>543</v>
      </c>
      <c r="F18" s="356">
        <v>80000</v>
      </c>
      <c r="G18" s="253">
        <v>31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44271</v>
      </c>
      <c r="B19" s="253">
        <v>542666</v>
      </c>
      <c r="C19" s="254" t="s">
        <v>1041</v>
      </c>
      <c r="D19" s="254" t="s">
        <v>1043</v>
      </c>
      <c r="E19" s="254" t="s">
        <v>542</v>
      </c>
      <c r="F19" s="356">
        <v>156000</v>
      </c>
      <c r="G19" s="253">
        <v>31.1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44271</v>
      </c>
      <c r="B20" s="253">
        <v>542666</v>
      </c>
      <c r="C20" s="254" t="s">
        <v>1041</v>
      </c>
      <c r="D20" s="254" t="s">
        <v>1044</v>
      </c>
      <c r="E20" s="254" t="s">
        <v>543</v>
      </c>
      <c r="F20" s="356">
        <v>80000</v>
      </c>
      <c r="G20" s="253">
        <v>31.2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44271</v>
      </c>
      <c r="B21" s="253">
        <v>540774</v>
      </c>
      <c r="C21" s="254" t="s">
        <v>1045</v>
      </c>
      <c r="D21" s="254" t="s">
        <v>991</v>
      </c>
      <c r="E21" s="254" t="s">
        <v>542</v>
      </c>
      <c r="F21" s="356">
        <v>175000</v>
      </c>
      <c r="G21" s="253">
        <v>294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44271</v>
      </c>
      <c r="B22" s="253">
        <v>540774</v>
      </c>
      <c r="C22" s="254" t="s">
        <v>1045</v>
      </c>
      <c r="D22" s="254" t="s">
        <v>991</v>
      </c>
      <c r="E22" s="254" t="s">
        <v>543</v>
      </c>
      <c r="F22" s="356">
        <v>235544</v>
      </c>
      <c r="G22" s="253">
        <v>289.87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44271</v>
      </c>
      <c r="B23" s="253">
        <v>536709</v>
      </c>
      <c r="C23" s="254" t="s">
        <v>1046</v>
      </c>
      <c r="D23" s="254" t="s">
        <v>1047</v>
      </c>
      <c r="E23" s="254" t="s">
        <v>542</v>
      </c>
      <c r="F23" s="356">
        <v>16300</v>
      </c>
      <c r="G23" s="253">
        <v>9.35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44271</v>
      </c>
      <c r="B24" s="253">
        <v>536709</v>
      </c>
      <c r="C24" s="254" t="s">
        <v>1046</v>
      </c>
      <c r="D24" s="254" t="s">
        <v>1048</v>
      </c>
      <c r="E24" s="254" t="s">
        <v>543</v>
      </c>
      <c r="F24" s="356">
        <v>15500</v>
      </c>
      <c r="G24" s="253">
        <v>8.92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44271</v>
      </c>
      <c r="B25" s="253">
        <v>542924</v>
      </c>
      <c r="C25" s="254" t="s">
        <v>1049</v>
      </c>
      <c r="D25" s="254" t="s">
        <v>1050</v>
      </c>
      <c r="E25" s="254" t="s">
        <v>543</v>
      </c>
      <c r="F25" s="356">
        <v>46500</v>
      </c>
      <c r="G25" s="253">
        <v>134.06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44271</v>
      </c>
      <c r="B26" s="253">
        <v>542924</v>
      </c>
      <c r="C26" s="254" t="s">
        <v>1049</v>
      </c>
      <c r="D26" s="254" t="s">
        <v>1051</v>
      </c>
      <c r="E26" s="254" t="s">
        <v>542</v>
      </c>
      <c r="F26" s="356">
        <v>49500</v>
      </c>
      <c r="G26" s="253">
        <v>133.99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44271</v>
      </c>
      <c r="B27" s="253">
        <v>542924</v>
      </c>
      <c r="C27" s="254" t="s">
        <v>1049</v>
      </c>
      <c r="D27" s="254" t="s">
        <v>1051</v>
      </c>
      <c r="E27" s="254" t="s">
        <v>543</v>
      </c>
      <c r="F27" s="356">
        <v>16500</v>
      </c>
      <c r="G27" s="253">
        <v>124.01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44271</v>
      </c>
      <c r="B28" s="253">
        <v>531337</v>
      </c>
      <c r="C28" s="254" t="s">
        <v>1052</v>
      </c>
      <c r="D28" s="254" t="s">
        <v>1053</v>
      </c>
      <c r="E28" s="254" t="s">
        <v>542</v>
      </c>
      <c r="F28" s="356">
        <v>1400000</v>
      </c>
      <c r="G28" s="253">
        <v>11.05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44271</v>
      </c>
      <c r="B29" s="253">
        <v>531337</v>
      </c>
      <c r="C29" s="254" t="s">
        <v>1052</v>
      </c>
      <c r="D29" s="254" t="s">
        <v>1054</v>
      </c>
      <c r="E29" s="254" t="s">
        <v>542</v>
      </c>
      <c r="F29" s="356">
        <v>823633</v>
      </c>
      <c r="G29" s="253">
        <v>11.07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44271</v>
      </c>
      <c r="B30" s="253">
        <v>531337</v>
      </c>
      <c r="C30" s="254" t="s">
        <v>1052</v>
      </c>
      <c r="D30" s="254" t="s">
        <v>1054</v>
      </c>
      <c r="E30" s="254" t="s">
        <v>543</v>
      </c>
      <c r="F30" s="356">
        <v>821316</v>
      </c>
      <c r="G30" s="253">
        <v>11.1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44271</v>
      </c>
      <c r="B31" s="253">
        <v>531337</v>
      </c>
      <c r="C31" s="254" t="s">
        <v>1052</v>
      </c>
      <c r="D31" s="254" t="s">
        <v>962</v>
      </c>
      <c r="E31" s="254" t="s">
        <v>542</v>
      </c>
      <c r="F31" s="356">
        <v>1515000</v>
      </c>
      <c r="G31" s="253">
        <v>11.05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44271</v>
      </c>
      <c r="B32" s="253">
        <v>531337</v>
      </c>
      <c r="C32" s="254" t="s">
        <v>1052</v>
      </c>
      <c r="D32" s="254" t="s">
        <v>962</v>
      </c>
      <c r="E32" s="254" t="s">
        <v>543</v>
      </c>
      <c r="F32" s="356">
        <v>865000</v>
      </c>
      <c r="G32" s="253">
        <v>11.09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44271</v>
      </c>
      <c r="B33" s="253">
        <v>531337</v>
      </c>
      <c r="C33" s="254" t="s">
        <v>1052</v>
      </c>
      <c r="D33" s="254" t="s">
        <v>1055</v>
      </c>
      <c r="E33" s="254" t="s">
        <v>543</v>
      </c>
      <c r="F33" s="356">
        <v>980000</v>
      </c>
      <c r="G33" s="253">
        <v>11.04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44271</v>
      </c>
      <c r="B34" s="253">
        <v>531337</v>
      </c>
      <c r="C34" s="254" t="s">
        <v>1052</v>
      </c>
      <c r="D34" s="254" t="s">
        <v>937</v>
      </c>
      <c r="E34" s="254" t="s">
        <v>542</v>
      </c>
      <c r="F34" s="356">
        <v>23</v>
      </c>
      <c r="G34" s="253">
        <v>11.16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44271</v>
      </c>
      <c r="B35" s="253">
        <v>531337</v>
      </c>
      <c r="C35" s="254" t="s">
        <v>1052</v>
      </c>
      <c r="D35" s="254" t="s">
        <v>937</v>
      </c>
      <c r="E35" s="254" t="s">
        <v>543</v>
      </c>
      <c r="F35" s="356">
        <v>658924</v>
      </c>
      <c r="G35" s="253">
        <v>11.04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44271</v>
      </c>
      <c r="B36" s="253">
        <v>534623</v>
      </c>
      <c r="C36" s="254" t="s">
        <v>1056</v>
      </c>
      <c r="D36" s="254" t="s">
        <v>962</v>
      </c>
      <c r="E36" s="254" t="s">
        <v>542</v>
      </c>
      <c r="F36" s="356">
        <v>41005</v>
      </c>
      <c r="G36" s="253">
        <v>29.87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44271</v>
      </c>
      <c r="B37" s="253">
        <v>534623</v>
      </c>
      <c r="C37" s="254" t="s">
        <v>1056</v>
      </c>
      <c r="D37" s="254" t="s">
        <v>962</v>
      </c>
      <c r="E37" s="254" t="s">
        <v>543</v>
      </c>
      <c r="F37" s="356">
        <v>52005</v>
      </c>
      <c r="G37" s="253">
        <v>29.94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44271</v>
      </c>
      <c r="B38" s="253">
        <v>539679</v>
      </c>
      <c r="C38" s="254" t="s">
        <v>989</v>
      </c>
      <c r="D38" s="254" t="s">
        <v>1057</v>
      </c>
      <c r="E38" s="254" t="s">
        <v>542</v>
      </c>
      <c r="F38" s="356">
        <v>50820</v>
      </c>
      <c r="G38" s="253">
        <v>10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44271</v>
      </c>
      <c r="B39" s="253">
        <v>539679</v>
      </c>
      <c r="C39" s="254" t="s">
        <v>989</v>
      </c>
      <c r="D39" s="254" t="s">
        <v>1058</v>
      </c>
      <c r="E39" s="254" t="s">
        <v>543</v>
      </c>
      <c r="F39" s="356">
        <v>90000</v>
      </c>
      <c r="G39" s="253">
        <v>10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44271</v>
      </c>
      <c r="B40" s="253">
        <v>543262</v>
      </c>
      <c r="C40" s="254" t="s">
        <v>1059</v>
      </c>
      <c r="D40" s="254" t="s">
        <v>1060</v>
      </c>
      <c r="E40" s="254" t="s">
        <v>543</v>
      </c>
      <c r="F40" s="356">
        <v>15000</v>
      </c>
      <c r="G40" s="253">
        <v>37.39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44271</v>
      </c>
      <c r="B41" s="253">
        <v>539521</v>
      </c>
      <c r="C41" s="254" t="s">
        <v>1061</v>
      </c>
      <c r="D41" s="254" t="s">
        <v>1062</v>
      </c>
      <c r="E41" s="254" t="s">
        <v>543</v>
      </c>
      <c r="F41" s="356">
        <v>60000</v>
      </c>
      <c r="G41" s="253">
        <v>11.35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44271</v>
      </c>
      <c r="B42" s="253">
        <v>539521</v>
      </c>
      <c r="C42" s="254" t="s">
        <v>1061</v>
      </c>
      <c r="D42" s="254" t="s">
        <v>1063</v>
      </c>
      <c r="E42" s="254" t="s">
        <v>542</v>
      </c>
      <c r="F42" s="356">
        <v>60000</v>
      </c>
      <c r="G42" s="253">
        <v>11.35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44271</v>
      </c>
      <c r="B43" s="253">
        <v>539291</v>
      </c>
      <c r="C43" s="254" t="s">
        <v>1064</v>
      </c>
      <c r="D43" s="254" t="s">
        <v>1051</v>
      </c>
      <c r="E43" s="254" t="s">
        <v>542</v>
      </c>
      <c r="F43" s="356">
        <v>7763</v>
      </c>
      <c r="G43" s="253">
        <v>75.59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44271</v>
      </c>
      <c r="B44" s="253">
        <v>539291</v>
      </c>
      <c r="C44" s="254" t="s">
        <v>1064</v>
      </c>
      <c r="D44" s="254" t="s">
        <v>1051</v>
      </c>
      <c r="E44" s="254" t="s">
        <v>543</v>
      </c>
      <c r="F44" s="356">
        <v>104992</v>
      </c>
      <c r="G44" s="253">
        <v>75.55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44271</v>
      </c>
      <c r="B45" s="253">
        <v>539291</v>
      </c>
      <c r="C45" s="254" t="s">
        <v>1064</v>
      </c>
      <c r="D45" s="254" t="s">
        <v>1065</v>
      </c>
      <c r="E45" s="254" t="s">
        <v>543</v>
      </c>
      <c r="F45" s="356">
        <v>20100</v>
      </c>
      <c r="G45" s="253">
        <v>75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44271</v>
      </c>
      <c r="B46" s="253">
        <v>539291</v>
      </c>
      <c r="C46" s="254" t="s">
        <v>1064</v>
      </c>
      <c r="D46" s="254" t="s">
        <v>1050</v>
      </c>
      <c r="E46" s="254" t="s">
        <v>542</v>
      </c>
      <c r="F46" s="356">
        <v>85000</v>
      </c>
      <c r="G46" s="253">
        <v>75.709999999999994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44271</v>
      </c>
      <c r="B47" s="253">
        <v>541444</v>
      </c>
      <c r="C47" s="254" t="s">
        <v>1066</v>
      </c>
      <c r="D47" s="254" t="s">
        <v>1067</v>
      </c>
      <c r="E47" s="254" t="s">
        <v>542</v>
      </c>
      <c r="F47" s="356">
        <v>75000</v>
      </c>
      <c r="G47" s="253">
        <v>60.96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44271</v>
      </c>
      <c r="B48" s="253">
        <v>532911</v>
      </c>
      <c r="C48" s="254" t="s">
        <v>965</v>
      </c>
      <c r="D48" s="254" t="s">
        <v>966</v>
      </c>
      <c r="E48" s="254" t="s">
        <v>543</v>
      </c>
      <c r="F48" s="356">
        <v>415000</v>
      </c>
      <c r="G48" s="253">
        <v>10.01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44271</v>
      </c>
      <c r="B49" s="253">
        <v>513532</v>
      </c>
      <c r="C49" s="254" t="s">
        <v>1068</v>
      </c>
      <c r="D49" s="254" t="s">
        <v>1069</v>
      </c>
      <c r="E49" s="254" t="s">
        <v>543</v>
      </c>
      <c r="F49" s="356">
        <v>95797</v>
      </c>
      <c r="G49" s="253">
        <v>34.32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44271</v>
      </c>
      <c r="B50" s="253">
        <v>513532</v>
      </c>
      <c r="C50" s="254" t="s">
        <v>1068</v>
      </c>
      <c r="D50" s="254" t="s">
        <v>1070</v>
      </c>
      <c r="E50" s="254" t="s">
        <v>543</v>
      </c>
      <c r="F50" s="356">
        <v>136000</v>
      </c>
      <c r="G50" s="253">
        <v>31.2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44271</v>
      </c>
      <c r="B51" s="253">
        <v>523710</v>
      </c>
      <c r="C51" s="254" t="s">
        <v>1071</v>
      </c>
      <c r="D51" s="254" t="s">
        <v>1072</v>
      </c>
      <c r="E51" s="254" t="s">
        <v>542</v>
      </c>
      <c r="F51" s="356">
        <v>99208</v>
      </c>
      <c r="G51" s="253">
        <v>232.5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44271</v>
      </c>
      <c r="B52" s="253">
        <v>523710</v>
      </c>
      <c r="C52" s="254" t="s">
        <v>1071</v>
      </c>
      <c r="D52" s="254" t="s">
        <v>1073</v>
      </c>
      <c r="E52" s="254" t="s">
        <v>543</v>
      </c>
      <c r="F52" s="356">
        <v>100000</v>
      </c>
      <c r="G52" s="253">
        <v>232.5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44271</v>
      </c>
      <c r="B53" s="253">
        <v>539526</v>
      </c>
      <c r="C53" s="254" t="s">
        <v>1074</v>
      </c>
      <c r="D53" s="254" t="s">
        <v>1075</v>
      </c>
      <c r="E53" s="254" t="s">
        <v>543</v>
      </c>
      <c r="F53" s="356">
        <v>913100</v>
      </c>
      <c r="G53" s="253">
        <v>0.66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44271</v>
      </c>
      <c r="B54" s="253">
        <v>540259</v>
      </c>
      <c r="C54" s="254" t="s">
        <v>948</v>
      </c>
      <c r="D54" s="254" t="s">
        <v>1076</v>
      </c>
      <c r="E54" s="254" t="s">
        <v>542</v>
      </c>
      <c r="F54" s="356">
        <v>77833</v>
      </c>
      <c r="G54" s="253">
        <v>16.34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44271</v>
      </c>
      <c r="B55" s="253">
        <v>540259</v>
      </c>
      <c r="C55" s="254" t="s">
        <v>948</v>
      </c>
      <c r="D55" s="254" t="s">
        <v>1076</v>
      </c>
      <c r="E55" s="254" t="s">
        <v>543</v>
      </c>
      <c r="F55" s="356">
        <v>79389</v>
      </c>
      <c r="G55" s="253">
        <v>16.52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44271</v>
      </c>
      <c r="B56" s="253">
        <v>542034</v>
      </c>
      <c r="C56" s="254" t="s">
        <v>1077</v>
      </c>
      <c r="D56" s="254" t="s">
        <v>1078</v>
      </c>
      <c r="E56" s="254" t="s">
        <v>542</v>
      </c>
      <c r="F56" s="356">
        <v>72000</v>
      </c>
      <c r="G56" s="253">
        <v>33.549999999999997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44271</v>
      </c>
      <c r="B57" s="253">
        <v>542034</v>
      </c>
      <c r="C57" s="254" t="s">
        <v>1077</v>
      </c>
      <c r="D57" s="254" t="s">
        <v>1079</v>
      </c>
      <c r="E57" s="254" t="s">
        <v>543</v>
      </c>
      <c r="F57" s="356">
        <v>126000</v>
      </c>
      <c r="G57" s="253">
        <v>33.53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44271</v>
      </c>
      <c r="B58" s="253">
        <v>539026</v>
      </c>
      <c r="C58" s="254" t="s">
        <v>936</v>
      </c>
      <c r="D58" s="254" t="s">
        <v>1080</v>
      </c>
      <c r="E58" s="254" t="s">
        <v>542</v>
      </c>
      <c r="F58" s="356">
        <v>20000</v>
      </c>
      <c r="G58" s="253">
        <v>27.5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44271</v>
      </c>
      <c r="B59" s="253">
        <v>539026</v>
      </c>
      <c r="C59" s="254" t="s">
        <v>936</v>
      </c>
      <c r="D59" s="254" t="s">
        <v>1080</v>
      </c>
      <c r="E59" s="254" t="s">
        <v>543</v>
      </c>
      <c r="F59" s="356">
        <v>48000</v>
      </c>
      <c r="G59" s="253">
        <v>26.51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44271</v>
      </c>
      <c r="B60" s="253">
        <v>539026</v>
      </c>
      <c r="C60" s="254" t="s">
        <v>936</v>
      </c>
      <c r="D60" s="254" t="s">
        <v>1081</v>
      </c>
      <c r="E60" s="254" t="s">
        <v>542</v>
      </c>
      <c r="F60" s="356">
        <v>52000</v>
      </c>
      <c r="G60" s="253">
        <v>27.67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44271</v>
      </c>
      <c r="B61" s="253">
        <v>539026</v>
      </c>
      <c r="C61" s="254" t="s">
        <v>936</v>
      </c>
      <c r="D61" s="254" t="s">
        <v>992</v>
      </c>
      <c r="E61" s="254" t="s">
        <v>543</v>
      </c>
      <c r="F61" s="356">
        <v>52000</v>
      </c>
      <c r="G61" s="253">
        <v>27.62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44271</v>
      </c>
      <c r="B62" s="253">
        <v>538733</v>
      </c>
      <c r="C62" s="254" t="s">
        <v>1082</v>
      </c>
      <c r="D62" s="254" t="s">
        <v>1083</v>
      </c>
      <c r="E62" s="254" t="s">
        <v>542</v>
      </c>
      <c r="F62" s="356">
        <v>410563</v>
      </c>
      <c r="G62" s="253">
        <v>19.07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44271</v>
      </c>
      <c r="B63" s="253">
        <v>538733</v>
      </c>
      <c r="C63" s="254" t="s">
        <v>1082</v>
      </c>
      <c r="D63" s="254" t="s">
        <v>1084</v>
      </c>
      <c r="E63" s="254" t="s">
        <v>543</v>
      </c>
      <c r="F63" s="356">
        <v>403563</v>
      </c>
      <c r="G63" s="253">
        <v>19.079999999999998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44271</v>
      </c>
      <c r="B64" s="253">
        <v>541701</v>
      </c>
      <c r="C64" s="254" t="s">
        <v>1085</v>
      </c>
      <c r="D64" s="254" t="s">
        <v>1086</v>
      </c>
      <c r="E64" s="254" t="s">
        <v>543</v>
      </c>
      <c r="F64" s="356">
        <v>90000</v>
      </c>
      <c r="G64" s="253">
        <v>270.02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44271</v>
      </c>
      <c r="B65" s="253">
        <v>541701</v>
      </c>
      <c r="C65" s="254" t="s">
        <v>1085</v>
      </c>
      <c r="D65" s="254" t="s">
        <v>1087</v>
      </c>
      <c r="E65" s="254" t="s">
        <v>542</v>
      </c>
      <c r="F65" s="356">
        <v>93900</v>
      </c>
      <c r="G65" s="253">
        <v>270.22000000000003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44271</v>
      </c>
      <c r="B66" s="253">
        <v>512064</v>
      </c>
      <c r="C66" s="254" t="s">
        <v>1088</v>
      </c>
      <c r="D66" s="254" t="s">
        <v>1089</v>
      </c>
      <c r="E66" s="254" t="s">
        <v>542</v>
      </c>
      <c r="F66" s="356">
        <v>1510</v>
      </c>
      <c r="G66" s="253">
        <v>56.03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44271</v>
      </c>
      <c r="B67" s="253">
        <v>542046</v>
      </c>
      <c r="C67" s="254" t="s">
        <v>1090</v>
      </c>
      <c r="D67" s="254" t="s">
        <v>1091</v>
      </c>
      <c r="E67" s="254" t="s">
        <v>542</v>
      </c>
      <c r="F67" s="356">
        <v>63000</v>
      </c>
      <c r="G67" s="253">
        <v>16.71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44271</v>
      </c>
      <c r="B68" s="253">
        <v>542046</v>
      </c>
      <c r="C68" s="254" t="s">
        <v>1090</v>
      </c>
      <c r="D68" s="254" t="s">
        <v>1091</v>
      </c>
      <c r="E68" s="254" t="s">
        <v>542</v>
      </c>
      <c r="F68" s="356">
        <v>50400</v>
      </c>
      <c r="G68" s="253">
        <v>16.8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44271</v>
      </c>
      <c r="B69" s="253">
        <v>542046</v>
      </c>
      <c r="C69" s="254" t="s">
        <v>1090</v>
      </c>
      <c r="D69" s="254" t="s">
        <v>1092</v>
      </c>
      <c r="E69" s="254" t="s">
        <v>543</v>
      </c>
      <c r="F69" s="356">
        <v>105840</v>
      </c>
      <c r="G69" s="253">
        <v>16.8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44271</v>
      </c>
      <c r="B70" s="253">
        <v>522209</v>
      </c>
      <c r="C70" s="254" t="s">
        <v>1093</v>
      </c>
      <c r="D70" s="254" t="s">
        <v>1094</v>
      </c>
      <c r="E70" s="254" t="s">
        <v>543</v>
      </c>
      <c r="F70" s="356">
        <v>377459</v>
      </c>
      <c r="G70" s="253">
        <v>2.74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44271</v>
      </c>
      <c r="B71" s="253">
        <v>522209</v>
      </c>
      <c r="C71" s="254" t="s">
        <v>1093</v>
      </c>
      <c r="D71" s="254" t="s">
        <v>1095</v>
      </c>
      <c r="E71" s="254" t="s">
        <v>542</v>
      </c>
      <c r="F71" s="356">
        <v>370000</v>
      </c>
      <c r="G71" s="253">
        <v>2.74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44271</v>
      </c>
      <c r="B72" s="253">
        <v>530665</v>
      </c>
      <c r="C72" s="254" t="s">
        <v>1096</v>
      </c>
      <c r="D72" s="254" t="s">
        <v>937</v>
      </c>
      <c r="E72" s="254" t="s">
        <v>542</v>
      </c>
      <c r="F72" s="356">
        <v>300004</v>
      </c>
      <c r="G72" s="253">
        <v>6.91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44271</v>
      </c>
      <c r="B73" s="253">
        <v>530665</v>
      </c>
      <c r="C73" s="254" t="s">
        <v>1096</v>
      </c>
      <c r="D73" s="254" t="s">
        <v>937</v>
      </c>
      <c r="E73" s="254" t="s">
        <v>543</v>
      </c>
      <c r="F73" s="356">
        <v>4</v>
      </c>
      <c r="G73" s="253">
        <v>6.89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44271</v>
      </c>
      <c r="B74" s="253" t="s">
        <v>967</v>
      </c>
      <c r="C74" s="254" t="s">
        <v>968</v>
      </c>
      <c r="D74" s="254" t="s">
        <v>993</v>
      </c>
      <c r="E74" s="254" t="s">
        <v>542</v>
      </c>
      <c r="F74" s="356">
        <v>72694</v>
      </c>
      <c r="G74" s="253">
        <v>109.46</v>
      </c>
      <c r="H74" s="325" t="s">
        <v>882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44271</v>
      </c>
      <c r="B75" s="253" t="s">
        <v>675</v>
      </c>
      <c r="C75" s="254" t="s">
        <v>969</v>
      </c>
      <c r="D75" s="254" t="s">
        <v>1097</v>
      </c>
      <c r="E75" s="254" t="s">
        <v>542</v>
      </c>
      <c r="F75" s="356">
        <v>456651</v>
      </c>
      <c r="G75" s="253">
        <v>168.26</v>
      </c>
      <c r="H75" s="325" t="s">
        <v>882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44271</v>
      </c>
      <c r="B76" s="253" t="s">
        <v>1098</v>
      </c>
      <c r="C76" s="254" t="s">
        <v>1099</v>
      </c>
      <c r="D76" s="254" t="s">
        <v>911</v>
      </c>
      <c r="E76" s="254" t="s">
        <v>542</v>
      </c>
      <c r="F76" s="356">
        <v>198240</v>
      </c>
      <c r="G76" s="253">
        <v>72.17</v>
      </c>
      <c r="H76" s="325" t="s">
        <v>882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44271</v>
      </c>
      <c r="B77" s="253" t="s">
        <v>315</v>
      </c>
      <c r="C77" s="254" t="s">
        <v>1100</v>
      </c>
      <c r="D77" s="254" t="s">
        <v>1101</v>
      </c>
      <c r="E77" s="254" t="s">
        <v>542</v>
      </c>
      <c r="F77" s="356">
        <v>530089</v>
      </c>
      <c r="G77" s="253">
        <v>104.1</v>
      </c>
      <c r="H77" s="325" t="s">
        <v>882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44271</v>
      </c>
      <c r="B78" s="253" t="s">
        <v>994</v>
      </c>
      <c r="C78" s="254" t="s">
        <v>995</v>
      </c>
      <c r="D78" s="254" t="s">
        <v>911</v>
      </c>
      <c r="E78" s="254" t="s">
        <v>542</v>
      </c>
      <c r="F78" s="356">
        <v>717472</v>
      </c>
      <c r="G78" s="253">
        <v>101.98</v>
      </c>
      <c r="H78" s="325" t="s">
        <v>882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44271</v>
      </c>
      <c r="B79" s="253" t="s">
        <v>1102</v>
      </c>
      <c r="C79" s="254" t="s">
        <v>1103</v>
      </c>
      <c r="D79" s="254" t="s">
        <v>1104</v>
      </c>
      <c r="E79" s="254" t="s">
        <v>542</v>
      </c>
      <c r="F79" s="356">
        <v>2414632</v>
      </c>
      <c r="G79" s="253">
        <v>16.88</v>
      </c>
      <c r="H79" s="325" t="s">
        <v>882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44271</v>
      </c>
      <c r="B80" s="253" t="s">
        <v>834</v>
      </c>
      <c r="C80" s="254" t="s">
        <v>1105</v>
      </c>
      <c r="D80" s="254" t="s">
        <v>1106</v>
      </c>
      <c r="E80" s="254" t="s">
        <v>542</v>
      </c>
      <c r="F80" s="356">
        <v>2700000</v>
      </c>
      <c r="G80" s="253">
        <v>266.02</v>
      </c>
      <c r="H80" s="325" t="s">
        <v>882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44271</v>
      </c>
      <c r="B81" s="253" t="s">
        <v>996</v>
      </c>
      <c r="C81" s="254" t="s">
        <v>997</v>
      </c>
      <c r="D81" s="254" t="s">
        <v>911</v>
      </c>
      <c r="E81" s="254" t="s">
        <v>542</v>
      </c>
      <c r="F81" s="356">
        <v>456900</v>
      </c>
      <c r="G81" s="253">
        <v>60.7</v>
      </c>
      <c r="H81" s="325" t="s">
        <v>882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44271</v>
      </c>
      <c r="B82" s="253" t="s">
        <v>1107</v>
      </c>
      <c r="C82" s="254" t="s">
        <v>1108</v>
      </c>
      <c r="D82" s="254" t="s">
        <v>1109</v>
      </c>
      <c r="E82" s="254" t="s">
        <v>542</v>
      </c>
      <c r="F82" s="356">
        <v>508660</v>
      </c>
      <c r="G82" s="253">
        <v>17.25</v>
      </c>
      <c r="H82" s="325" t="s">
        <v>882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44271</v>
      </c>
      <c r="B83" s="253" t="s">
        <v>397</v>
      </c>
      <c r="C83" s="254" t="s">
        <v>1110</v>
      </c>
      <c r="D83" s="254" t="s">
        <v>1111</v>
      </c>
      <c r="E83" s="254" t="s">
        <v>542</v>
      </c>
      <c r="F83" s="356">
        <v>2450000</v>
      </c>
      <c r="G83" s="253">
        <v>100.92</v>
      </c>
      <c r="H83" s="325" t="s">
        <v>882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44271</v>
      </c>
      <c r="B84" s="253" t="s">
        <v>1045</v>
      </c>
      <c r="C84" s="254" t="s">
        <v>1112</v>
      </c>
      <c r="D84" s="254" t="s">
        <v>991</v>
      </c>
      <c r="E84" s="254" t="s">
        <v>542</v>
      </c>
      <c r="F84" s="356">
        <v>341102</v>
      </c>
      <c r="G84" s="253">
        <v>287.18</v>
      </c>
      <c r="H84" s="325" t="s">
        <v>882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44271</v>
      </c>
      <c r="B85" s="253" t="s">
        <v>1045</v>
      </c>
      <c r="C85" s="254" t="s">
        <v>1112</v>
      </c>
      <c r="D85" s="254" t="s">
        <v>1113</v>
      </c>
      <c r="E85" s="254" t="s">
        <v>542</v>
      </c>
      <c r="F85" s="356">
        <v>211756</v>
      </c>
      <c r="G85" s="253">
        <v>286.33</v>
      </c>
      <c r="H85" s="325" t="s">
        <v>882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44271</v>
      </c>
      <c r="B86" s="253" t="s">
        <v>1045</v>
      </c>
      <c r="C86" s="254" t="s">
        <v>1112</v>
      </c>
      <c r="D86" s="254" t="s">
        <v>1114</v>
      </c>
      <c r="E86" s="254" t="s">
        <v>542</v>
      </c>
      <c r="F86" s="356">
        <v>176679</v>
      </c>
      <c r="G86" s="253">
        <v>280</v>
      </c>
      <c r="H86" s="325" t="s">
        <v>882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44271</v>
      </c>
      <c r="B87" s="253" t="s">
        <v>973</v>
      </c>
      <c r="C87" s="254" t="s">
        <v>974</v>
      </c>
      <c r="D87" s="254" t="s">
        <v>998</v>
      </c>
      <c r="E87" s="254" t="s">
        <v>542</v>
      </c>
      <c r="F87" s="356">
        <v>5850000</v>
      </c>
      <c r="G87" s="253">
        <v>106.65</v>
      </c>
      <c r="H87" s="325" t="s">
        <v>882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44271</v>
      </c>
      <c r="B88" s="253" t="s">
        <v>973</v>
      </c>
      <c r="C88" s="254" t="s">
        <v>974</v>
      </c>
      <c r="D88" s="254" t="s">
        <v>1115</v>
      </c>
      <c r="E88" s="254" t="s">
        <v>542</v>
      </c>
      <c r="F88" s="356">
        <v>3572098</v>
      </c>
      <c r="G88" s="253">
        <v>107.09</v>
      </c>
      <c r="H88" s="325" t="s">
        <v>882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44271</v>
      </c>
      <c r="B89" s="253" t="s">
        <v>1116</v>
      </c>
      <c r="C89" s="254" t="s">
        <v>1117</v>
      </c>
      <c r="D89" s="254" t="s">
        <v>1118</v>
      </c>
      <c r="E89" s="254" t="s">
        <v>542</v>
      </c>
      <c r="F89" s="356">
        <v>325000</v>
      </c>
      <c r="G89" s="253">
        <v>112</v>
      </c>
      <c r="H89" s="325" t="s">
        <v>882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44271</v>
      </c>
      <c r="B90" s="253" t="s">
        <v>1119</v>
      </c>
      <c r="C90" s="254" t="s">
        <v>1120</v>
      </c>
      <c r="D90" s="254" t="s">
        <v>1121</v>
      </c>
      <c r="E90" s="254" t="s">
        <v>542</v>
      </c>
      <c r="F90" s="356">
        <v>28973</v>
      </c>
      <c r="G90" s="253">
        <v>26.58</v>
      </c>
      <c r="H90" s="325" t="s">
        <v>882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44271</v>
      </c>
      <c r="B91" s="253" t="s">
        <v>990</v>
      </c>
      <c r="C91" s="254" t="s">
        <v>1000</v>
      </c>
      <c r="D91" s="254" t="s">
        <v>911</v>
      </c>
      <c r="E91" s="254" t="s">
        <v>542</v>
      </c>
      <c r="F91" s="356">
        <v>243427</v>
      </c>
      <c r="G91" s="253">
        <v>1016.16</v>
      </c>
      <c r="H91" s="325" t="s">
        <v>882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44271</v>
      </c>
      <c r="B92" s="253" t="s">
        <v>1002</v>
      </c>
      <c r="C92" s="254" t="s">
        <v>1003</v>
      </c>
      <c r="D92" s="254" t="s">
        <v>1004</v>
      </c>
      <c r="E92" s="254" t="s">
        <v>542</v>
      </c>
      <c r="F92" s="356">
        <v>84800</v>
      </c>
      <c r="G92" s="253">
        <v>70.790000000000006</v>
      </c>
      <c r="H92" s="325" t="s">
        <v>882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44271</v>
      </c>
      <c r="B93" s="253" t="s">
        <v>1122</v>
      </c>
      <c r="C93" s="254" t="s">
        <v>1123</v>
      </c>
      <c r="D93" s="254" t="s">
        <v>911</v>
      </c>
      <c r="E93" s="254" t="s">
        <v>542</v>
      </c>
      <c r="F93" s="356">
        <v>1025244</v>
      </c>
      <c r="G93" s="253">
        <v>71.31</v>
      </c>
      <c r="H93" s="325" t="s">
        <v>882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44271</v>
      </c>
      <c r="B94" s="253" t="s">
        <v>1124</v>
      </c>
      <c r="C94" s="254" t="s">
        <v>1125</v>
      </c>
      <c r="D94" s="254" t="s">
        <v>1126</v>
      </c>
      <c r="E94" s="254" t="s">
        <v>542</v>
      </c>
      <c r="F94" s="356">
        <v>154368</v>
      </c>
      <c r="G94" s="253">
        <v>150.93</v>
      </c>
      <c r="H94" s="325" t="s">
        <v>882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44271</v>
      </c>
      <c r="B95" s="253" t="s">
        <v>1127</v>
      </c>
      <c r="C95" s="254" t="s">
        <v>1128</v>
      </c>
      <c r="D95" s="254" t="s">
        <v>1001</v>
      </c>
      <c r="E95" s="254" t="s">
        <v>542</v>
      </c>
      <c r="F95" s="356">
        <v>76830</v>
      </c>
      <c r="G95" s="253">
        <v>107.56</v>
      </c>
      <c r="H95" s="325" t="s">
        <v>882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44271</v>
      </c>
      <c r="B96" s="253" t="s">
        <v>1129</v>
      </c>
      <c r="C96" s="254" t="s">
        <v>1130</v>
      </c>
      <c r="D96" s="254" t="s">
        <v>1131</v>
      </c>
      <c r="E96" s="254" t="s">
        <v>542</v>
      </c>
      <c r="F96" s="356">
        <v>153000</v>
      </c>
      <c r="G96" s="253">
        <v>23.81</v>
      </c>
      <c r="H96" s="325" t="s">
        <v>882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44271</v>
      </c>
      <c r="B97" s="253" t="s">
        <v>1132</v>
      </c>
      <c r="C97" s="254" t="s">
        <v>1133</v>
      </c>
      <c r="D97" s="254" t="s">
        <v>999</v>
      </c>
      <c r="E97" s="254" t="s">
        <v>542</v>
      </c>
      <c r="F97" s="356">
        <v>80796</v>
      </c>
      <c r="G97" s="253">
        <v>134.83000000000001</v>
      </c>
      <c r="H97" s="325" t="s">
        <v>882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44271</v>
      </c>
      <c r="B98" s="253" t="s">
        <v>1134</v>
      </c>
      <c r="C98" s="254" t="s">
        <v>1135</v>
      </c>
      <c r="D98" s="254" t="s">
        <v>1136</v>
      </c>
      <c r="E98" s="254" t="s">
        <v>542</v>
      </c>
      <c r="F98" s="356">
        <v>1919160</v>
      </c>
      <c r="G98" s="253">
        <v>71</v>
      </c>
      <c r="H98" s="325" t="s">
        <v>882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44271</v>
      </c>
      <c r="B99" s="253" t="s">
        <v>1137</v>
      </c>
      <c r="C99" s="254" t="s">
        <v>1138</v>
      </c>
      <c r="D99" s="254" t="s">
        <v>962</v>
      </c>
      <c r="E99" s="254" t="s">
        <v>542</v>
      </c>
      <c r="F99" s="356">
        <v>67057</v>
      </c>
      <c r="G99" s="253">
        <v>283.69</v>
      </c>
      <c r="H99" s="325" t="s">
        <v>882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44271</v>
      </c>
      <c r="B100" s="253" t="s">
        <v>1139</v>
      </c>
      <c r="C100" s="254" t="s">
        <v>1140</v>
      </c>
      <c r="D100" s="254" t="s">
        <v>1141</v>
      </c>
      <c r="E100" s="254" t="s">
        <v>542</v>
      </c>
      <c r="F100" s="356">
        <v>150000</v>
      </c>
      <c r="G100" s="253">
        <v>142.96</v>
      </c>
      <c r="H100" s="325" t="s">
        <v>882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44271</v>
      </c>
      <c r="B101" s="253" t="s">
        <v>1142</v>
      </c>
      <c r="C101" s="254" t="s">
        <v>1143</v>
      </c>
      <c r="D101" s="254" t="s">
        <v>1144</v>
      </c>
      <c r="E101" s="254" t="s">
        <v>542</v>
      </c>
      <c r="F101" s="356">
        <v>220000</v>
      </c>
      <c r="G101" s="253">
        <v>155</v>
      </c>
      <c r="H101" s="325" t="s">
        <v>882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44271</v>
      </c>
      <c r="B102" s="253" t="s">
        <v>967</v>
      </c>
      <c r="C102" s="254" t="s">
        <v>968</v>
      </c>
      <c r="D102" s="254" t="s">
        <v>993</v>
      </c>
      <c r="E102" s="254" t="s">
        <v>543</v>
      </c>
      <c r="F102" s="356">
        <v>27244</v>
      </c>
      <c r="G102" s="253">
        <v>110.44</v>
      </c>
      <c r="H102" s="325" t="s">
        <v>882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44271</v>
      </c>
      <c r="B103" s="253" t="s">
        <v>675</v>
      </c>
      <c r="C103" s="254" t="s">
        <v>969</v>
      </c>
      <c r="D103" s="254" t="s">
        <v>1097</v>
      </c>
      <c r="E103" s="254" t="s">
        <v>543</v>
      </c>
      <c r="F103" s="356">
        <v>456651</v>
      </c>
      <c r="G103" s="253">
        <v>169.93</v>
      </c>
      <c r="H103" s="325" t="s">
        <v>882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44271</v>
      </c>
      <c r="B104" s="253" t="s">
        <v>675</v>
      </c>
      <c r="C104" s="254" t="s">
        <v>969</v>
      </c>
      <c r="D104" s="254" t="s">
        <v>972</v>
      </c>
      <c r="E104" s="254" t="s">
        <v>543</v>
      </c>
      <c r="F104" s="356">
        <v>457586</v>
      </c>
      <c r="G104" s="253">
        <v>168.52</v>
      </c>
      <c r="H104" s="325" t="s">
        <v>882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44271</v>
      </c>
      <c r="B105" s="253" t="s">
        <v>970</v>
      </c>
      <c r="C105" s="254" t="s">
        <v>971</v>
      </c>
      <c r="D105" s="254" t="s">
        <v>1006</v>
      </c>
      <c r="E105" s="254" t="s">
        <v>543</v>
      </c>
      <c r="F105" s="356">
        <v>440000</v>
      </c>
      <c r="G105" s="253">
        <v>3.76</v>
      </c>
      <c r="H105" s="325" t="s">
        <v>882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44271</v>
      </c>
      <c r="B106" s="253" t="s">
        <v>1098</v>
      </c>
      <c r="C106" s="254" t="s">
        <v>1099</v>
      </c>
      <c r="D106" s="254" t="s">
        <v>911</v>
      </c>
      <c r="E106" s="254" t="s">
        <v>543</v>
      </c>
      <c r="F106" s="356">
        <v>198240</v>
      </c>
      <c r="G106" s="253">
        <v>72.19</v>
      </c>
      <c r="H106" s="325" t="s">
        <v>882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44271</v>
      </c>
      <c r="B107" s="253" t="s">
        <v>315</v>
      </c>
      <c r="C107" s="254" t="s">
        <v>1100</v>
      </c>
      <c r="D107" s="254" t="s">
        <v>1101</v>
      </c>
      <c r="E107" s="254" t="s">
        <v>543</v>
      </c>
      <c r="F107" s="356">
        <v>530903</v>
      </c>
      <c r="G107" s="253">
        <v>103.91</v>
      </c>
      <c r="H107" s="325" t="s">
        <v>882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44271</v>
      </c>
      <c r="B108" s="253" t="s">
        <v>315</v>
      </c>
      <c r="C108" s="254" t="s">
        <v>1100</v>
      </c>
      <c r="D108" s="254" t="s">
        <v>1145</v>
      </c>
      <c r="E108" s="254" t="s">
        <v>543</v>
      </c>
      <c r="F108" s="356">
        <v>573038</v>
      </c>
      <c r="G108" s="253">
        <v>106.29</v>
      </c>
      <c r="H108" s="325" t="s">
        <v>882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44271</v>
      </c>
      <c r="B109" s="253" t="s">
        <v>994</v>
      </c>
      <c r="C109" s="254" t="s">
        <v>995</v>
      </c>
      <c r="D109" s="254" t="s">
        <v>911</v>
      </c>
      <c r="E109" s="254" t="s">
        <v>543</v>
      </c>
      <c r="F109" s="356">
        <v>717472</v>
      </c>
      <c r="G109" s="253">
        <v>102.1</v>
      </c>
      <c r="H109" s="325" t="s">
        <v>882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44271</v>
      </c>
      <c r="B110" s="253" t="s">
        <v>1146</v>
      </c>
      <c r="C110" s="254" t="s">
        <v>1147</v>
      </c>
      <c r="D110" s="254" t="s">
        <v>1148</v>
      </c>
      <c r="E110" s="254" t="s">
        <v>543</v>
      </c>
      <c r="F110" s="356">
        <v>2381895</v>
      </c>
      <c r="G110" s="253">
        <v>55</v>
      </c>
      <c r="H110" s="325" t="s">
        <v>882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44271</v>
      </c>
      <c r="B111" s="253" t="s">
        <v>1102</v>
      </c>
      <c r="C111" s="254" t="s">
        <v>1103</v>
      </c>
      <c r="D111" s="254" t="s">
        <v>1104</v>
      </c>
      <c r="E111" s="254" t="s">
        <v>543</v>
      </c>
      <c r="F111" s="356">
        <v>2390995</v>
      </c>
      <c r="G111" s="253">
        <v>17.03</v>
      </c>
      <c r="H111" s="325" t="s">
        <v>882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44271</v>
      </c>
      <c r="B112" s="253" t="s">
        <v>1149</v>
      </c>
      <c r="C112" s="254" t="s">
        <v>1150</v>
      </c>
      <c r="D112" s="254" t="s">
        <v>1151</v>
      </c>
      <c r="E112" s="254" t="s">
        <v>543</v>
      </c>
      <c r="F112" s="356">
        <v>1200000</v>
      </c>
      <c r="G112" s="253">
        <v>27.07</v>
      </c>
      <c r="H112" s="325" t="s">
        <v>882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44271</v>
      </c>
      <c r="B113" s="253" t="s">
        <v>996</v>
      </c>
      <c r="C113" s="254" t="s">
        <v>997</v>
      </c>
      <c r="D113" s="254" t="s">
        <v>911</v>
      </c>
      <c r="E113" s="254" t="s">
        <v>543</v>
      </c>
      <c r="F113" s="356">
        <v>456900</v>
      </c>
      <c r="G113" s="253">
        <v>60.77</v>
      </c>
      <c r="H113" s="325" t="s">
        <v>882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44271</v>
      </c>
      <c r="B114" s="253" t="s">
        <v>1107</v>
      </c>
      <c r="C114" s="254" t="s">
        <v>1108</v>
      </c>
      <c r="D114" s="254" t="s">
        <v>1152</v>
      </c>
      <c r="E114" s="254" t="s">
        <v>543</v>
      </c>
      <c r="F114" s="356">
        <v>583660</v>
      </c>
      <c r="G114" s="253">
        <v>17.149999999999999</v>
      </c>
      <c r="H114" s="325" t="s">
        <v>882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44271</v>
      </c>
      <c r="B115" s="253" t="s">
        <v>1045</v>
      </c>
      <c r="C115" s="254" t="s">
        <v>1112</v>
      </c>
      <c r="D115" s="254" t="s">
        <v>1114</v>
      </c>
      <c r="E115" s="254" t="s">
        <v>543</v>
      </c>
      <c r="F115" s="356">
        <v>193811</v>
      </c>
      <c r="G115" s="253">
        <v>293.95</v>
      </c>
      <c r="H115" s="325" t="s">
        <v>882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44271</v>
      </c>
      <c r="B116" s="253" t="s">
        <v>1045</v>
      </c>
      <c r="C116" s="254" t="s">
        <v>1112</v>
      </c>
      <c r="D116" s="254" t="s">
        <v>1113</v>
      </c>
      <c r="E116" s="254" t="s">
        <v>543</v>
      </c>
      <c r="F116" s="356">
        <v>11756</v>
      </c>
      <c r="G116" s="253">
        <v>299.93</v>
      </c>
      <c r="H116" s="325" t="s">
        <v>882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44271</v>
      </c>
      <c r="B117" s="253" t="s">
        <v>1045</v>
      </c>
      <c r="C117" s="254" t="s">
        <v>1112</v>
      </c>
      <c r="D117" s="254" t="s">
        <v>991</v>
      </c>
      <c r="E117" s="254" t="s">
        <v>543</v>
      </c>
      <c r="F117" s="356">
        <v>250458</v>
      </c>
      <c r="G117" s="253">
        <v>286.74</v>
      </c>
      <c r="H117" s="325" t="s">
        <v>882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44271</v>
      </c>
      <c r="B118" s="253" t="s">
        <v>973</v>
      </c>
      <c r="C118" s="254" t="s">
        <v>974</v>
      </c>
      <c r="D118" s="254" t="s">
        <v>1007</v>
      </c>
      <c r="E118" s="254" t="s">
        <v>543</v>
      </c>
      <c r="F118" s="356">
        <v>5600000</v>
      </c>
      <c r="G118" s="253">
        <v>106.71</v>
      </c>
      <c r="H118" s="325" t="s">
        <v>882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44271</v>
      </c>
      <c r="B119" s="253" t="s">
        <v>1119</v>
      </c>
      <c r="C119" s="254" t="s">
        <v>1120</v>
      </c>
      <c r="D119" s="254" t="s">
        <v>1121</v>
      </c>
      <c r="E119" s="254" t="s">
        <v>543</v>
      </c>
      <c r="F119" s="356">
        <v>63616</v>
      </c>
      <c r="G119" s="253">
        <v>25.75</v>
      </c>
      <c r="H119" s="325" t="s">
        <v>882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44271</v>
      </c>
      <c r="B120" s="253" t="s">
        <v>990</v>
      </c>
      <c r="C120" s="254" t="s">
        <v>1000</v>
      </c>
      <c r="D120" s="254" t="s">
        <v>911</v>
      </c>
      <c r="E120" s="254" t="s">
        <v>543</v>
      </c>
      <c r="F120" s="356">
        <v>243427</v>
      </c>
      <c r="G120" s="253">
        <v>1017.45</v>
      </c>
      <c r="H120" s="325" t="s">
        <v>882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44271</v>
      </c>
      <c r="B121" s="253" t="s">
        <v>1153</v>
      </c>
      <c r="C121" s="254" t="s">
        <v>1154</v>
      </c>
      <c r="D121" s="254" t="s">
        <v>1155</v>
      </c>
      <c r="E121" s="254" t="s">
        <v>543</v>
      </c>
      <c r="F121" s="356">
        <v>177740</v>
      </c>
      <c r="G121" s="253">
        <v>20.54</v>
      </c>
      <c r="H121" s="325" t="s">
        <v>882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44271</v>
      </c>
      <c r="B122" s="253" t="s">
        <v>1122</v>
      </c>
      <c r="C122" s="254" t="s">
        <v>1123</v>
      </c>
      <c r="D122" s="254" t="s">
        <v>911</v>
      </c>
      <c r="E122" s="254" t="s">
        <v>543</v>
      </c>
      <c r="F122" s="356">
        <v>1025244</v>
      </c>
      <c r="G122" s="253">
        <v>71.22</v>
      </c>
      <c r="H122" s="325" t="s">
        <v>882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44271</v>
      </c>
      <c r="B123" s="253" t="s">
        <v>1124</v>
      </c>
      <c r="C123" s="254" t="s">
        <v>1125</v>
      </c>
      <c r="D123" s="254" t="s">
        <v>1126</v>
      </c>
      <c r="E123" s="254" t="s">
        <v>543</v>
      </c>
      <c r="F123" s="356">
        <v>141735</v>
      </c>
      <c r="G123" s="253">
        <v>148.41</v>
      </c>
      <c r="H123" s="325" t="s">
        <v>882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44271</v>
      </c>
      <c r="B124" s="253" t="s">
        <v>1127</v>
      </c>
      <c r="C124" s="254" t="s">
        <v>1128</v>
      </c>
      <c r="D124" s="254" t="s">
        <v>1001</v>
      </c>
      <c r="E124" s="254" t="s">
        <v>543</v>
      </c>
      <c r="F124" s="356">
        <v>76894</v>
      </c>
      <c r="G124" s="253">
        <v>107.7</v>
      </c>
      <c r="H124" s="325" t="s">
        <v>882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44271</v>
      </c>
      <c r="B125" s="253" t="s">
        <v>1129</v>
      </c>
      <c r="C125" s="254" t="s">
        <v>1130</v>
      </c>
      <c r="D125" s="254" t="s">
        <v>1005</v>
      </c>
      <c r="E125" s="254" t="s">
        <v>543</v>
      </c>
      <c r="F125" s="356">
        <v>142000</v>
      </c>
      <c r="G125" s="253">
        <v>23.77</v>
      </c>
      <c r="H125" s="325" t="s">
        <v>882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44271</v>
      </c>
      <c r="B126" s="253" t="s">
        <v>1132</v>
      </c>
      <c r="C126" s="254" t="s">
        <v>1133</v>
      </c>
      <c r="D126" s="254" t="s">
        <v>999</v>
      </c>
      <c r="E126" s="254" t="s">
        <v>543</v>
      </c>
      <c r="F126" s="356">
        <v>82154</v>
      </c>
      <c r="G126" s="253">
        <v>135.16</v>
      </c>
      <c r="H126" s="325" t="s">
        <v>882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44271</v>
      </c>
      <c r="B127" s="253" t="s">
        <v>1134</v>
      </c>
      <c r="C127" s="254" t="s">
        <v>1135</v>
      </c>
      <c r="D127" s="254" t="s">
        <v>1156</v>
      </c>
      <c r="E127" s="254" t="s">
        <v>543</v>
      </c>
      <c r="F127" s="356">
        <v>1919160</v>
      </c>
      <c r="G127" s="253">
        <v>71</v>
      </c>
      <c r="H127" s="325" t="s">
        <v>882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44271</v>
      </c>
      <c r="B128" s="253" t="s">
        <v>1137</v>
      </c>
      <c r="C128" s="254" t="s">
        <v>1138</v>
      </c>
      <c r="D128" s="254" t="s">
        <v>962</v>
      </c>
      <c r="E128" s="254" t="s">
        <v>543</v>
      </c>
      <c r="F128" s="356">
        <v>67057</v>
      </c>
      <c r="G128" s="253">
        <v>282.25</v>
      </c>
      <c r="H128" s="325" t="s">
        <v>882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44271</v>
      </c>
      <c r="B129" s="253" t="s">
        <v>1139</v>
      </c>
      <c r="C129" s="254" t="s">
        <v>1140</v>
      </c>
      <c r="D129" s="254" t="s">
        <v>1157</v>
      </c>
      <c r="E129" s="254" t="s">
        <v>543</v>
      </c>
      <c r="F129" s="356">
        <v>147334</v>
      </c>
      <c r="G129" s="253">
        <v>143.02000000000001</v>
      </c>
      <c r="H129" s="325" t="s">
        <v>882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1"/>
  <sheetViews>
    <sheetView zoomScale="85" zoomScaleNormal="85" workbookViewId="0">
      <selection activeCell="M135" sqref="M135:M13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838</v>
      </c>
      <c r="G10" s="387">
        <v>2090</v>
      </c>
      <c r="H10" s="387"/>
      <c r="I10" s="352" t="s">
        <v>839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841</v>
      </c>
      <c r="J11" s="522" t="s">
        <v>871</v>
      </c>
      <c r="K11" s="522">
        <f t="shared" ref="K11" si="0">H11-F11</f>
        <v>100</v>
      </c>
      <c r="L11" s="523">
        <f t="shared" ref="L11" si="1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557</v>
      </c>
      <c r="F12" s="499">
        <v>98.5</v>
      </c>
      <c r="G12" s="499">
        <v>91.5</v>
      </c>
      <c r="H12" s="499">
        <v>103</v>
      </c>
      <c r="I12" s="500" t="s">
        <v>853</v>
      </c>
      <c r="J12" s="522" t="s">
        <v>891</v>
      </c>
      <c r="K12" s="522">
        <f t="shared" ref="K12" si="2">H12-F12</f>
        <v>4.5</v>
      </c>
      <c r="L12" s="523">
        <f t="shared" ref="L12" si="3">(F12*-0.8)/100</f>
        <v>-0.78800000000000014</v>
      </c>
      <c r="M12" s="503">
        <f>(K12+L12)/F12</f>
        <v>3.7685279187817257E-2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854</v>
      </c>
      <c r="J13" s="445" t="s">
        <v>868</v>
      </c>
      <c r="K13" s="445">
        <f t="shared" ref="K13:K14" si="4">H13-F13</f>
        <v>305</v>
      </c>
      <c r="L13" s="520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895</v>
      </c>
      <c r="J14" s="445" t="s">
        <v>904</v>
      </c>
      <c r="K14" s="445">
        <f t="shared" si="4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896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934</v>
      </c>
      <c r="G16" s="383">
        <v>134.5</v>
      </c>
      <c r="H16" s="378"/>
      <c r="I16" s="375" t="s">
        <v>935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358"/>
      <c r="B17" s="373"/>
      <c r="C17" s="374"/>
      <c r="D17" s="412"/>
      <c r="E17" s="378"/>
      <c r="F17" s="383"/>
      <c r="G17" s="383"/>
      <c r="H17" s="378"/>
      <c r="I17" s="375"/>
      <c r="J17" s="380"/>
      <c r="K17" s="380"/>
      <c r="L17" s="388"/>
      <c r="M17" s="351"/>
      <c r="N17" s="361"/>
      <c r="O17" s="357"/>
      <c r="P17" s="456"/>
      <c r="Q17" s="4"/>
      <c r="R17" s="457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6"/>
      <c r="Q18" s="4"/>
      <c r="R18" s="457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3"/>
      <c r="B19" s="434"/>
      <c r="C19" s="435"/>
      <c r="D19" s="436"/>
      <c r="E19" s="437"/>
      <c r="F19" s="437"/>
      <c r="G19" s="400"/>
      <c r="H19" s="437"/>
      <c r="I19" s="438"/>
      <c r="J19" s="401"/>
      <c r="K19" s="401"/>
      <c r="L19" s="439"/>
      <c r="M19" s="76"/>
      <c r="N19" s="440"/>
      <c r="O19" s="441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3"/>
      <c r="B20" s="434"/>
      <c r="C20" s="435"/>
      <c r="D20" s="436"/>
      <c r="E20" s="437"/>
      <c r="F20" s="437"/>
      <c r="G20" s="400"/>
      <c r="H20" s="437"/>
      <c r="I20" s="438"/>
      <c r="J20" s="401"/>
      <c r="K20" s="401"/>
      <c r="L20" s="439"/>
      <c r="M20" s="76"/>
      <c r="N20" s="440"/>
      <c r="O20" s="441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 t="s">
        <v>242</v>
      </c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820</v>
      </c>
      <c r="M26" s="60" t="s">
        <v>819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474">
        <v>1</v>
      </c>
      <c r="B27" s="470">
        <v>44252</v>
      </c>
      <c r="C27" s="475"/>
      <c r="D27" s="476" t="s">
        <v>75</v>
      </c>
      <c r="E27" s="444" t="s">
        <v>557</v>
      </c>
      <c r="F27" s="444">
        <v>440</v>
      </c>
      <c r="G27" s="477">
        <v>427</v>
      </c>
      <c r="H27" s="477">
        <v>452</v>
      </c>
      <c r="I27" s="444">
        <v>465</v>
      </c>
      <c r="J27" s="445" t="s">
        <v>903</v>
      </c>
      <c r="K27" s="516">
        <f t="shared" ref="K27" si="6">H27-F27</f>
        <v>12</v>
      </c>
      <c r="L27" s="471">
        <f t="shared" ref="L27" si="7">(F27*-0.7)/100</f>
        <v>-3.08</v>
      </c>
      <c r="M27" s="442">
        <f t="shared" ref="M27" si="8">(K27+L27)/F27</f>
        <v>2.0272727272727272E-2</v>
      </c>
      <c r="N27" s="445" t="s">
        <v>556</v>
      </c>
      <c r="O27" s="443">
        <v>44259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2</v>
      </c>
      <c r="B28" s="470">
        <v>44253</v>
      </c>
      <c r="C28" s="475"/>
      <c r="D28" s="476" t="s">
        <v>260</v>
      </c>
      <c r="E28" s="444" t="s">
        <v>557</v>
      </c>
      <c r="F28" s="444">
        <v>3630</v>
      </c>
      <c r="G28" s="477">
        <v>3540</v>
      </c>
      <c r="H28" s="477">
        <v>3745</v>
      </c>
      <c r="I28" s="444" t="s">
        <v>851</v>
      </c>
      <c r="J28" s="445" t="s">
        <v>876</v>
      </c>
      <c r="K28" s="516">
        <f t="shared" ref="K28" si="9">H28-F28</f>
        <v>115</v>
      </c>
      <c r="L28" s="471">
        <f t="shared" ref="L28" si="10">(F28*-0.7)/100</f>
        <v>-25.41</v>
      </c>
      <c r="M28" s="442">
        <f t="shared" ref="M28" si="11">(K28+L28)/F28</f>
        <v>2.4680440771349864E-2</v>
      </c>
      <c r="N28" s="445" t="s">
        <v>556</v>
      </c>
      <c r="O28" s="443">
        <v>44257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8">
        <v>3</v>
      </c>
      <c r="B29" s="479">
        <v>44253</v>
      </c>
      <c r="C29" s="480"/>
      <c r="D29" s="481" t="s">
        <v>68</v>
      </c>
      <c r="E29" s="462" t="s">
        <v>557</v>
      </c>
      <c r="F29" s="462">
        <v>567</v>
      </c>
      <c r="G29" s="482">
        <v>549</v>
      </c>
      <c r="H29" s="482">
        <v>549</v>
      </c>
      <c r="I29" s="462" t="s">
        <v>850</v>
      </c>
      <c r="J29" s="463" t="s">
        <v>857</v>
      </c>
      <c r="K29" s="518">
        <f t="shared" ref="K29" si="12">H29-F29</f>
        <v>-18</v>
      </c>
      <c r="L29" s="510">
        <f t="shared" ref="L29" si="13">(F29*-0.7)/100</f>
        <v>-3.9689999999999999</v>
      </c>
      <c r="M29" s="483">
        <f t="shared" ref="M29" si="14">(K29+L29)/F29</f>
        <v>-3.874603174603175E-2</v>
      </c>
      <c r="N29" s="463" t="s">
        <v>620</v>
      </c>
      <c r="O29" s="484">
        <v>44256</v>
      </c>
      <c r="P29" s="4"/>
      <c r="Q29" s="4"/>
      <c r="R29" s="32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4</v>
      </c>
      <c r="B30" s="470">
        <v>44228</v>
      </c>
      <c r="C30" s="475"/>
      <c r="D30" s="476" t="s">
        <v>458</v>
      </c>
      <c r="E30" s="444" t="s">
        <v>557</v>
      </c>
      <c r="F30" s="444">
        <v>1640</v>
      </c>
      <c r="G30" s="477">
        <v>1590</v>
      </c>
      <c r="H30" s="477">
        <v>1687</v>
      </c>
      <c r="I30" s="444" t="s">
        <v>859</v>
      </c>
      <c r="J30" s="445" t="s">
        <v>860</v>
      </c>
      <c r="K30" s="516">
        <f t="shared" ref="K30" si="15">H30-F30</f>
        <v>47</v>
      </c>
      <c r="L30" s="471">
        <f>(F30*-0.07)/100</f>
        <v>-1.1480000000000001</v>
      </c>
      <c r="M30" s="442">
        <f t="shared" ref="M30" si="16">(K30+L30)/F30</f>
        <v>2.7958536585365852E-2</v>
      </c>
      <c r="N30" s="445" t="s">
        <v>556</v>
      </c>
      <c r="O30" s="464">
        <v>44256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5</v>
      </c>
      <c r="B31" s="470">
        <v>44228</v>
      </c>
      <c r="C31" s="475"/>
      <c r="D31" s="476" t="s">
        <v>226</v>
      </c>
      <c r="E31" s="444" t="s">
        <v>557</v>
      </c>
      <c r="F31" s="444">
        <v>2722.5</v>
      </c>
      <c r="G31" s="477">
        <v>2640</v>
      </c>
      <c r="H31" s="477">
        <v>2775.5</v>
      </c>
      <c r="I31" s="444">
        <v>2850</v>
      </c>
      <c r="J31" s="445" t="s">
        <v>861</v>
      </c>
      <c r="K31" s="516">
        <f t="shared" ref="K31" si="17">H31-F31</f>
        <v>53</v>
      </c>
      <c r="L31" s="471">
        <f>(F31*-0.07)/100</f>
        <v>-1.9057500000000003</v>
      </c>
      <c r="M31" s="442">
        <f t="shared" ref="M31" si="18">(K31+L31)/F31</f>
        <v>1.8767401285583105E-2</v>
      </c>
      <c r="N31" s="445" t="s">
        <v>556</v>
      </c>
      <c r="O31" s="464">
        <v>44256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8">
        <v>44229</v>
      </c>
      <c r="C32" s="421"/>
      <c r="D32" s="386" t="s">
        <v>294</v>
      </c>
      <c r="E32" s="387" t="s">
        <v>557</v>
      </c>
      <c r="F32" s="387" t="s">
        <v>879</v>
      </c>
      <c r="G32" s="422">
        <v>900</v>
      </c>
      <c r="H32" s="422"/>
      <c r="I32" s="387">
        <v>980</v>
      </c>
      <c r="J32" s="514" t="s">
        <v>558</v>
      </c>
      <c r="K32" s="352"/>
      <c r="L32" s="404"/>
      <c r="M32" s="402"/>
      <c r="N32" s="380"/>
      <c r="O32" s="393"/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4">
        <v>7</v>
      </c>
      <c r="B33" s="470">
        <v>44230</v>
      </c>
      <c r="C33" s="475"/>
      <c r="D33" s="476" t="s">
        <v>333</v>
      </c>
      <c r="E33" s="444" t="s">
        <v>557</v>
      </c>
      <c r="F33" s="444">
        <v>249.5</v>
      </c>
      <c r="G33" s="477">
        <v>242</v>
      </c>
      <c r="H33" s="477">
        <v>255.5</v>
      </c>
      <c r="I33" s="444">
        <v>270</v>
      </c>
      <c r="J33" s="445" t="s">
        <v>886</v>
      </c>
      <c r="K33" s="516">
        <f t="shared" ref="K33" si="19">H33-F33</f>
        <v>6</v>
      </c>
      <c r="L33" s="471">
        <f>(F33*-0.07)/100</f>
        <v>-0.17465000000000003</v>
      </c>
      <c r="M33" s="442">
        <f t="shared" ref="M33" si="20">(K33+L33)/F33</f>
        <v>2.334809619238477E-2</v>
      </c>
      <c r="N33" s="445" t="s">
        <v>556</v>
      </c>
      <c r="O33" s="464">
        <v>44258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4">
        <v>8</v>
      </c>
      <c r="B34" s="470">
        <v>44230</v>
      </c>
      <c r="C34" s="475"/>
      <c r="D34" s="476" t="s">
        <v>372</v>
      </c>
      <c r="E34" s="444" t="s">
        <v>557</v>
      </c>
      <c r="F34" s="444">
        <v>539.5</v>
      </c>
      <c r="G34" s="477">
        <v>521</v>
      </c>
      <c r="H34" s="477">
        <v>553.5</v>
      </c>
      <c r="I34" s="444">
        <v>570</v>
      </c>
      <c r="J34" s="445" t="s">
        <v>888</v>
      </c>
      <c r="K34" s="516">
        <f t="shared" ref="K34" si="21">H34-F34</f>
        <v>14</v>
      </c>
      <c r="L34" s="471">
        <f>(F34*-0.07)/100</f>
        <v>-0.37764999999999999</v>
      </c>
      <c r="M34" s="442">
        <f t="shared" ref="M34" si="22">(K34+L34)/F34</f>
        <v>2.5249953660797037E-2</v>
      </c>
      <c r="N34" s="445" t="s">
        <v>556</v>
      </c>
      <c r="O34" s="464">
        <v>44258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9</v>
      </c>
      <c r="B35" s="470">
        <v>44230</v>
      </c>
      <c r="C35" s="475"/>
      <c r="D35" s="476" t="s">
        <v>408</v>
      </c>
      <c r="E35" s="444" t="s">
        <v>557</v>
      </c>
      <c r="F35" s="444">
        <v>102.25</v>
      </c>
      <c r="G35" s="477">
        <v>99</v>
      </c>
      <c r="H35" s="477">
        <v>104.55</v>
      </c>
      <c r="I35" s="444" t="s">
        <v>887</v>
      </c>
      <c r="J35" s="445" t="s">
        <v>889</v>
      </c>
      <c r="K35" s="516">
        <f t="shared" ref="K35" si="23">H35-F35</f>
        <v>2.2999999999999972</v>
      </c>
      <c r="L35" s="471">
        <f>(F35*-0.07)/100</f>
        <v>-7.1575E-2</v>
      </c>
      <c r="M35" s="442">
        <f t="shared" ref="M35" si="24">(K35+L35)/F35</f>
        <v>2.1793887530562318E-2</v>
      </c>
      <c r="N35" s="445" t="s">
        <v>556</v>
      </c>
      <c r="O35" s="464">
        <v>44258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10</v>
      </c>
      <c r="B36" s="470">
        <v>44259</v>
      </c>
      <c r="C36" s="475"/>
      <c r="D36" s="476" t="s">
        <v>193</v>
      </c>
      <c r="E36" s="444" t="s">
        <v>557</v>
      </c>
      <c r="F36" s="444">
        <v>602</v>
      </c>
      <c r="G36" s="477">
        <v>584</v>
      </c>
      <c r="H36" s="477">
        <v>613.5</v>
      </c>
      <c r="I36" s="444" t="s">
        <v>893</v>
      </c>
      <c r="J36" s="445" t="s">
        <v>894</v>
      </c>
      <c r="K36" s="516">
        <f t="shared" ref="K36:K37" si="25">H36-F36</f>
        <v>11.5</v>
      </c>
      <c r="L36" s="471">
        <f>(F36*-0.07)/100</f>
        <v>-0.4214</v>
      </c>
      <c r="M36" s="442">
        <f t="shared" ref="M36:M37" si="26">(K36+L36)/F36</f>
        <v>1.8402990033222592E-2</v>
      </c>
      <c r="N36" s="445" t="s">
        <v>556</v>
      </c>
      <c r="O36" s="464">
        <v>44259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4">
        <v>11</v>
      </c>
      <c r="B37" s="470">
        <v>44259</v>
      </c>
      <c r="C37" s="475"/>
      <c r="D37" s="476" t="s">
        <v>167</v>
      </c>
      <c r="E37" s="444" t="s">
        <v>557</v>
      </c>
      <c r="F37" s="444">
        <v>2162.5</v>
      </c>
      <c r="G37" s="477">
        <v>2095</v>
      </c>
      <c r="H37" s="477">
        <v>2220</v>
      </c>
      <c r="I37" s="444" t="s">
        <v>899</v>
      </c>
      <c r="J37" s="445" t="s">
        <v>912</v>
      </c>
      <c r="K37" s="516">
        <f t="shared" si="25"/>
        <v>57.5</v>
      </c>
      <c r="L37" s="471">
        <f t="shared" ref="L37" si="27">(F37*-0.7)/100</f>
        <v>-15.137499999999999</v>
      </c>
      <c r="M37" s="442">
        <f t="shared" si="26"/>
        <v>1.9589595375722541E-2</v>
      </c>
      <c r="N37" s="445" t="s">
        <v>556</v>
      </c>
      <c r="O37" s="443">
        <v>44263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8">
        <v>12</v>
      </c>
      <c r="B38" s="479">
        <v>44260</v>
      </c>
      <c r="C38" s="480"/>
      <c r="D38" s="481" t="s">
        <v>333</v>
      </c>
      <c r="E38" s="462" t="s">
        <v>557</v>
      </c>
      <c r="F38" s="462">
        <v>245.5</v>
      </c>
      <c r="G38" s="482">
        <v>238</v>
      </c>
      <c r="H38" s="482">
        <v>238</v>
      </c>
      <c r="I38" s="462">
        <v>260</v>
      </c>
      <c r="J38" s="463" t="s">
        <v>910</v>
      </c>
      <c r="K38" s="529">
        <f t="shared" ref="K38" si="28">H38-F38</f>
        <v>-7.5</v>
      </c>
      <c r="L38" s="510">
        <f>(F38*-0.07)/100</f>
        <v>-0.17185000000000003</v>
      </c>
      <c r="M38" s="483">
        <f t="shared" ref="M38" si="29">(K38+L38)/F38</f>
        <v>-3.1249898167006109E-2</v>
      </c>
      <c r="N38" s="463" t="s">
        <v>620</v>
      </c>
      <c r="O38" s="527">
        <v>44260</v>
      </c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8">
        <v>13</v>
      </c>
      <c r="B39" s="479">
        <v>44260</v>
      </c>
      <c r="C39" s="480"/>
      <c r="D39" s="481" t="s">
        <v>45</v>
      </c>
      <c r="E39" s="462" t="s">
        <v>557</v>
      </c>
      <c r="F39" s="462">
        <v>295</v>
      </c>
      <c r="G39" s="482">
        <v>288</v>
      </c>
      <c r="H39" s="482">
        <v>287</v>
      </c>
      <c r="I39" s="462" t="s">
        <v>907</v>
      </c>
      <c r="J39" s="463" t="s">
        <v>909</v>
      </c>
      <c r="K39" s="529">
        <f t="shared" ref="K39" si="30">H39-F39</f>
        <v>-8</v>
      </c>
      <c r="L39" s="510">
        <f>(F39*-0.07)/100</f>
        <v>-0.20650000000000002</v>
      </c>
      <c r="M39" s="483">
        <f t="shared" ref="M39:M42" si="31">(K39+L39)/F39</f>
        <v>-2.7818644067796612E-2</v>
      </c>
      <c r="N39" s="463" t="s">
        <v>620</v>
      </c>
      <c r="O39" s="527">
        <v>44260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4">
        <v>14</v>
      </c>
      <c r="B40" s="470">
        <v>44260</v>
      </c>
      <c r="C40" s="475"/>
      <c r="D40" s="476" t="s">
        <v>169</v>
      </c>
      <c r="E40" s="444" t="s">
        <v>817</v>
      </c>
      <c r="F40" s="444">
        <v>385</v>
      </c>
      <c r="G40" s="477">
        <v>396</v>
      </c>
      <c r="H40" s="477">
        <v>379</v>
      </c>
      <c r="I40" s="444" t="s">
        <v>908</v>
      </c>
      <c r="J40" s="445" t="s">
        <v>886</v>
      </c>
      <c r="K40" s="516">
        <f>F40-H40</f>
        <v>6</v>
      </c>
      <c r="L40" s="471">
        <f>(F40*-0.07)/100</f>
        <v>-0.26950000000000002</v>
      </c>
      <c r="M40" s="442">
        <f t="shared" si="31"/>
        <v>1.4884415584415585E-2</v>
      </c>
      <c r="N40" s="445" t="s">
        <v>556</v>
      </c>
      <c r="O40" s="464">
        <v>44260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74">
        <v>15</v>
      </c>
      <c r="B41" s="470">
        <v>44263</v>
      </c>
      <c r="C41" s="475"/>
      <c r="D41" s="476" t="s">
        <v>108</v>
      </c>
      <c r="E41" s="444" t="s">
        <v>557</v>
      </c>
      <c r="F41" s="444">
        <v>2542.5</v>
      </c>
      <c r="G41" s="477">
        <v>2470</v>
      </c>
      <c r="H41" s="477">
        <v>2662.5</v>
      </c>
      <c r="I41" s="444" t="s">
        <v>919</v>
      </c>
      <c r="J41" s="445" t="s">
        <v>863</v>
      </c>
      <c r="K41" s="516">
        <f t="shared" ref="K41:K42" si="32">H41-F41</f>
        <v>120</v>
      </c>
      <c r="L41" s="471">
        <f t="shared" ref="L41:L42" si="33">(F41*-0.7)/100</f>
        <v>-17.797499999999999</v>
      </c>
      <c r="M41" s="442">
        <f t="shared" si="31"/>
        <v>4.01976401179941E-2</v>
      </c>
      <c r="N41" s="445" t="s">
        <v>556</v>
      </c>
      <c r="O41" s="443">
        <v>44267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78">
        <v>16</v>
      </c>
      <c r="B42" s="479">
        <v>44263</v>
      </c>
      <c r="C42" s="480"/>
      <c r="D42" s="481" t="s">
        <v>226</v>
      </c>
      <c r="E42" s="462" t="s">
        <v>557</v>
      </c>
      <c r="F42" s="462">
        <v>2775</v>
      </c>
      <c r="G42" s="482">
        <v>2685</v>
      </c>
      <c r="H42" s="482">
        <v>2685</v>
      </c>
      <c r="I42" s="462" t="s">
        <v>920</v>
      </c>
      <c r="J42" s="463" t="s">
        <v>976</v>
      </c>
      <c r="K42" s="542">
        <f t="shared" si="32"/>
        <v>-90</v>
      </c>
      <c r="L42" s="510">
        <f t="shared" si="33"/>
        <v>-19.424999999999997</v>
      </c>
      <c r="M42" s="483">
        <f t="shared" si="31"/>
        <v>-3.9432432432432434E-2</v>
      </c>
      <c r="N42" s="463" t="s">
        <v>620</v>
      </c>
      <c r="O42" s="484">
        <v>44270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4">
        <v>17</v>
      </c>
      <c r="B43" s="470">
        <v>44263</v>
      </c>
      <c r="C43" s="475"/>
      <c r="D43" s="476" t="s">
        <v>408</v>
      </c>
      <c r="E43" s="444" t="s">
        <v>557</v>
      </c>
      <c r="F43" s="444">
        <v>101.3</v>
      </c>
      <c r="G43" s="477">
        <v>98</v>
      </c>
      <c r="H43" s="477">
        <v>104.5</v>
      </c>
      <c r="I43" s="444" t="s">
        <v>921</v>
      </c>
      <c r="J43" s="445" t="s">
        <v>922</v>
      </c>
      <c r="K43" s="516">
        <f t="shared" ref="K43" si="34">H43-F43</f>
        <v>3.2000000000000028</v>
      </c>
      <c r="L43" s="471">
        <f>(F43*-0.07)/100</f>
        <v>-7.0910000000000001E-2</v>
      </c>
      <c r="M43" s="442">
        <f t="shared" ref="M43" si="35">(K43+L43)/F43</f>
        <v>3.088933859822313E-2</v>
      </c>
      <c r="N43" s="445" t="s">
        <v>556</v>
      </c>
      <c r="O43" s="464">
        <v>44263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4">
        <v>18</v>
      </c>
      <c r="B44" s="470">
        <v>44264</v>
      </c>
      <c r="C44" s="475"/>
      <c r="D44" s="476" t="s">
        <v>408</v>
      </c>
      <c r="E44" s="444" t="s">
        <v>557</v>
      </c>
      <c r="F44" s="444">
        <v>102.3</v>
      </c>
      <c r="G44" s="477">
        <v>98.5</v>
      </c>
      <c r="H44" s="477">
        <v>104.25</v>
      </c>
      <c r="I44" s="444" t="s">
        <v>921</v>
      </c>
      <c r="J44" s="445" t="s">
        <v>933</v>
      </c>
      <c r="K44" s="516">
        <f t="shared" ref="K44:K45" si="36">H44-F44</f>
        <v>1.9500000000000028</v>
      </c>
      <c r="L44" s="471">
        <f>(F44*-0.07)/100</f>
        <v>-7.1610000000000007E-2</v>
      </c>
      <c r="M44" s="442">
        <f t="shared" ref="M44:M45" si="37">(K44+L44)/F44</f>
        <v>1.8361583577712639E-2</v>
      </c>
      <c r="N44" s="445" t="s">
        <v>556</v>
      </c>
      <c r="O44" s="464">
        <v>44264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78">
        <v>19</v>
      </c>
      <c r="B45" s="479">
        <v>44264</v>
      </c>
      <c r="C45" s="480"/>
      <c r="D45" s="481" t="s">
        <v>408</v>
      </c>
      <c r="E45" s="462" t="s">
        <v>557</v>
      </c>
      <c r="F45" s="462">
        <v>101.5</v>
      </c>
      <c r="G45" s="482">
        <v>98.5</v>
      </c>
      <c r="H45" s="482">
        <v>98.5</v>
      </c>
      <c r="I45" s="462" t="s">
        <v>921</v>
      </c>
      <c r="J45" s="463" t="s">
        <v>950</v>
      </c>
      <c r="K45" s="538">
        <f t="shared" si="36"/>
        <v>-3</v>
      </c>
      <c r="L45" s="510">
        <f t="shared" ref="L45" si="38">(F45*-0.7)/100</f>
        <v>-0.71050000000000002</v>
      </c>
      <c r="M45" s="483">
        <f t="shared" si="37"/>
        <v>-3.6556650246305417E-2</v>
      </c>
      <c r="N45" s="463" t="s">
        <v>620</v>
      </c>
      <c r="O45" s="484">
        <v>44267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4">
        <v>20</v>
      </c>
      <c r="B46" s="470">
        <v>44265</v>
      </c>
      <c r="C46" s="475"/>
      <c r="D46" s="476" t="s">
        <v>152</v>
      </c>
      <c r="E46" s="444" t="s">
        <v>817</v>
      </c>
      <c r="F46" s="444">
        <v>132.75</v>
      </c>
      <c r="G46" s="477">
        <v>137</v>
      </c>
      <c r="H46" s="477">
        <v>130.25</v>
      </c>
      <c r="I46" s="444">
        <v>125</v>
      </c>
      <c r="J46" s="445" t="s">
        <v>975</v>
      </c>
      <c r="K46" s="516">
        <f>F46-H46</f>
        <v>2.5</v>
      </c>
      <c r="L46" s="471">
        <f>(F46*-0.07)/100</f>
        <v>-9.2925000000000008E-2</v>
      </c>
      <c r="M46" s="442">
        <f t="shared" ref="M46:M48" si="39">(K46+L46)/F46</f>
        <v>1.8132391713747645E-2</v>
      </c>
      <c r="N46" s="445" t="s">
        <v>556</v>
      </c>
      <c r="O46" s="464">
        <v>44265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74">
        <v>21</v>
      </c>
      <c r="B47" s="470">
        <v>44265</v>
      </c>
      <c r="C47" s="475"/>
      <c r="D47" s="476" t="s">
        <v>169</v>
      </c>
      <c r="E47" s="444" t="s">
        <v>817</v>
      </c>
      <c r="F47" s="444">
        <v>388</v>
      </c>
      <c r="G47" s="477">
        <v>398</v>
      </c>
      <c r="H47" s="477">
        <v>378.5</v>
      </c>
      <c r="I47" s="444" t="s">
        <v>908</v>
      </c>
      <c r="J47" s="445" t="s">
        <v>951</v>
      </c>
      <c r="K47" s="516">
        <f>F47-H47</f>
        <v>9.5</v>
      </c>
      <c r="L47" s="471">
        <f>(F47*-0.7)/100</f>
        <v>-2.7159999999999997</v>
      </c>
      <c r="M47" s="442">
        <f t="shared" si="39"/>
        <v>1.7484536082474227E-2</v>
      </c>
      <c r="N47" s="445" t="s">
        <v>556</v>
      </c>
      <c r="O47" s="443">
        <v>44267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478">
        <v>22</v>
      </c>
      <c r="B48" s="479">
        <v>44267</v>
      </c>
      <c r="C48" s="480"/>
      <c r="D48" s="481" t="s">
        <v>526</v>
      </c>
      <c r="E48" s="462" t="s">
        <v>557</v>
      </c>
      <c r="F48" s="462">
        <v>135.5</v>
      </c>
      <c r="G48" s="482">
        <v>131.5</v>
      </c>
      <c r="H48" s="482">
        <v>131.5</v>
      </c>
      <c r="I48" s="462">
        <v>145</v>
      </c>
      <c r="J48" s="463" t="s">
        <v>977</v>
      </c>
      <c r="K48" s="542">
        <f t="shared" ref="K48" si="40">H48-F48</f>
        <v>-4</v>
      </c>
      <c r="L48" s="510">
        <f t="shared" ref="L48" si="41">(F48*-0.7)/100</f>
        <v>-0.9484999999999999</v>
      </c>
      <c r="M48" s="483">
        <f t="shared" si="39"/>
        <v>-3.6520295202952031E-2</v>
      </c>
      <c r="N48" s="463" t="s">
        <v>620</v>
      </c>
      <c r="O48" s="484">
        <v>44270</v>
      </c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74">
        <v>23</v>
      </c>
      <c r="B49" s="470">
        <v>44267</v>
      </c>
      <c r="C49" s="475"/>
      <c r="D49" s="476" t="s">
        <v>527</v>
      </c>
      <c r="E49" s="444" t="s">
        <v>557</v>
      </c>
      <c r="F49" s="444">
        <v>78.599999999999994</v>
      </c>
      <c r="G49" s="477">
        <v>75.8</v>
      </c>
      <c r="H49" s="477">
        <v>80.45</v>
      </c>
      <c r="I49" s="444" t="s">
        <v>952</v>
      </c>
      <c r="J49" s="445" t="s">
        <v>953</v>
      </c>
      <c r="K49" s="516">
        <f t="shared" ref="K49" si="42">H49-F49</f>
        <v>1.8500000000000085</v>
      </c>
      <c r="L49" s="471">
        <f>(F49*-0.07)/100</f>
        <v>-5.5019999999999999E-2</v>
      </c>
      <c r="M49" s="442">
        <f t="shared" ref="M49" si="43">(K49+L49)/F49</f>
        <v>2.2836895674300365E-2</v>
      </c>
      <c r="N49" s="445" t="s">
        <v>556</v>
      </c>
      <c r="O49" s="464">
        <v>44267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>
        <v>24</v>
      </c>
      <c r="B50" s="418">
        <v>44271</v>
      </c>
      <c r="C50" s="421"/>
      <c r="D50" s="386" t="s">
        <v>82</v>
      </c>
      <c r="E50" s="387" t="s">
        <v>557</v>
      </c>
      <c r="F50" s="387" t="s">
        <v>1032</v>
      </c>
      <c r="G50" s="422">
        <v>780</v>
      </c>
      <c r="H50" s="422"/>
      <c r="I50" s="387" t="s">
        <v>1033</v>
      </c>
      <c r="J50" s="514" t="s">
        <v>558</v>
      </c>
      <c r="K50" s="352"/>
      <c r="L50" s="404"/>
      <c r="M50" s="402"/>
      <c r="N50" s="380"/>
      <c r="O50" s="393"/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394"/>
      <c r="B51" s="418"/>
      <c r="C51" s="421"/>
      <c r="D51" s="386"/>
      <c r="E51" s="387"/>
      <c r="F51" s="387"/>
      <c r="G51" s="422"/>
      <c r="H51" s="422"/>
      <c r="I51" s="387"/>
      <c r="J51" s="514"/>
      <c r="K51" s="352"/>
      <c r="L51" s="404"/>
      <c r="M51" s="402"/>
      <c r="N51" s="380"/>
      <c r="O51" s="393"/>
      <c r="P51" s="4"/>
      <c r="Q51" s="4"/>
      <c r="R51" s="32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/>
      <c r="B52" s="418"/>
      <c r="C52" s="421"/>
      <c r="D52" s="386"/>
      <c r="E52" s="387"/>
      <c r="F52" s="387"/>
      <c r="G52" s="422"/>
      <c r="H52" s="422"/>
      <c r="I52" s="387"/>
      <c r="J52" s="352"/>
      <c r="K52" s="352"/>
      <c r="L52" s="404"/>
      <c r="M52" s="402"/>
      <c r="N52" s="380"/>
      <c r="O52" s="393"/>
      <c r="P52" s="4"/>
      <c r="Q52" s="4"/>
      <c r="R52" s="32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ht="44.25" customHeight="1">
      <c r="A53" s="20" t="s">
        <v>560</v>
      </c>
      <c r="B53" s="36"/>
      <c r="C53" s="36"/>
      <c r="D53" s="37"/>
      <c r="E53" s="33"/>
      <c r="F53" s="33"/>
      <c r="G53" s="32"/>
      <c r="H53" s="32" t="s">
        <v>822</v>
      </c>
      <c r="I53" s="33"/>
      <c r="J53" s="14"/>
      <c r="K53" s="76"/>
      <c r="L53" s="77"/>
      <c r="M53" s="76"/>
      <c r="N53" s="78"/>
      <c r="O53" s="76"/>
      <c r="P53" s="4"/>
      <c r="Q53" s="410"/>
      <c r="R53" s="423"/>
      <c r="S53" s="410"/>
      <c r="T53" s="410"/>
      <c r="U53" s="410"/>
      <c r="V53" s="410"/>
      <c r="W53" s="410"/>
      <c r="X53" s="410"/>
      <c r="Y53" s="410"/>
      <c r="Z53" s="37"/>
      <c r="AA53" s="37"/>
      <c r="AB53" s="37"/>
    </row>
    <row r="54" spans="1:34" s="3" customFormat="1">
      <c r="A54" s="26" t="s">
        <v>561</v>
      </c>
      <c r="B54" s="20"/>
      <c r="C54" s="20"/>
      <c r="D54" s="20"/>
      <c r="E54" s="2"/>
      <c r="F54" s="27" t="s">
        <v>562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6" customFormat="1" ht="14.25" customHeight="1">
      <c r="A55" s="26"/>
      <c r="B55" s="20"/>
      <c r="C55" s="20"/>
      <c r="D55" s="20"/>
      <c r="E55" s="29"/>
      <c r="F55" s="27" t="s">
        <v>564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S55" s="3"/>
      <c r="Y55" s="3"/>
      <c r="Z55" s="3"/>
    </row>
    <row r="56" spans="1:34" s="6" customFormat="1" ht="14.25" customHeight="1">
      <c r="A56" s="20"/>
      <c r="B56" s="20"/>
      <c r="C56" s="20"/>
      <c r="D56" s="20"/>
      <c r="E56" s="29"/>
      <c r="F56" s="14"/>
      <c r="G56" s="14"/>
      <c r="H56" s="28"/>
      <c r="I56" s="33"/>
      <c r="J56" s="68"/>
      <c r="K56" s="65"/>
      <c r="L56" s="66"/>
      <c r="M56" s="14"/>
      <c r="N56" s="69"/>
      <c r="O56" s="54"/>
      <c r="P56" s="5"/>
      <c r="Q56" s="1"/>
      <c r="R56" s="9"/>
      <c r="S56" s="3"/>
      <c r="Y56" s="3"/>
      <c r="Z56" s="3"/>
    </row>
    <row r="57" spans="1:34" s="6" customFormat="1" ht="15">
      <c r="A57" s="40" t="s">
        <v>571</v>
      </c>
      <c r="B57" s="40"/>
      <c r="C57" s="40"/>
      <c r="D57" s="40"/>
      <c r="E57" s="29"/>
      <c r="F57" s="14"/>
      <c r="G57" s="9"/>
      <c r="H57" s="14"/>
      <c r="I57" s="9"/>
      <c r="J57" s="85"/>
      <c r="K57" s="9"/>
      <c r="L57" s="9"/>
      <c r="M57" s="9"/>
      <c r="N57" s="9"/>
      <c r="O57" s="86"/>
      <c r="P57"/>
      <c r="Q57" s="1"/>
      <c r="R57" s="9"/>
      <c r="S57" s="3"/>
      <c r="Y57" s="3"/>
      <c r="Z57" s="3"/>
    </row>
    <row r="58" spans="1:34" s="6" customFormat="1" ht="38.25">
      <c r="A58" s="18" t="s">
        <v>16</v>
      </c>
      <c r="B58" s="18" t="s">
        <v>534</v>
      </c>
      <c r="C58" s="18"/>
      <c r="D58" s="19" t="s">
        <v>545</v>
      </c>
      <c r="E58" s="18" t="s">
        <v>546</v>
      </c>
      <c r="F58" s="18" t="s">
        <v>547</v>
      </c>
      <c r="G58" s="18" t="s">
        <v>566</v>
      </c>
      <c r="H58" s="18" t="s">
        <v>549</v>
      </c>
      <c r="I58" s="18" t="s">
        <v>550</v>
      </c>
      <c r="J58" s="17" t="s">
        <v>551</v>
      </c>
      <c r="K58" s="74" t="s">
        <v>572</v>
      </c>
      <c r="L58" s="60" t="s">
        <v>820</v>
      </c>
      <c r="M58" s="74" t="s">
        <v>568</v>
      </c>
      <c r="N58" s="18" t="s">
        <v>569</v>
      </c>
      <c r="O58" s="17" t="s">
        <v>554</v>
      </c>
      <c r="P58" s="87" t="s">
        <v>555</v>
      </c>
      <c r="Q58" s="1"/>
      <c r="R58" s="14"/>
      <c r="S58" s="3"/>
      <c r="Y58" s="3"/>
      <c r="Z58" s="3"/>
    </row>
    <row r="59" spans="1:34" s="369" customFormat="1" ht="13.9" customHeight="1">
      <c r="A59" s="517">
        <v>1</v>
      </c>
      <c r="B59" s="479">
        <v>44252</v>
      </c>
      <c r="C59" s="491"/>
      <c r="D59" s="461" t="s">
        <v>849</v>
      </c>
      <c r="E59" s="492" t="s">
        <v>557</v>
      </c>
      <c r="F59" s="462">
        <v>4530</v>
      </c>
      <c r="G59" s="462">
        <v>4425</v>
      </c>
      <c r="H59" s="462">
        <v>4430</v>
      </c>
      <c r="I59" s="463">
        <v>4730</v>
      </c>
      <c r="J59" s="463" t="s">
        <v>870</v>
      </c>
      <c r="K59" s="518">
        <f t="shared" ref="K59" si="44">H59-F59</f>
        <v>-100</v>
      </c>
      <c r="L59" s="510">
        <f t="shared" ref="L59" si="45">(H59*N59)*0.035%</f>
        <v>193.81250000000003</v>
      </c>
      <c r="M59" s="511">
        <f t="shared" ref="M59" si="46">(K59*N59)-L59</f>
        <v>-12693.8125</v>
      </c>
      <c r="N59" s="463">
        <v>125</v>
      </c>
      <c r="O59" s="512" t="s">
        <v>620</v>
      </c>
      <c r="P59" s="484">
        <v>44256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15">
        <v>2</v>
      </c>
      <c r="B60" s="470">
        <v>44253</v>
      </c>
      <c r="C60" s="448"/>
      <c r="D60" s="446" t="s">
        <v>852</v>
      </c>
      <c r="E60" s="447" t="s">
        <v>557</v>
      </c>
      <c r="F60" s="444">
        <v>1313</v>
      </c>
      <c r="G60" s="444">
        <v>1287</v>
      </c>
      <c r="H60" s="444">
        <v>1342</v>
      </c>
      <c r="I60" s="445">
        <v>1360</v>
      </c>
      <c r="J60" s="445" t="s">
        <v>856</v>
      </c>
      <c r="K60" s="516">
        <f t="shared" ref="K60" si="47">H60-F60</f>
        <v>29</v>
      </c>
      <c r="L60" s="471">
        <f t="shared" ref="L60:L61" si="48">(H60*N60)*0.035%</f>
        <v>258.33500000000004</v>
      </c>
      <c r="M60" s="472">
        <f t="shared" ref="M60" si="49">(K60*N60)-L60</f>
        <v>15691.665000000001</v>
      </c>
      <c r="N60" s="445">
        <v>550</v>
      </c>
      <c r="O60" s="473" t="s">
        <v>556</v>
      </c>
      <c r="P60" s="443">
        <v>44256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80">
        <v>3</v>
      </c>
      <c r="B61" s="582">
        <v>44256</v>
      </c>
      <c r="C61" s="491"/>
      <c r="D61" s="461" t="s">
        <v>847</v>
      </c>
      <c r="E61" s="492" t="s">
        <v>817</v>
      </c>
      <c r="F61" s="462">
        <v>14705</v>
      </c>
      <c r="G61" s="462">
        <v>14900</v>
      </c>
      <c r="H61" s="462">
        <v>14900</v>
      </c>
      <c r="I61" s="463">
        <v>14500</v>
      </c>
      <c r="J61" s="584" t="s">
        <v>872</v>
      </c>
      <c r="K61" s="510">
        <f>F61-G61</f>
        <v>-195</v>
      </c>
      <c r="L61" s="510">
        <f t="shared" si="48"/>
        <v>391.12500000000006</v>
      </c>
      <c r="M61" s="584">
        <v>-8741</v>
      </c>
      <c r="N61" s="584">
        <v>75</v>
      </c>
      <c r="O61" s="586" t="s">
        <v>620</v>
      </c>
      <c r="P61" s="578">
        <v>44257</v>
      </c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81"/>
      <c r="B62" s="583"/>
      <c r="C62" s="491"/>
      <c r="D62" s="461" t="s">
        <v>846</v>
      </c>
      <c r="E62" s="492" t="s">
        <v>817</v>
      </c>
      <c r="F62" s="462">
        <v>112.5</v>
      </c>
      <c r="G62" s="462"/>
      <c r="H62" s="462">
        <v>27.5</v>
      </c>
      <c r="I62" s="463"/>
      <c r="J62" s="585"/>
      <c r="K62" s="524">
        <f>F62-H62</f>
        <v>85</v>
      </c>
      <c r="L62" s="510">
        <v>100</v>
      </c>
      <c r="M62" s="585"/>
      <c r="N62" s="585"/>
      <c r="O62" s="587"/>
      <c r="P62" s="579"/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15">
        <v>4</v>
      </c>
      <c r="B63" s="470">
        <v>44256</v>
      </c>
      <c r="C63" s="448"/>
      <c r="D63" s="446" t="s">
        <v>858</v>
      </c>
      <c r="E63" s="447" t="s">
        <v>817</v>
      </c>
      <c r="F63" s="444">
        <v>736</v>
      </c>
      <c r="G63" s="444">
        <v>746</v>
      </c>
      <c r="H63" s="444">
        <v>729</v>
      </c>
      <c r="I63" s="445">
        <v>715</v>
      </c>
      <c r="J63" s="445" t="s">
        <v>848</v>
      </c>
      <c r="K63" s="516">
        <f>F63-H63</f>
        <v>7</v>
      </c>
      <c r="L63" s="471">
        <f t="shared" ref="L63:L65" si="50">(H63*N63)*0.035%</f>
        <v>306.18000000000006</v>
      </c>
      <c r="M63" s="472">
        <f t="shared" ref="M63:M65" si="51">(K63*N63)-L63</f>
        <v>8093.82</v>
      </c>
      <c r="N63" s="445">
        <v>1200</v>
      </c>
      <c r="O63" s="473" t="s">
        <v>556</v>
      </c>
      <c r="P63" s="464">
        <v>44256</v>
      </c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15">
        <v>5</v>
      </c>
      <c r="B64" s="470">
        <v>44256</v>
      </c>
      <c r="C64" s="448"/>
      <c r="D64" s="446" t="s">
        <v>865</v>
      </c>
      <c r="E64" s="447" t="s">
        <v>557</v>
      </c>
      <c r="F64" s="444">
        <v>1576.5</v>
      </c>
      <c r="G64" s="444">
        <v>1559</v>
      </c>
      <c r="H64" s="444">
        <v>1589</v>
      </c>
      <c r="I64" s="445">
        <v>1610</v>
      </c>
      <c r="J64" s="445" t="s">
        <v>866</v>
      </c>
      <c r="K64" s="516">
        <f t="shared" ref="K64:K65" si="52">H64-F64</f>
        <v>12.5</v>
      </c>
      <c r="L64" s="471">
        <f t="shared" si="50"/>
        <v>389.30500000000006</v>
      </c>
      <c r="M64" s="472">
        <f t="shared" si="51"/>
        <v>8360.6949999999997</v>
      </c>
      <c r="N64" s="445">
        <v>700</v>
      </c>
      <c r="O64" s="473" t="s">
        <v>556</v>
      </c>
      <c r="P64" s="464">
        <v>44256</v>
      </c>
      <c r="Q64" s="363"/>
      <c r="R64" s="324" t="s">
        <v>792</v>
      </c>
      <c r="S64" s="37"/>
      <c r="Y64" s="37"/>
      <c r="Z64" s="37"/>
    </row>
    <row r="65" spans="1:26" s="369" customFormat="1" ht="13.9" customHeight="1">
      <c r="A65" s="515">
        <v>6</v>
      </c>
      <c r="B65" s="470">
        <v>44256</v>
      </c>
      <c r="C65" s="448"/>
      <c r="D65" s="446" t="s">
        <v>867</v>
      </c>
      <c r="E65" s="447" t="s">
        <v>557</v>
      </c>
      <c r="F65" s="444">
        <v>2190</v>
      </c>
      <c r="G65" s="444">
        <v>2140</v>
      </c>
      <c r="H65" s="444">
        <v>2224</v>
      </c>
      <c r="I65" s="445">
        <v>2290</v>
      </c>
      <c r="J65" s="445" t="s">
        <v>570</v>
      </c>
      <c r="K65" s="516">
        <f t="shared" si="52"/>
        <v>34</v>
      </c>
      <c r="L65" s="471">
        <f t="shared" si="50"/>
        <v>194.60000000000002</v>
      </c>
      <c r="M65" s="472">
        <f t="shared" si="51"/>
        <v>8305.4</v>
      </c>
      <c r="N65" s="445">
        <v>250</v>
      </c>
      <c r="O65" s="473" t="s">
        <v>556</v>
      </c>
      <c r="P65" s="443">
        <v>44257</v>
      </c>
      <c r="Q65" s="363"/>
      <c r="R65" s="324" t="s">
        <v>792</v>
      </c>
      <c r="S65" s="37"/>
      <c r="Y65" s="37"/>
      <c r="Z65" s="37"/>
    </row>
    <row r="66" spans="1:26" s="369" customFormat="1" ht="13.9" customHeight="1">
      <c r="A66" s="515">
        <v>7</v>
      </c>
      <c r="B66" s="470">
        <v>44257</v>
      </c>
      <c r="C66" s="448"/>
      <c r="D66" s="446" t="s">
        <v>873</v>
      </c>
      <c r="E66" s="447" t="s">
        <v>557</v>
      </c>
      <c r="F66" s="444">
        <v>577.5</v>
      </c>
      <c r="G66" s="444">
        <v>570</v>
      </c>
      <c r="H66" s="444">
        <v>585.5</v>
      </c>
      <c r="I66" s="445">
        <v>598</v>
      </c>
      <c r="J66" s="445" t="s">
        <v>874</v>
      </c>
      <c r="K66" s="516">
        <f t="shared" ref="K66" si="53">H66-F66</f>
        <v>8</v>
      </c>
      <c r="L66" s="471">
        <f t="shared" ref="L66" si="54">(H66*N66)*0.035%</f>
        <v>320.29777500000006</v>
      </c>
      <c r="M66" s="472">
        <f t="shared" ref="M66" si="55">(K66*N66)-L66</f>
        <v>12183.702224999999</v>
      </c>
      <c r="N66" s="445">
        <v>1563</v>
      </c>
      <c r="O66" s="473" t="s">
        <v>556</v>
      </c>
      <c r="P66" s="464">
        <v>44257</v>
      </c>
      <c r="Q66" s="363"/>
      <c r="R66" s="324" t="s">
        <v>792</v>
      </c>
      <c r="S66" s="37"/>
      <c r="Y66" s="37"/>
      <c r="Z66" s="37"/>
    </row>
    <row r="67" spans="1:26" s="369" customFormat="1" ht="13.9" customHeight="1">
      <c r="A67" s="515">
        <v>8</v>
      </c>
      <c r="B67" s="470">
        <v>44257</v>
      </c>
      <c r="C67" s="448"/>
      <c r="D67" s="446" t="s">
        <v>877</v>
      </c>
      <c r="E67" s="447" t="s">
        <v>557</v>
      </c>
      <c r="F67" s="444">
        <v>1918</v>
      </c>
      <c r="G67" s="444">
        <v>1892</v>
      </c>
      <c r="H67" s="444">
        <v>1935.5</v>
      </c>
      <c r="I67" s="445">
        <v>1960</v>
      </c>
      <c r="J67" s="445" t="s">
        <v>878</v>
      </c>
      <c r="K67" s="516">
        <f t="shared" ref="K67" si="56">H67-F67</f>
        <v>17.5</v>
      </c>
      <c r="L67" s="471">
        <f t="shared" ref="L67" si="57">(H67*N67)*0.035%</f>
        <v>372.58375000000007</v>
      </c>
      <c r="M67" s="472">
        <f t="shared" ref="M67" si="58">(K67*N67)-L67</f>
        <v>9252.4162500000002</v>
      </c>
      <c r="N67" s="445">
        <v>550</v>
      </c>
      <c r="O67" s="473" t="s">
        <v>556</v>
      </c>
      <c r="P67" s="464">
        <v>44257</v>
      </c>
      <c r="Q67" s="363"/>
      <c r="R67" s="324" t="s">
        <v>792</v>
      </c>
      <c r="S67" s="37"/>
      <c r="Y67" s="37"/>
      <c r="Z67" s="37"/>
    </row>
    <row r="68" spans="1:26" s="369" customFormat="1" ht="13.9" customHeight="1">
      <c r="A68" s="525">
        <v>9</v>
      </c>
      <c r="B68" s="479">
        <v>44258</v>
      </c>
      <c r="C68" s="491"/>
      <c r="D68" s="461" t="s">
        <v>847</v>
      </c>
      <c r="E68" s="492" t="s">
        <v>817</v>
      </c>
      <c r="F68" s="462">
        <v>15075</v>
      </c>
      <c r="G68" s="462">
        <v>15180</v>
      </c>
      <c r="H68" s="462">
        <v>15180</v>
      </c>
      <c r="I68" s="463">
        <v>14850</v>
      </c>
      <c r="J68" s="463" t="s">
        <v>884</v>
      </c>
      <c r="K68" s="526">
        <f>F68-H68</f>
        <v>-105</v>
      </c>
      <c r="L68" s="510">
        <f t="shared" ref="L68" si="59">(H68*N68)*0.035%</f>
        <v>398.47500000000008</v>
      </c>
      <c r="M68" s="511">
        <f t="shared" ref="M68" si="60">(K68*N68)-L68</f>
        <v>-8273.4750000000004</v>
      </c>
      <c r="N68" s="463">
        <v>75</v>
      </c>
      <c r="O68" s="512" t="s">
        <v>620</v>
      </c>
      <c r="P68" s="527">
        <v>44258</v>
      </c>
      <c r="Q68" s="363"/>
      <c r="R68" s="324" t="s">
        <v>559</v>
      </c>
      <c r="S68" s="37"/>
      <c r="Y68" s="37"/>
      <c r="Z68" s="37"/>
    </row>
    <row r="69" spans="1:26" s="369" customFormat="1" ht="13.9" customHeight="1">
      <c r="A69" s="525">
        <v>10</v>
      </c>
      <c r="B69" s="479">
        <v>44258</v>
      </c>
      <c r="C69" s="491"/>
      <c r="D69" s="461" t="s">
        <v>858</v>
      </c>
      <c r="E69" s="492" t="s">
        <v>817</v>
      </c>
      <c r="F69" s="462">
        <v>744</v>
      </c>
      <c r="G69" s="462">
        <v>755</v>
      </c>
      <c r="H69" s="462">
        <v>754</v>
      </c>
      <c r="I69" s="463">
        <v>725</v>
      </c>
      <c r="J69" s="463" t="s">
        <v>885</v>
      </c>
      <c r="K69" s="526">
        <f>F69-H69</f>
        <v>-10</v>
      </c>
      <c r="L69" s="510">
        <f t="shared" ref="L69" si="61">(H69*N69)*0.035%</f>
        <v>316.68000000000006</v>
      </c>
      <c r="M69" s="511">
        <f t="shared" ref="M69" si="62">(K69*N69)-L69</f>
        <v>-12316.68</v>
      </c>
      <c r="N69" s="463">
        <v>1200</v>
      </c>
      <c r="O69" s="512" t="s">
        <v>620</v>
      </c>
      <c r="P69" s="527">
        <v>44258</v>
      </c>
      <c r="Q69" s="363"/>
      <c r="R69" s="324" t="s">
        <v>559</v>
      </c>
      <c r="S69" s="37"/>
      <c r="Y69" s="37"/>
      <c r="Z69" s="37"/>
    </row>
    <row r="70" spans="1:26" s="369" customFormat="1" ht="13.9" customHeight="1">
      <c r="A70" s="528">
        <v>11</v>
      </c>
      <c r="B70" s="479">
        <v>44260</v>
      </c>
      <c r="C70" s="491"/>
      <c r="D70" s="461" t="s">
        <v>905</v>
      </c>
      <c r="E70" s="492" t="s">
        <v>817</v>
      </c>
      <c r="F70" s="462">
        <v>7175</v>
      </c>
      <c r="G70" s="462">
        <v>7280</v>
      </c>
      <c r="H70" s="462">
        <v>7280</v>
      </c>
      <c r="I70" s="463">
        <v>6950</v>
      </c>
      <c r="J70" s="463" t="s">
        <v>884</v>
      </c>
      <c r="K70" s="529">
        <f>F70-H70</f>
        <v>-105</v>
      </c>
      <c r="L70" s="510">
        <f t="shared" ref="L70:L71" si="63">(H70*N70)*0.035%</f>
        <v>254.80000000000004</v>
      </c>
      <c r="M70" s="511">
        <f t="shared" ref="M70:M71" si="64">(K70*N70)-L70</f>
        <v>-10754.8</v>
      </c>
      <c r="N70" s="463">
        <v>100</v>
      </c>
      <c r="O70" s="512" t="s">
        <v>620</v>
      </c>
      <c r="P70" s="527">
        <v>44260</v>
      </c>
      <c r="Q70" s="363"/>
      <c r="R70" s="324" t="s">
        <v>559</v>
      </c>
      <c r="S70" s="37"/>
      <c r="Y70" s="37"/>
      <c r="Z70" s="37"/>
    </row>
    <row r="71" spans="1:26" s="369" customFormat="1" ht="13.9" customHeight="1">
      <c r="A71" s="515">
        <v>12</v>
      </c>
      <c r="B71" s="470">
        <v>44263</v>
      </c>
      <c r="C71" s="448"/>
      <c r="D71" s="446" t="s">
        <v>865</v>
      </c>
      <c r="E71" s="447" t="s">
        <v>557</v>
      </c>
      <c r="F71" s="444">
        <v>1635</v>
      </c>
      <c r="G71" s="444">
        <v>1617</v>
      </c>
      <c r="H71" s="444">
        <v>1648</v>
      </c>
      <c r="I71" s="445">
        <v>1665</v>
      </c>
      <c r="J71" s="445" t="s">
        <v>901</v>
      </c>
      <c r="K71" s="516">
        <f t="shared" ref="K71" si="65">H71-F71</f>
        <v>13</v>
      </c>
      <c r="L71" s="471">
        <f t="shared" si="63"/>
        <v>403.76000000000005</v>
      </c>
      <c r="M71" s="472">
        <f t="shared" si="64"/>
        <v>8696.24</v>
      </c>
      <c r="N71" s="445">
        <v>700</v>
      </c>
      <c r="O71" s="473" t="s">
        <v>556</v>
      </c>
      <c r="P71" s="464">
        <v>44263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15">
        <v>13</v>
      </c>
      <c r="B72" s="470">
        <v>44263</v>
      </c>
      <c r="C72" s="448"/>
      <c r="D72" s="446" t="s">
        <v>877</v>
      </c>
      <c r="E72" s="447" t="s">
        <v>557</v>
      </c>
      <c r="F72" s="444">
        <v>1905</v>
      </c>
      <c r="G72" s="444">
        <v>1883</v>
      </c>
      <c r="H72" s="444">
        <v>1926.5</v>
      </c>
      <c r="I72" s="445">
        <v>1950</v>
      </c>
      <c r="J72" s="445" t="s">
        <v>924</v>
      </c>
      <c r="K72" s="516">
        <f t="shared" ref="K72" si="66">H72-F72</f>
        <v>21.5</v>
      </c>
      <c r="L72" s="471">
        <f t="shared" ref="L72" si="67">(H72*N72)*0.035%</f>
        <v>370.85125000000005</v>
      </c>
      <c r="M72" s="472">
        <f t="shared" ref="M72" si="68">(K72*N72)-L72</f>
        <v>11454.14875</v>
      </c>
      <c r="N72" s="445">
        <v>550</v>
      </c>
      <c r="O72" s="473" t="s">
        <v>556</v>
      </c>
      <c r="P72" s="464">
        <v>44263</v>
      </c>
      <c r="Q72" s="363"/>
      <c r="R72" s="324" t="s">
        <v>792</v>
      </c>
      <c r="S72" s="37"/>
      <c r="Y72" s="37"/>
      <c r="Z72" s="37"/>
    </row>
    <row r="73" spans="1:26" s="369" customFormat="1" ht="13.9" customHeight="1">
      <c r="A73" s="515">
        <v>14</v>
      </c>
      <c r="B73" s="470">
        <v>44263</v>
      </c>
      <c r="C73" s="448"/>
      <c r="D73" s="446" t="s">
        <v>913</v>
      </c>
      <c r="E73" s="447" t="s">
        <v>557</v>
      </c>
      <c r="F73" s="444">
        <v>348.5</v>
      </c>
      <c r="G73" s="444">
        <v>340</v>
      </c>
      <c r="H73" s="444">
        <v>353.5</v>
      </c>
      <c r="I73" s="445">
        <v>365</v>
      </c>
      <c r="J73" s="445" t="s">
        <v>923</v>
      </c>
      <c r="K73" s="516">
        <f t="shared" ref="K73:K74" si="69">H73-F73</f>
        <v>5</v>
      </c>
      <c r="L73" s="471">
        <f t="shared" ref="L73:L74" si="70">(H73*N73)*0.035%</f>
        <v>191.77375000000004</v>
      </c>
      <c r="M73" s="472">
        <f t="shared" ref="M73:M74" si="71">(K73*N73)-L73</f>
        <v>7558.2262499999997</v>
      </c>
      <c r="N73" s="445">
        <v>1550</v>
      </c>
      <c r="O73" s="473" t="s">
        <v>556</v>
      </c>
      <c r="P73" s="464">
        <v>44263</v>
      </c>
      <c r="Q73" s="363"/>
      <c r="R73" s="324" t="s">
        <v>559</v>
      </c>
      <c r="S73" s="37"/>
      <c r="Y73" s="37"/>
      <c r="Z73" s="37"/>
    </row>
    <row r="74" spans="1:26" s="369" customFormat="1" ht="13.9" customHeight="1">
      <c r="A74" s="532">
        <v>15</v>
      </c>
      <c r="B74" s="479">
        <v>44263</v>
      </c>
      <c r="C74" s="491"/>
      <c r="D74" s="461" t="s">
        <v>914</v>
      </c>
      <c r="E74" s="492" t="s">
        <v>557</v>
      </c>
      <c r="F74" s="462">
        <v>910</v>
      </c>
      <c r="G74" s="462">
        <v>898</v>
      </c>
      <c r="H74" s="462">
        <v>898</v>
      </c>
      <c r="I74" s="463">
        <v>930</v>
      </c>
      <c r="J74" s="463" t="s">
        <v>932</v>
      </c>
      <c r="K74" s="533">
        <f t="shared" si="69"/>
        <v>-12</v>
      </c>
      <c r="L74" s="510">
        <f t="shared" si="70"/>
        <v>314.30000000000007</v>
      </c>
      <c r="M74" s="511">
        <f t="shared" si="71"/>
        <v>-12314.3</v>
      </c>
      <c r="N74" s="463">
        <v>1000</v>
      </c>
      <c r="O74" s="512" t="s">
        <v>620</v>
      </c>
      <c r="P74" s="484">
        <v>44264</v>
      </c>
      <c r="Q74" s="363"/>
      <c r="R74" s="324" t="s">
        <v>792</v>
      </c>
      <c r="S74" s="37"/>
      <c r="Y74" s="37"/>
      <c r="Z74" s="37"/>
    </row>
    <row r="75" spans="1:26" s="369" customFormat="1" ht="13.9" customHeight="1">
      <c r="A75" s="532">
        <v>16</v>
      </c>
      <c r="B75" s="479">
        <v>44264</v>
      </c>
      <c r="C75" s="491"/>
      <c r="D75" s="461" t="s">
        <v>913</v>
      </c>
      <c r="E75" s="492" t="s">
        <v>557</v>
      </c>
      <c r="F75" s="462">
        <v>347.5</v>
      </c>
      <c r="G75" s="462">
        <v>339.5</v>
      </c>
      <c r="H75" s="462">
        <v>339.5</v>
      </c>
      <c r="I75" s="463">
        <v>365</v>
      </c>
      <c r="J75" s="463" t="s">
        <v>909</v>
      </c>
      <c r="K75" s="533">
        <f t="shared" ref="K75:K76" si="72">H75-F75</f>
        <v>-8</v>
      </c>
      <c r="L75" s="510">
        <f t="shared" ref="L75:L76" si="73">(H75*N75)*0.035%</f>
        <v>184.17875000000004</v>
      </c>
      <c r="M75" s="511">
        <f t="shared" ref="M75:M76" si="74">(K75*N75)-L75</f>
        <v>-12584.178749999999</v>
      </c>
      <c r="N75" s="463">
        <v>1550</v>
      </c>
      <c r="O75" s="512" t="s">
        <v>620</v>
      </c>
      <c r="P75" s="527">
        <v>44264</v>
      </c>
      <c r="Q75" s="363"/>
      <c r="R75" s="324" t="s">
        <v>559</v>
      </c>
      <c r="S75" s="37"/>
      <c r="Y75" s="37"/>
      <c r="Z75" s="37"/>
    </row>
    <row r="76" spans="1:26" s="369" customFormat="1" ht="13.9" customHeight="1">
      <c r="A76" s="515">
        <v>17</v>
      </c>
      <c r="B76" s="470">
        <v>44264</v>
      </c>
      <c r="C76" s="448"/>
      <c r="D76" s="446" t="s">
        <v>865</v>
      </c>
      <c r="E76" s="447" t="s">
        <v>557</v>
      </c>
      <c r="F76" s="444">
        <v>1631.5</v>
      </c>
      <c r="G76" s="444">
        <v>1614</v>
      </c>
      <c r="H76" s="444">
        <v>1644</v>
      </c>
      <c r="I76" s="445">
        <v>1665</v>
      </c>
      <c r="J76" s="445" t="s">
        <v>938</v>
      </c>
      <c r="K76" s="516">
        <f t="shared" si="72"/>
        <v>12.5</v>
      </c>
      <c r="L76" s="471">
        <f t="shared" si="73"/>
        <v>402.78000000000009</v>
      </c>
      <c r="M76" s="472">
        <f t="shared" si="74"/>
        <v>8347.2199999999993</v>
      </c>
      <c r="N76" s="445">
        <v>700</v>
      </c>
      <c r="O76" s="473" t="s">
        <v>556</v>
      </c>
      <c r="P76" s="464">
        <v>44264</v>
      </c>
      <c r="Q76" s="363"/>
      <c r="R76" s="324" t="s">
        <v>792</v>
      </c>
      <c r="S76" s="37"/>
      <c r="Y76" s="37"/>
      <c r="Z76" s="37"/>
    </row>
    <row r="77" spans="1:26" s="369" customFormat="1" ht="13.9" customHeight="1">
      <c r="A77" s="515">
        <v>18</v>
      </c>
      <c r="B77" s="470">
        <v>44264</v>
      </c>
      <c r="C77" s="448"/>
      <c r="D77" s="446" t="s">
        <v>877</v>
      </c>
      <c r="E77" s="447" t="s">
        <v>557</v>
      </c>
      <c r="F77" s="444">
        <v>1902</v>
      </c>
      <c r="G77" s="444">
        <v>1877</v>
      </c>
      <c r="H77" s="444">
        <v>1922.5</v>
      </c>
      <c r="I77" s="445">
        <v>1950</v>
      </c>
      <c r="J77" s="445" t="s">
        <v>939</v>
      </c>
      <c r="K77" s="516">
        <f t="shared" ref="K77:K78" si="75">H77-F77</f>
        <v>20.5</v>
      </c>
      <c r="L77" s="471">
        <f t="shared" ref="L77:L78" si="76">(H77*N77)*0.035%</f>
        <v>370.08125000000007</v>
      </c>
      <c r="M77" s="472">
        <f t="shared" ref="M77:M78" si="77">(K77*N77)-L77</f>
        <v>10904.918750000001</v>
      </c>
      <c r="N77" s="445">
        <v>550</v>
      </c>
      <c r="O77" s="473" t="s">
        <v>556</v>
      </c>
      <c r="P77" s="443">
        <v>44265</v>
      </c>
      <c r="Q77" s="363"/>
      <c r="R77" s="324" t="s">
        <v>792</v>
      </c>
      <c r="S77" s="37"/>
      <c r="Y77" s="37"/>
      <c r="Z77" s="37"/>
    </row>
    <row r="78" spans="1:26" s="369" customFormat="1" ht="13.9" customHeight="1">
      <c r="A78" s="541">
        <v>19</v>
      </c>
      <c r="B78" s="479">
        <v>44265</v>
      </c>
      <c r="C78" s="491"/>
      <c r="D78" s="461" t="s">
        <v>945</v>
      </c>
      <c r="E78" s="492" t="s">
        <v>557</v>
      </c>
      <c r="F78" s="462">
        <v>860</v>
      </c>
      <c r="G78" s="462">
        <v>840</v>
      </c>
      <c r="H78" s="462">
        <v>840</v>
      </c>
      <c r="I78" s="463">
        <v>900</v>
      </c>
      <c r="J78" s="463" t="s">
        <v>978</v>
      </c>
      <c r="K78" s="542">
        <f t="shared" si="75"/>
        <v>-20</v>
      </c>
      <c r="L78" s="510">
        <f t="shared" si="76"/>
        <v>191.10000000000002</v>
      </c>
      <c r="M78" s="511">
        <f t="shared" si="77"/>
        <v>-13191.1</v>
      </c>
      <c r="N78" s="463">
        <v>650</v>
      </c>
      <c r="O78" s="512" t="s">
        <v>620</v>
      </c>
      <c r="P78" s="484">
        <v>44270</v>
      </c>
      <c r="Q78" s="363"/>
      <c r="R78" s="324" t="s">
        <v>792</v>
      </c>
      <c r="S78" s="37"/>
      <c r="Y78" s="37"/>
      <c r="Z78" s="37"/>
    </row>
    <row r="79" spans="1:26" s="369" customFormat="1" ht="13.9" customHeight="1">
      <c r="A79" s="541">
        <v>20</v>
      </c>
      <c r="B79" s="479">
        <v>44265</v>
      </c>
      <c r="C79" s="491"/>
      <c r="D79" s="461" t="s">
        <v>849</v>
      </c>
      <c r="E79" s="492" t="s">
        <v>557</v>
      </c>
      <c r="F79" s="462">
        <v>4505</v>
      </c>
      <c r="G79" s="462">
        <v>4395</v>
      </c>
      <c r="H79" s="462">
        <v>4405</v>
      </c>
      <c r="I79" s="463">
        <v>4700</v>
      </c>
      <c r="J79" s="463" t="s">
        <v>870</v>
      </c>
      <c r="K79" s="542">
        <f t="shared" ref="K79" si="78">H79-F79</f>
        <v>-100</v>
      </c>
      <c r="L79" s="510">
        <f t="shared" ref="L79" si="79">(H79*N79)*0.035%</f>
        <v>192.71875000000003</v>
      </c>
      <c r="M79" s="511">
        <f t="shared" ref="M79" si="80">(K79*N79)-L79</f>
        <v>-12692.71875</v>
      </c>
      <c r="N79" s="463">
        <v>125</v>
      </c>
      <c r="O79" s="512" t="s">
        <v>620</v>
      </c>
      <c r="P79" s="484">
        <v>44270</v>
      </c>
      <c r="Q79" s="363"/>
      <c r="R79" s="324" t="s">
        <v>559</v>
      </c>
      <c r="S79" s="37"/>
      <c r="Y79" s="37"/>
      <c r="Z79" s="37"/>
    </row>
    <row r="80" spans="1:26" s="369" customFormat="1" ht="13.9" customHeight="1">
      <c r="A80" s="515">
        <v>21</v>
      </c>
      <c r="B80" s="470">
        <v>44265</v>
      </c>
      <c r="C80" s="448"/>
      <c r="D80" s="446" t="s">
        <v>947</v>
      </c>
      <c r="E80" s="447" t="s">
        <v>557</v>
      </c>
      <c r="F80" s="444">
        <v>1371</v>
      </c>
      <c r="G80" s="444">
        <v>1349</v>
      </c>
      <c r="H80" s="444">
        <v>1390.5</v>
      </c>
      <c r="I80" s="445">
        <v>1410</v>
      </c>
      <c r="J80" s="445" t="s">
        <v>949</v>
      </c>
      <c r="K80" s="516">
        <f t="shared" ref="K80:K81" si="81">H80-F80</f>
        <v>19.5</v>
      </c>
      <c r="L80" s="471">
        <f t="shared" ref="L80:L81" si="82">(H80*N80)*0.035%</f>
        <v>292.00500000000005</v>
      </c>
      <c r="M80" s="472">
        <f t="shared" ref="M80:M81" si="83">(K80*N80)-L80</f>
        <v>11407.995000000001</v>
      </c>
      <c r="N80" s="445">
        <v>600</v>
      </c>
      <c r="O80" s="473" t="s">
        <v>556</v>
      </c>
      <c r="P80" s="443">
        <v>44267</v>
      </c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41">
        <v>22</v>
      </c>
      <c r="B81" s="479">
        <v>44267</v>
      </c>
      <c r="C81" s="491"/>
      <c r="D81" s="461" t="s">
        <v>865</v>
      </c>
      <c r="E81" s="492" t="s">
        <v>557</v>
      </c>
      <c r="F81" s="462">
        <v>1633.5</v>
      </c>
      <c r="G81" s="462">
        <v>1615</v>
      </c>
      <c r="H81" s="462">
        <v>1615</v>
      </c>
      <c r="I81" s="463">
        <v>1665</v>
      </c>
      <c r="J81" s="463" t="s">
        <v>979</v>
      </c>
      <c r="K81" s="542">
        <f t="shared" si="81"/>
        <v>-18.5</v>
      </c>
      <c r="L81" s="510">
        <f t="shared" si="82"/>
        <v>395.67500000000007</v>
      </c>
      <c r="M81" s="511">
        <f t="shared" si="83"/>
        <v>-13345.674999999999</v>
      </c>
      <c r="N81" s="463">
        <v>700</v>
      </c>
      <c r="O81" s="512" t="s">
        <v>620</v>
      </c>
      <c r="P81" s="484">
        <v>44270</v>
      </c>
      <c r="Q81" s="363"/>
      <c r="R81" s="324" t="s">
        <v>792</v>
      </c>
      <c r="S81" s="37"/>
      <c r="Y81" s="37"/>
      <c r="Z81" s="37"/>
    </row>
    <row r="82" spans="1:34" s="369" customFormat="1" ht="13.9" customHeight="1">
      <c r="A82" s="515">
        <v>23</v>
      </c>
      <c r="B82" s="470">
        <v>44267</v>
      </c>
      <c r="C82" s="448"/>
      <c r="D82" s="446" t="s">
        <v>959</v>
      </c>
      <c r="E82" s="447" t="s">
        <v>557</v>
      </c>
      <c r="F82" s="444">
        <v>3450</v>
      </c>
      <c r="G82" s="444">
        <v>3385</v>
      </c>
      <c r="H82" s="444">
        <v>3487.5</v>
      </c>
      <c r="I82" s="445" t="s">
        <v>960</v>
      </c>
      <c r="J82" s="445" t="s">
        <v>1009</v>
      </c>
      <c r="K82" s="516">
        <f t="shared" ref="K82" si="84">H82-F82</f>
        <v>37.5</v>
      </c>
      <c r="L82" s="471">
        <f t="shared" ref="L82" si="85">(H82*N82)*0.035%</f>
        <v>244.12500000000003</v>
      </c>
      <c r="M82" s="472">
        <f t="shared" ref="M82" si="86">(K82*N82)-L82</f>
        <v>7255.875</v>
      </c>
      <c r="N82" s="445">
        <v>200</v>
      </c>
      <c r="O82" s="473" t="s">
        <v>556</v>
      </c>
      <c r="P82" s="443">
        <v>44271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41">
        <v>24</v>
      </c>
      <c r="B83" s="479">
        <v>44267</v>
      </c>
      <c r="C83" s="491"/>
      <c r="D83" s="461" t="s">
        <v>961</v>
      </c>
      <c r="E83" s="492" t="s">
        <v>557</v>
      </c>
      <c r="F83" s="462">
        <v>1920</v>
      </c>
      <c r="G83" s="462">
        <v>1895</v>
      </c>
      <c r="H83" s="462">
        <v>1895</v>
      </c>
      <c r="I83" s="463">
        <v>1970</v>
      </c>
      <c r="J83" s="463" t="s">
        <v>980</v>
      </c>
      <c r="K83" s="542">
        <f t="shared" ref="K83" si="87">H83-F83</f>
        <v>-25</v>
      </c>
      <c r="L83" s="510">
        <f t="shared" ref="L83" si="88">(H83*N83)*0.035%</f>
        <v>364.78750000000008</v>
      </c>
      <c r="M83" s="511">
        <f t="shared" ref="M83" si="89">(K83*N83)-L83</f>
        <v>-14114.7875</v>
      </c>
      <c r="N83" s="463">
        <v>550</v>
      </c>
      <c r="O83" s="512" t="s">
        <v>620</v>
      </c>
      <c r="P83" s="484">
        <v>44270</v>
      </c>
      <c r="Q83" s="363"/>
      <c r="R83" s="324" t="s">
        <v>792</v>
      </c>
      <c r="S83" s="37"/>
      <c r="Y83" s="37"/>
      <c r="Z83" s="37"/>
    </row>
    <row r="84" spans="1:34" s="369" customFormat="1" ht="13.9" customHeight="1">
      <c r="A84" s="545">
        <v>25</v>
      </c>
      <c r="B84" s="479">
        <v>44271</v>
      </c>
      <c r="C84" s="491"/>
      <c r="D84" s="461" t="s">
        <v>1014</v>
      </c>
      <c r="E84" s="492" t="s">
        <v>557</v>
      </c>
      <c r="F84" s="462">
        <v>382.25</v>
      </c>
      <c r="G84" s="462">
        <v>377</v>
      </c>
      <c r="H84" s="462">
        <v>378</v>
      </c>
      <c r="I84" s="463">
        <v>390</v>
      </c>
      <c r="J84" s="463" t="s">
        <v>1015</v>
      </c>
      <c r="K84" s="546">
        <f t="shared" ref="K84" si="90">H84-F84</f>
        <v>-4.25</v>
      </c>
      <c r="L84" s="510">
        <f t="shared" ref="L84" si="91">(H84*N84)*0.035%</f>
        <v>396.90000000000003</v>
      </c>
      <c r="M84" s="511">
        <f t="shared" ref="M84" si="92">(K84*N84)-L84</f>
        <v>-13146.9</v>
      </c>
      <c r="N84" s="463">
        <v>3000</v>
      </c>
      <c r="O84" s="512" t="s">
        <v>620</v>
      </c>
      <c r="P84" s="484">
        <v>44271</v>
      </c>
      <c r="Q84" s="363"/>
      <c r="R84" s="324" t="s">
        <v>559</v>
      </c>
      <c r="S84" s="37"/>
      <c r="Y84" s="37"/>
      <c r="Z84" s="37"/>
    </row>
    <row r="85" spans="1:34" s="369" customFormat="1" ht="13.9" customHeight="1">
      <c r="A85" s="545">
        <v>26</v>
      </c>
      <c r="B85" s="479">
        <v>44271</v>
      </c>
      <c r="C85" s="491"/>
      <c r="D85" s="461" t="s">
        <v>1022</v>
      </c>
      <c r="E85" s="492" t="s">
        <v>557</v>
      </c>
      <c r="F85" s="462">
        <v>607</v>
      </c>
      <c r="G85" s="462">
        <v>597</v>
      </c>
      <c r="H85" s="462">
        <v>597.5</v>
      </c>
      <c r="I85" s="463" t="s">
        <v>1023</v>
      </c>
      <c r="J85" s="463" t="s">
        <v>1024</v>
      </c>
      <c r="K85" s="546">
        <f t="shared" ref="K85:K86" si="93">H85-F85</f>
        <v>-9.5</v>
      </c>
      <c r="L85" s="510">
        <f t="shared" ref="L85:L86" si="94">(H85*N85)*0.035%</f>
        <v>282.31875000000002</v>
      </c>
      <c r="M85" s="511">
        <f t="shared" ref="M85:M86" si="95">(K85*N85)-L85</f>
        <v>-13107.31875</v>
      </c>
      <c r="N85" s="463">
        <v>1350</v>
      </c>
      <c r="O85" s="512" t="s">
        <v>620</v>
      </c>
      <c r="P85" s="484">
        <v>44271</v>
      </c>
      <c r="Q85" s="363"/>
      <c r="R85" s="324" t="s">
        <v>559</v>
      </c>
      <c r="S85" s="37"/>
      <c r="Y85" s="37"/>
      <c r="Z85" s="37"/>
    </row>
    <row r="86" spans="1:34" s="369" customFormat="1" ht="13.9" customHeight="1">
      <c r="A86" s="515">
        <v>27</v>
      </c>
      <c r="B86" s="470">
        <v>44271</v>
      </c>
      <c r="C86" s="448"/>
      <c r="D86" s="446" t="s">
        <v>1025</v>
      </c>
      <c r="E86" s="447" t="s">
        <v>557</v>
      </c>
      <c r="F86" s="444">
        <v>1863</v>
      </c>
      <c r="G86" s="444">
        <v>1838</v>
      </c>
      <c r="H86" s="444">
        <v>1877.5</v>
      </c>
      <c r="I86" s="445" t="s">
        <v>1026</v>
      </c>
      <c r="J86" s="445" t="s">
        <v>1027</v>
      </c>
      <c r="K86" s="516">
        <f t="shared" si="93"/>
        <v>14.5</v>
      </c>
      <c r="L86" s="471">
        <f t="shared" si="94"/>
        <v>361.41875000000005</v>
      </c>
      <c r="M86" s="472">
        <f t="shared" si="95"/>
        <v>7613.5812500000002</v>
      </c>
      <c r="N86" s="445">
        <v>550</v>
      </c>
      <c r="O86" s="473" t="s">
        <v>556</v>
      </c>
      <c r="P86" s="443">
        <v>44271</v>
      </c>
      <c r="Q86" s="363"/>
      <c r="R86" s="324" t="s">
        <v>792</v>
      </c>
      <c r="S86" s="37"/>
      <c r="Y86" s="37"/>
      <c r="Z86" s="37"/>
    </row>
    <row r="87" spans="1:34" s="369" customFormat="1" ht="13.9" customHeight="1">
      <c r="A87" s="543">
        <v>28</v>
      </c>
      <c r="B87" s="418">
        <v>44271</v>
      </c>
      <c r="C87" s="419"/>
      <c r="D87" s="412" t="s">
        <v>1028</v>
      </c>
      <c r="E87" s="413" t="s">
        <v>557</v>
      </c>
      <c r="F87" s="387" t="s">
        <v>1029</v>
      </c>
      <c r="G87" s="387">
        <v>2190</v>
      </c>
      <c r="H87" s="387"/>
      <c r="I87" s="352">
        <v>2350</v>
      </c>
      <c r="J87" s="352" t="s">
        <v>558</v>
      </c>
      <c r="K87" s="544"/>
      <c r="L87" s="406"/>
      <c r="M87" s="508"/>
      <c r="N87" s="352"/>
      <c r="O87" s="380"/>
      <c r="P87" s="393"/>
      <c r="Q87" s="363"/>
      <c r="R87" s="324" t="s">
        <v>792</v>
      </c>
      <c r="S87" s="37"/>
      <c r="Y87" s="37"/>
      <c r="Z87" s="37"/>
    </row>
    <row r="88" spans="1:34" s="369" customFormat="1" ht="13.9" customHeight="1">
      <c r="A88" s="543">
        <v>29</v>
      </c>
      <c r="B88" s="418">
        <v>44271</v>
      </c>
      <c r="C88" s="419"/>
      <c r="D88" s="412" t="s">
        <v>1030</v>
      </c>
      <c r="E88" s="413" t="s">
        <v>557</v>
      </c>
      <c r="F88" s="387" t="s">
        <v>1031</v>
      </c>
      <c r="G88" s="387">
        <v>732</v>
      </c>
      <c r="H88" s="387"/>
      <c r="I88" s="352">
        <v>764</v>
      </c>
      <c r="J88" s="352" t="s">
        <v>558</v>
      </c>
      <c r="K88" s="544"/>
      <c r="L88" s="406"/>
      <c r="M88" s="508"/>
      <c r="N88" s="352"/>
      <c r="O88" s="380"/>
      <c r="P88" s="393"/>
      <c r="Q88" s="363"/>
      <c r="R88" s="324" t="s">
        <v>792</v>
      </c>
      <c r="S88" s="37"/>
      <c r="Y88" s="37"/>
      <c r="Z88" s="37"/>
    </row>
    <row r="89" spans="1:34" s="369" customFormat="1" ht="13.9" customHeight="1">
      <c r="A89" s="536"/>
      <c r="B89" s="418"/>
      <c r="C89" s="419"/>
      <c r="D89" s="412"/>
      <c r="E89" s="413"/>
      <c r="F89" s="387"/>
      <c r="G89" s="387"/>
      <c r="H89" s="387"/>
      <c r="I89" s="352"/>
      <c r="J89" s="352"/>
      <c r="K89" s="537"/>
      <c r="L89" s="406"/>
      <c r="M89" s="508"/>
      <c r="N89" s="352"/>
      <c r="O89" s="380"/>
      <c r="P89" s="393"/>
      <c r="Q89" s="363"/>
      <c r="R89" s="324"/>
      <c r="S89" s="37"/>
      <c r="Y89" s="37"/>
      <c r="Z89" s="37"/>
    </row>
    <row r="90" spans="1:34" s="369" customFormat="1" ht="13.9" customHeight="1">
      <c r="A90" s="420"/>
      <c r="B90" s="418"/>
      <c r="C90" s="419"/>
      <c r="D90" s="412"/>
      <c r="E90" s="413"/>
      <c r="F90" s="387"/>
      <c r="G90" s="387"/>
      <c r="H90" s="387"/>
      <c r="I90" s="352"/>
      <c r="J90" s="352"/>
      <c r="K90" s="352"/>
      <c r="L90" s="352"/>
      <c r="M90" s="352"/>
      <c r="N90" s="352"/>
      <c r="O90" s="352"/>
      <c r="P90" s="352"/>
      <c r="Q90" s="363"/>
      <c r="R90" s="324"/>
      <c r="S90" s="37"/>
      <c r="Y90" s="37"/>
      <c r="Z90" s="37"/>
    </row>
    <row r="91" spans="1:34" s="369" customFormat="1" ht="13.9" customHeight="1">
      <c r="A91" s="430"/>
      <c r="B91" s="424"/>
      <c r="C91" s="431"/>
      <c r="D91" s="432"/>
      <c r="E91" s="353"/>
      <c r="F91" s="399"/>
      <c r="G91" s="399"/>
      <c r="H91" s="399"/>
      <c r="I91" s="395"/>
      <c r="J91" s="395"/>
      <c r="K91" s="395"/>
      <c r="L91" s="395"/>
      <c r="M91" s="395"/>
      <c r="N91" s="395"/>
      <c r="O91" s="395"/>
      <c r="P91" s="395"/>
      <c r="Q91" s="363"/>
      <c r="R91" s="324"/>
      <c r="S91" s="37"/>
      <c r="Y91" s="37"/>
      <c r="Z91" s="37"/>
    </row>
    <row r="92" spans="1:34" s="3" customFormat="1">
      <c r="A92" s="41"/>
      <c r="B92" s="42"/>
      <c r="C92" s="43"/>
      <c r="D92" s="44"/>
      <c r="E92" s="45"/>
      <c r="F92" s="46"/>
      <c r="G92" s="46"/>
      <c r="H92" s="46"/>
      <c r="I92" s="46"/>
      <c r="J92" s="14"/>
      <c r="K92" s="88"/>
      <c r="L92" s="88"/>
      <c r="M92" s="14"/>
      <c r="N92" s="13"/>
      <c r="O92" s="89"/>
      <c r="P92" s="2"/>
      <c r="Q92" s="1"/>
      <c r="R92" s="14"/>
      <c r="Z92" s="6"/>
      <c r="AA92" s="6"/>
      <c r="AB92" s="6"/>
      <c r="AC92" s="6"/>
      <c r="AD92" s="6"/>
      <c r="AE92" s="6"/>
      <c r="AF92" s="6"/>
      <c r="AG92" s="6"/>
      <c r="AH92" s="6"/>
    </row>
    <row r="93" spans="1:34" s="3" customFormat="1" ht="15">
      <c r="A93" s="47" t="s">
        <v>573</v>
      </c>
      <c r="B93" s="47"/>
      <c r="C93" s="47"/>
      <c r="D93" s="47"/>
      <c r="E93" s="48"/>
      <c r="F93" s="46"/>
      <c r="G93" s="46"/>
      <c r="H93" s="46"/>
      <c r="I93" s="46"/>
      <c r="J93" s="50"/>
      <c r="K93" s="9"/>
      <c r="L93" s="9"/>
      <c r="M93" s="9"/>
      <c r="N93" s="8"/>
      <c r="O93" s="50"/>
      <c r="P93" s="2"/>
      <c r="Q93" s="1"/>
      <c r="R93" s="14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3" customFormat="1" ht="38.25">
      <c r="A94" s="18" t="s">
        <v>16</v>
      </c>
      <c r="B94" s="18" t="s">
        <v>534</v>
      </c>
      <c r="C94" s="18"/>
      <c r="D94" s="19" t="s">
        <v>545</v>
      </c>
      <c r="E94" s="18" t="s">
        <v>546</v>
      </c>
      <c r="F94" s="18" t="s">
        <v>547</v>
      </c>
      <c r="G94" s="49" t="s">
        <v>566</v>
      </c>
      <c r="H94" s="18" t="s">
        <v>549</v>
      </c>
      <c r="I94" s="18" t="s">
        <v>550</v>
      </c>
      <c r="J94" s="17" t="s">
        <v>551</v>
      </c>
      <c r="K94" s="17" t="s">
        <v>574</v>
      </c>
      <c r="L94" s="60" t="s">
        <v>820</v>
      </c>
      <c r="M94" s="74" t="s">
        <v>568</v>
      </c>
      <c r="N94" s="18" t="s">
        <v>569</v>
      </c>
      <c r="O94" s="18" t="s">
        <v>554</v>
      </c>
      <c r="P94" s="19" t="s">
        <v>555</v>
      </c>
      <c r="Q94" s="1"/>
      <c r="R94" s="14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369" customFormat="1" ht="13.9" customHeight="1">
      <c r="A95" s="515">
        <v>1</v>
      </c>
      <c r="B95" s="470">
        <v>44256</v>
      </c>
      <c r="C95" s="448"/>
      <c r="D95" s="446" t="s">
        <v>862</v>
      </c>
      <c r="E95" s="447" t="s">
        <v>557</v>
      </c>
      <c r="F95" s="444">
        <v>350</v>
      </c>
      <c r="G95" s="444">
        <v>190</v>
      </c>
      <c r="H95" s="444">
        <v>470</v>
      </c>
      <c r="I95" s="445">
        <v>700</v>
      </c>
      <c r="J95" s="445" t="s">
        <v>863</v>
      </c>
      <c r="K95" s="516">
        <f t="shared" ref="K95" si="96">H95-F95</f>
        <v>120</v>
      </c>
      <c r="L95" s="445">
        <v>100</v>
      </c>
      <c r="M95" s="472">
        <f t="shared" ref="M95" si="97">(K95*N95)-L95</f>
        <v>2900</v>
      </c>
      <c r="N95" s="445">
        <v>25</v>
      </c>
      <c r="O95" s="473" t="s">
        <v>556</v>
      </c>
      <c r="P95" s="464">
        <v>44256</v>
      </c>
      <c r="Q95" s="363"/>
      <c r="R95" s="324" t="s">
        <v>559</v>
      </c>
      <c r="S95" s="37"/>
      <c r="Y95" s="37"/>
      <c r="Z95" s="37"/>
    </row>
    <row r="96" spans="1:34" s="369" customFormat="1" ht="13.9" customHeight="1">
      <c r="A96" s="515">
        <v>2</v>
      </c>
      <c r="B96" s="470">
        <v>44256</v>
      </c>
      <c r="C96" s="448"/>
      <c r="D96" s="446" t="s">
        <v>862</v>
      </c>
      <c r="E96" s="447" t="s">
        <v>557</v>
      </c>
      <c r="F96" s="444">
        <v>340</v>
      </c>
      <c r="G96" s="444">
        <v>190</v>
      </c>
      <c r="H96" s="444">
        <v>430</v>
      </c>
      <c r="I96" s="445">
        <v>700</v>
      </c>
      <c r="J96" s="445" t="s">
        <v>864</v>
      </c>
      <c r="K96" s="516">
        <f t="shared" ref="K96" si="98">H96-F96</f>
        <v>90</v>
      </c>
      <c r="L96" s="445">
        <v>100</v>
      </c>
      <c r="M96" s="472">
        <f t="shared" ref="M96" si="99">(K96*N96)-L96</f>
        <v>2150</v>
      </c>
      <c r="N96" s="445">
        <v>25</v>
      </c>
      <c r="O96" s="473" t="s">
        <v>556</v>
      </c>
      <c r="P96" s="464">
        <v>44256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15">
        <v>3</v>
      </c>
      <c r="B97" s="470">
        <v>44257</v>
      </c>
      <c r="C97" s="448"/>
      <c r="D97" s="446" t="s">
        <v>875</v>
      </c>
      <c r="E97" s="447" t="s">
        <v>557</v>
      </c>
      <c r="F97" s="444">
        <v>320</v>
      </c>
      <c r="G97" s="444">
        <v>170</v>
      </c>
      <c r="H97" s="444">
        <v>405</v>
      </c>
      <c r="I97" s="445">
        <v>700</v>
      </c>
      <c r="J97" s="445" t="s">
        <v>892</v>
      </c>
      <c r="K97" s="516">
        <f t="shared" ref="K97" si="100">H97-F97</f>
        <v>85</v>
      </c>
      <c r="L97" s="445">
        <v>100</v>
      </c>
      <c r="M97" s="472">
        <f t="shared" ref="M97" si="101">(K97*N97)-L97</f>
        <v>2025</v>
      </c>
      <c r="N97" s="445">
        <v>25</v>
      </c>
      <c r="O97" s="473" t="s">
        <v>556</v>
      </c>
      <c r="P97" s="464">
        <v>44257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15">
        <v>4</v>
      </c>
      <c r="B98" s="470">
        <v>44257</v>
      </c>
      <c r="C98" s="448"/>
      <c r="D98" s="446" t="s">
        <v>880</v>
      </c>
      <c r="E98" s="447" t="s">
        <v>557</v>
      </c>
      <c r="F98" s="444">
        <v>73.5</v>
      </c>
      <c r="G98" s="444">
        <v>25</v>
      </c>
      <c r="H98" s="444">
        <v>96</v>
      </c>
      <c r="I98" s="445">
        <v>150</v>
      </c>
      <c r="J98" s="445" t="s">
        <v>881</v>
      </c>
      <c r="K98" s="516">
        <f t="shared" ref="K98" si="102">H98-F98</f>
        <v>22.5</v>
      </c>
      <c r="L98" s="445">
        <v>100</v>
      </c>
      <c r="M98" s="472">
        <f t="shared" ref="M98" si="103">(K98*N98)-L98</f>
        <v>1587.5</v>
      </c>
      <c r="N98" s="445">
        <v>75</v>
      </c>
      <c r="O98" s="473" t="s">
        <v>556</v>
      </c>
      <c r="P98" s="464">
        <v>44257</v>
      </c>
      <c r="Q98" s="363"/>
      <c r="R98" s="324" t="s">
        <v>792</v>
      </c>
      <c r="S98" s="37"/>
      <c r="Y98" s="37"/>
      <c r="Z98" s="37"/>
    </row>
    <row r="99" spans="1:26" s="369" customFormat="1" ht="13.9" customHeight="1">
      <c r="A99" s="525">
        <v>5</v>
      </c>
      <c r="B99" s="479">
        <v>44257</v>
      </c>
      <c r="C99" s="491"/>
      <c r="D99" s="461" t="s">
        <v>880</v>
      </c>
      <c r="E99" s="492" t="s">
        <v>557</v>
      </c>
      <c r="F99" s="462">
        <v>73.5</v>
      </c>
      <c r="G99" s="462">
        <v>25</v>
      </c>
      <c r="H99" s="462">
        <v>25</v>
      </c>
      <c r="I99" s="463">
        <v>150</v>
      </c>
      <c r="J99" s="463" t="s">
        <v>883</v>
      </c>
      <c r="K99" s="526">
        <f t="shared" ref="K99:K100" si="104">H99-F99</f>
        <v>-48.5</v>
      </c>
      <c r="L99" s="463">
        <v>100</v>
      </c>
      <c r="M99" s="511">
        <f t="shared" ref="M99:M100" si="105">(K99*N99)-L99</f>
        <v>-3737.5</v>
      </c>
      <c r="N99" s="463">
        <v>75</v>
      </c>
      <c r="O99" s="512" t="s">
        <v>620</v>
      </c>
      <c r="P99" s="484">
        <v>44258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6</v>
      </c>
      <c r="B100" s="470">
        <v>44258</v>
      </c>
      <c r="C100" s="448"/>
      <c r="D100" s="446" t="s">
        <v>897</v>
      </c>
      <c r="E100" s="447" t="s">
        <v>557</v>
      </c>
      <c r="F100" s="444">
        <v>295</v>
      </c>
      <c r="G100" s="444">
        <v>145</v>
      </c>
      <c r="H100" s="444">
        <v>375</v>
      </c>
      <c r="I100" s="445">
        <v>600</v>
      </c>
      <c r="J100" s="445" t="s">
        <v>902</v>
      </c>
      <c r="K100" s="516">
        <f t="shared" si="104"/>
        <v>80</v>
      </c>
      <c r="L100" s="445">
        <v>100</v>
      </c>
      <c r="M100" s="472">
        <f t="shared" si="105"/>
        <v>1900</v>
      </c>
      <c r="N100" s="445">
        <v>25</v>
      </c>
      <c r="O100" s="473" t="s">
        <v>556</v>
      </c>
      <c r="P100" s="443">
        <v>44259</v>
      </c>
      <c r="Q100" s="363"/>
      <c r="R100" s="324" t="s">
        <v>559</v>
      </c>
      <c r="S100" s="37"/>
      <c r="Y100" s="37"/>
      <c r="Z100" s="37"/>
    </row>
    <row r="101" spans="1:26" s="369" customFormat="1" ht="13.9" customHeight="1">
      <c r="A101" s="515">
        <v>7</v>
      </c>
      <c r="B101" s="470">
        <v>44259</v>
      </c>
      <c r="C101" s="448"/>
      <c r="D101" s="446" t="s">
        <v>900</v>
      </c>
      <c r="E101" s="447" t="s">
        <v>557</v>
      </c>
      <c r="F101" s="444">
        <v>30</v>
      </c>
      <c r="G101" s="444"/>
      <c r="H101" s="444">
        <v>43</v>
      </c>
      <c r="I101" s="445">
        <v>80</v>
      </c>
      <c r="J101" s="445" t="s">
        <v>901</v>
      </c>
      <c r="K101" s="516">
        <f t="shared" ref="K101:K103" si="106">H101-F101</f>
        <v>13</v>
      </c>
      <c r="L101" s="445">
        <v>100</v>
      </c>
      <c r="M101" s="472">
        <f t="shared" ref="M101:M103" si="107">(K101*N101)-L101</f>
        <v>875</v>
      </c>
      <c r="N101" s="445">
        <v>75</v>
      </c>
      <c r="O101" s="473" t="s">
        <v>556</v>
      </c>
      <c r="P101" s="464">
        <v>44259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5">
        <v>8</v>
      </c>
      <c r="B102" s="470">
        <v>44259</v>
      </c>
      <c r="C102" s="448"/>
      <c r="D102" s="446" t="s">
        <v>898</v>
      </c>
      <c r="E102" s="447" t="s">
        <v>557</v>
      </c>
      <c r="F102" s="444">
        <v>305</v>
      </c>
      <c r="G102" s="444">
        <v>145</v>
      </c>
      <c r="H102" s="444">
        <v>365</v>
      </c>
      <c r="I102" s="445">
        <v>600</v>
      </c>
      <c r="J102" s="445" t="s">
        <v>787</v>
      </c>
      <c r="K102" s="516">
        <f t="shared" si="106"/>
        <v>60</v>
      </c>
      <c r="L102" s="445">
        <v>100</v>
      </c>
      <c r="M102" s="472">
        <f t="shared" si="107"/>
        <v>1400</v>
      </c>
      <c r="N102" s="445">
        <v>25</v>
      </c>
      <c r="O102" s="473" t="s">
        <v>556</v>
      </c>
      <c r="P102" s="464">
        <v>44259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30">
        <v>9</v>
      </c>
      <c r="B103" s="479">
        <v>44260</v>
      </c>
      <c r="C103" s="491"/>
      <c r="D103" s="461" t="s">
        <v>906</v>
      </c>
      <c r="E103" s="492" t="s">
        <v>557</v>
      </c>
      <c r="F103" s="462">
        <v>75</v>
      </c>
      <c r="G103" s="462">
        <v>30</v>
      </c>
      <c r="H103" s="462">
        <v>30</v>
      </c>
      <c r="I103" s="463">
        <v>150</v>
      </c>
      <c r="J103" s="463" t="s">
        <v>927</v>
      </c>
      <c r="K103" s="531">
        <f t="shared" si="106"/>
        <v>-45</v>
      </c>
      <c r="L103" s="463">
        <v>100</v>
      </c>
      <c r="M103" s="511">
        <f t="shared" si="107"/>
        <v>-3475</v>
      </c>
      <c r="N103" s="463">
        <v>75</v>
      </c>
      <c r="O103" s="512" t="s">
        <v>620</v>
      </c>
      <c r="P103" s="484">
        <v>44263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72">
        <v>10</v>
      </c>
      <c r="B104" s="574">
        <v>44260</v>
      </c>
      <c r="C104" s="419"/>
      <c r="D104" s="412" t="s">
        <v>915</v>
      </c>
      <c r="E104" s="413" t="s">
        <v>557</v>
      </c>
      <c r="F104" s="387" t="s">
        <v>916</v>
      </c>
      <c r="G104" s="387"/>
      <c r="H104" s="387"/>
      <c r="I104" s="352"/>
      <c r="J104" s="576" t="s">
        <v>558</v>
      </c>
      <c r="K104" s="406"/>
      <c r="L104" s="406"/>
      <c r="M104" s="508"/>
      <c r="N104" s="352"/>
      <c r="O104" s="380"/>
      <c r="P104" s="393"/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73"/>
      <c r="B105" s="575"/>
      <c r="C105" s="419"/>
      <c r="D105" s="412" t="s">
        <v>917</v>
      </c>
      <c r="E105" s="413" t="s">
        <v>817</v>
      </c>
      <c r="F105" s="387" t="s">
        <v>918</v>
      </c>
      <c r="G105" s="387"/>
      <c r="H105" s="387"/>
      <c r="I105" s="352"/>
      <c r="J105" s="577"/>
      <c r="K105" s="404"/>
      <c r="L105" s="406"/>
      <c r="M105" s="352"/>
      <c r="N105" s="352"/>
      <c r="O105" s="352"/>
      <c r="P105" s="352"/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15">
        <v>11</v>
      </c>
      <c r="B106" s="470">
        <v>44263</v>
      </c>
      <c r="C106" s="448"/>
      <c r="D106" s="446" t="s">
        <v>925</v>
      </c>
      <c r="E106" s="447" t="s">
        <v>557</v>
      </c>
      <c r="F106" s="444">
        <v>81</v>
      </c>
      <c r="G106" s="444">
        <v>40</v>
      </c>
      <c r="H106" s="444">
        <v>97</v>
      </c>
      <c r="I106" s="445">
        <v>160</v>
      </c>
      <c r="J106" s="445" t="s">
        <v>926</v>
      </c>
      <c r="K106" s="516">
        <f t="shared" ref="K106" si="108">H106-F106</f>
        <v>16</v>
      </c>
      <c r="L106" s="445">
        <v>100</v>
      </c>
      <c r="M106" s="472">
        <f t="shared" ref="M106" si="109">(K106*N106)-L106</f>
        <v>1100</v>
      </c>
      <c r="N106" s="445">
        <v>75</v>
      </c>
      <c r="O106" s="473" t="s">
        <v>556</v>
      </c>
      <c r="P106" s="464">
        <v>44263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5">
        <v>12</v>
      </c>
      <c r="B107" s="470">
        <v>44264</v>
      </c>
      <c r="C107" s="448"/>
      <c r="D107" s="446" t="s">
        <v>928</v>
      </c>
      <c r="E107" s="447" t="s">
        <v>557</v>
      </c>
      <c r="F107" s="444">
        <v>61</v>
      </c>
      <c r="G107" s="444">
        <v>20</v>
      </c>
      <c r="H107" s="444">
        <v>73</v>
      </c>
      <c r="I107" s="445">
        <v>140</v>
      </c>
      <c r="J107" s="445" t="s">
        <v>903</v>
      </c>
      <c r="K107" s="516">
        <f t="shared" ref="K107" si="110">H107-F107</f>
        <v>12</v>
      </c>
      <c r="L107" s="445">
        <v>100</v>
      </c>
      <c r="M107" s="472">
        <f t="shared" ref="M107" si="111">(K107*N107)-L107</f>
        <v>800</v>
      </c>
      <c r="N107" s="445">
        <v>75</v>
      </c>
      <c r="O107" s="473" t="s">
        <v>556</v>
      </c>
      <c r="P107" s="464">
        <v>44264</v>
      </c>
      <c r="Q107" s="363"/>
      <c r="R107" s="324" t="s">
        <v>792</v>
      </c>
      <c r="S107" s="37"/>
      <c r="Y107" s="37"/>
      <c r="Z107" s="37"/>
    </row>
    <row r="108" spans="1:26" s="369" customFormat="1" ht="13.9" customHeight="1">
      <c r="A108" s="515">
        <v>13</v>
      </c>
      <c r="B108" s="470">
        <v>44264</v>
      </c>
      <c r="C108" s="448"/>
      <c r="D108" s="446" t="s">
        <v>898</v>
      </c>
      <c r="E108" s="447" t="s">
        <v>557</v>
      </c>
      <c r="F108" s="444">
        <v>200</v>
      </c>
      <c r="G108" s="444">
        <v>70</v>
      </c>
      <c r="H108" s="444">
        <v>260</v>
      </c>
      <c r="I108" s="445">
        <v>500</v>
      </c>
      <c r="J108" s="445" t="s">
        <v>787</v>
      </c>
      <c r="K108" s="516">
        <f t="shared" ref="K108:K109" si="112">H108-F108</f>
        <v>60</v>
      </c>
      <c r="L108" s="445">
        <v>100</v>
      </c>
      <c r="M108" s="472">
        <f t="shared" ref="M108:M109" si="113">(K108*N108)-L108</f>
        <v>1400</v>
      </c>
      <c r="N108" s="445">
        <v>25</v>
      </c>
      <c r="O108" s="473" t="s">
        <v>556</v>
      </c>
      <c r="P108" s="464">
        <v>44264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14</v>
      </c>
      <c r="B109" s="470">
        <v>44264</v>
      </c>
      <c r="C109" s="448"/>
      <c r="D109" s="446" t="s">
        <v>898</v>
      </c>
      <c r="E109" s="447" t="s">
        <v>557</v>
      </c>
      <c r="F109" s="444">
        <v>175</v>
      </c>
      <c r="G109" s="444">
        <v>70</v>
      </c>
      <c r="H109" s="444">
        <v>225</v>
      </c>
      <c r="I109" s="445">
        <v>500</v>
      </c>
      <c r="J109" s="445" t="s">
        <v>930</v>
      </c>
      <c r="K109" s="516">
        <f t="shared" si="112"/>
        <v>50</v>
      </c>
      <c r="L109" s="445">
        <v>100</v>
      </c>
      <c r="M109" s="472">
        <f t="shared" si="113"/>
        <v>1150</v>
      </c>
      <c r="N109" s="445">
        <v>25</v>
      </c>
      <c r="O109" s="473" t="s">
        <v>556</v>
      </c>
      <c r="P109" s="464">
        <v>44264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15">
        <v>15</v>
      </c>
      <c r="B110" s="470">
        <v>44264</v>
      </c>
      <c r="C110" s="448"/>
      <c r="D110" s="446" t="s">
        <v>928</v>
      </c>
      <c r="E110" s="447" t="s">
        <v>557</v>
      </c>
      <c r="F110" s="444">
        <v>61</v>
      </c>
      <c r="G110" s="444">
        <v>20</v>
      </c>
      <c r="H110" s="444">
        <v>74</v>
      </c>
      <c r="I110" s="445">
        <v>140</v>
      </c>
      <c r="J110" s="445" t="s">
        <v>901</v>
      </c>
      <c r="K110" s="516">
        <f t="shared" ref="K110:K111" si="114">H110-F110</f>
        <v>13</v>
      </c>
      <c r="L110" s="445">
        <v>100</v>
      </c>
      <c r="M110" s="472">
        <f t="shared" ref="M110:M111" si="115">(K110*N110)-L110</f>
        <v>875</v>
      </c>
      <c r="N110" s="445">
        <v>75</v>
      </c>
      <c r="O110" s="473" t="s">
        <v>556</v>
      </c>
      <c r="P110" s="464">
        <v>44264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15">
        <v>16</v>
      </c>
      <c r="B111" s="470">
        <v>44264</v>
      </c>
      <c r="C111" s="448"/>
      <c r="D111" s="446" t="s">
        <v>929</v>
      </c>
      <c r="E111" s="447" t="s">
        <v>557</v>
      </c>
      <c r="F111" s="444">
        <v>210</v>
      </c>
      <c r="G111" s="444">
        <v>70</v>
      </c>
      <c r="H111" s="444">
        <v>275</v>
      </c>
      <c r="I111" s="445">
        <v>500</v>
      </c>
      <c r="J111" s="445" t="s">
        <v>931</v>
      </c>
      <c r="K111" s="516">
        <f t="shared" si="114"/>
        <v>65</v>
      </c>
      <c r="L111" s="445">
        <v>100</v>
      </c>
      <c r="M111" s="472">
        <f t="shared" si="115"/>
        <v>1525</v>
      </c>
      <c r="N111" s="445">
        <v>25</v>
      </c>
      <c r="O111" s="473" t="s">
        <v>556</v>
      </c>
      <c r="P111" s="464">
        <v>44264</v>
      </c>
      <c r="Q111" s="363"/>
      <c r="R111" s="324" t="s">
        <v>559</v>
      </c>
      <c r="S111" s="37"/>
      <c r="Y111" s="37"/>
      <c r="Z111" s="37"/>
    </row>
    <row r="112" spans="1:26" s="369" customFormat="1" ht="13.9" customHeight="1">
      <c r="A112" s="515">
        <v>17</v>
      </c>
      <c r="B112" s="470">
        <v>44265</v>
      </c>
      <c r="C112" s="448"/>
      <c r="D112" s="446" t="s">
        <v>940</v>
      </c>
      <c r="E112" s="447" t="s">
        <v>557</v>
      </c>
      <c r="F112" s="444">
        <v>50</v>
      </c>
      <c r="G112" s="444"/>
      <c r="H112" s="444">
        <v>65</v>
      </c>
      <c r="I112" s="445">
        <v>100</v>
      </c>
      <c r="J112" s="445" t="s">
        <v>942</v>
      </c>
      <c r="K112" s="516">
        <f t="shared" ref="K112:K115" si="116">H112-F112</f>
        <v>15</v>
      </c>
      <c r="L112" s="445">
        <v>100</v>
      </c>
      <c r="M112" s="472">
        <f t="shared" ref="M112:M115" si="117">(K112*N112)-L112</f>
        <v>1025</v>
      </c>
      <c r="N112" s="445">
        <v>75</v>
      </c>
      <c r="O112" s="473" t="s">
        <v>556</v>
      </c>
      <c r="P112" s="464">
        <v>44265</v>
      </c>
      <c r="Q112" s="363"/>
      <c r="R112" s="324" t="s">
        <v>792</v>
      </c>
      <c r="S112" s="37"/>
      <c r="Y112" s="37"/>
      <c r="Z112" s="37"/>
    </row>
    <row r="113" spans="1:34" s="369" customFormat="1" ht="13.9" customHeight="1">
      <c r="A113" s="515">
        <v>18</v>
      </c>
      <c r="B113" s="470">
        <v>44265</v>
      </c>
      <c r="C113" s="448"/>
      <c r="D113" s="446" t="s">
        <v>941</v>
      </c>
      <c r="E113" s="447" t="s">
        <v>557</v>
      </c>
      <c r="F113" s="444">
        <v>350</v>
      </c>
      <c r="G113" s="444">
        <v>170</v>
      </c>
      <c r="H113" s="444">
        <v>405</v>
      </c>
      <c r="I113" s="445">
        <v>600</v>
      </c>
      <c r="J113" s="445" t="s">
        <v>680</v>
      </c>
      <c r="K113" s="516">
        <f t="shared" si="116"/>
        <v>55</v>
      </c>
      <c r="L113" s="445">
        <v>100</v>
      </c>
      <c r="M113" s="472">
        <f t="shared" si="117"/>
        <v>1275</v>
      </c>
      <c r="N113" s="445">
        <v>25</v>
      </c>
      <c r="O113" s="473" t="s">
        <v>556</v>
      </c>
      <c r="P113" s="464">
        <v>44265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34">
        <v>19</v>
      </c>
      <c r="B114" s="479">
        <v>44265</v>
      </c>
      <c r="C114" s="419"/>
      <c r="D114" s="461" t="s">
        <v>943</v>
      </c>
      <c r="E114" s="492" t="s">
        <v>557</v>
      </c>
      <c r="F114" s="462">
        <v>21.5</v>
      </c>
      <c r="G114" s="462"/>
      <c r="H114" s="462">
        <v>0</v>
      </c>
      <c r="I114" s="463">
        <v>50</v>
      </c>
      <c r="J114" s="463" t="s">
        <v>944</v>
      </c>
      <c r="K114" s="535">
        <f t="shared" si="116"/>
        <v>-21.5</v>
      </c>
      <c r="L114" s="463">
        <v>100</v>
      </c>
      <c r="M114" s="511">
        <f t="shared" si="117"/>
        <v>-1712.5</v>
      </c>
      <c r="N114" s="463">
        <v>75</v>
      </c>
      <c r="O114" s="512" t="s">
        <v>620</v>
      </c>
      <c r="P114" s="527">
        <v>44265</v>
      </c>
      <c r="Q114" s="363"/>
      <c r="R114" s="324" t="s">
        <v>792</v>
      </c>
      <c r="S114" s="37"/>
      <c r="Y114" s="37"/>
      <c r="Z114" s="37"/>
    </row>
    <row r="115" spans="1:34" s="369" customFormat="1" ht="13.9" customHeight="1">
      <c r="A115" s="515">
        <v>20</v>
      </c>
      <c r="B115" s="470">
        <v>44265</v>
      </c>
      <c r="C115" s="448"/>
      <c r="D115" s="446" t="s">
        <v>946</v>
      </c>
      <c r="E115" s="447" t="s">
        <v>557</v>
      </c>
      <c r="F115" s="444">
        <v>4.2</v>
      </c>
      <c r="G115" s="444">
        <v>2.5</v>
      </c>
      <c r="H115" s="444">
        <v>5</v>
      </c>
      <c r="I115" s="445">
        <v>7</v>
      </c>
      <c r="J115" s="445" t="s">
        <v>958</v>
      </c>
      <c r="K115" s="516">
        <f t="shared" si="116"/>
        <v>0.79999999999999982</v>
      </c>
      <c r="L115" s="445">
        <v>100</v>
      </c>
      <c r="M115" s="472">
        <f t="shared" si="117"/>
        <v>2299.9999999999995</v>
      </c>
      <c r="N115" s="445">
        <v>3000</v>
      </c>
      <c r="O115" s="473" t="s">
        <v>556</v>
      </c>
      <c r="P115" s="443">
        <v>44267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21</v>
      </c>
      <c r="B116" s="470">
        <v>44267</v>
      </c>
      <c r="C116" s="448"/>
      <c r="D116" s="446" t="s">
        <v>954</v>
      </c>
      <c r="E116" s="447" t="s">
        <v>557</v>
      </c>
      <c r="F116" s="444">
        <v>335</v>
      </c>
      <c r="G116" s="444">
        <v>160</v>
      </c>
      <c r="H116" s="444">
        <v>390</v>
      </c>
      <c r="I116" s="445" t="s">
        <v>955</v>
      </c>
      <c r="J116" s="445" t="s">
        <v>680</v>
      </c>
      <c r="K116" s="516">
        <f t="shared" ref="K116:K119" si="118">H116-F116</f>
        <v>55</v>
      </c>
      <c r="L116" s="445">
        <v>100</v>
      </c>
      <c r="M116" s="472">
        <f t="shared" ref="M116:M119" si="119">(K116*N116)-L116</f>
        <v>1275</v>
      </c>
      <c r="N116" s="445">
        <v>25</v>
      </c>
      <c r="O116" s="473" t="s">
        <v>556</v>
      </c>
      <c r="P116" s="464">
        <v>44267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15">
        <v>22</v>
      </c>
      <c r="B117" s="470">
        <v>44267</v>
      </c>
      <c r="C117" s="448"/>
      <c r="D117" s="446" t="s">
        <v>956</v>
      </c>
      <c r="E117" s="447" t="s">
        <v>557</v>
      </c>
      <c r="F117" s="444">
        <v>52</v>
      </c>
      <c r="G117" s="444">
        <v>18</v>
      </c>
      <c r="H117" s="444">
        <v>65</v>
      </c>
      <c r="I117" s="445" t="s">
        <v>957</v>
      </c>
      <c r="J117" s="445" t="s">
        <v>901</v>
      </c>
      <c r="K117" s="516">
        <f t="shared" si="118"/>
        <v>13</v>
      </c>
      <c r="L117" s="445">
        <v>100</v>
      </c>
      <c r="M117" s="472">
        <f t="shared" si="119"/>
        <v>875</v>
      </c>
      <c r="N117" s="445">
        <v>75</v>
      </c>
      <c r="O117" s="473" t="s">
        <v>556</v>
      </c>
      <c r="P117" s="464">
        <v>44267</v>
      </c>
      <c r="Q117" s="363"/>
      <c r="R117" s="324" t="s">
        <v>559</v>
      </c>
      <c r="S117" s="37"/>
      <c r="Y117" s="37"/>
      <c r="Z117" s="37"/>
    </row>
    <row r="118" spans="1:34" s="369" customFormat="1" ht="13.9" customHeight="1">
      <c r="A118" s="545">
        <v>23</v>
      </c>
      <c r="B118" s="479">
        <v>44270</v>
      </c>
      <c r="C118" s="491"/>
      <c r="D118" s="461" t="s">
        <v>981</v>
      </c>
      <c r="E118" s="492" t="s">
        <v>557</v>
      </c>
      <c r="F118" s="462">
        <v>9.6</v>
      </c>
      <c r="G118" s="462">
        <v>6.5</v>
      </c>
      <c r="H118" s="462">
        <v>6.5</v>
      </c>
      <c r="I118" s="463" t="s">
        <v>982</v>
      </c>
      <c r="J118" s="463" t="s">
        <v>1011</v>
      </c>
      <c r="K118" s="546">
        <f t="shared" si="118"/>
        <v>-3.0999999999999996</v>
      </c>
      <c r="L118" s="463">
        <v>100</v>
      </c>
      <c r="M118" s="511">
        <f t="shared" si="119"/>
        <v>-4439.9999999999991</v>
      </c>
      <c r="N118" s="463">
        <v>1400</v>
      </c>
      <c r="O118" s="512" t="s">
        <v>620</v>
      </c>
      <c r="P118" s="484">
        <v>44271</v>
      </c>
      <c r="Q118" s="363"/>
      <c r="R118" s="324" t="s">
        <v>792</v>
      </c>
      <c r="S118" s="37"/>
      <c r="Y118" s="37"/>
      <c r="Z118" s="37"/>
    </row>
    <row r="119" spans="1:34" s="369" customFormat="1" ht="13.9" customHeight="1">
      <c r="A119" s="547">
        <v>24</v>
      </c>
      <c r="B119" s="548">
        <v>44270</v>
      </c>
      <c r="C119" s="549"/>
      <c r="D119" s="550" t="s">
        <v>983</v>
      </c>
      <c r="E119" s="551" t="s">
        <v>557</v>
      </c>
      <c r="F119" s="552">
        <v>17</v>
      </c>
      <c r="G119" s="552">
        <v>12</v>
      </c>
      <c r="H119" s="552">
        <v>17.5</v>
      </c>
      <c r="I119" s="553" t="s">
        <v>984</v>
      </c>
      <c r="J119" s="553" t="s">
        <v>1016</v>
      </c>
      <c r="K119" s="554">
        <f t="shared" si="118"/>
        <v>0.5</v>
      </c>
      <c r="L119" s="553">
        <v>100</v>
      </c>
      <c r="M119" s="555">
        <f t="shared" si="119"/>
        <v>400</v>
      </c>
      <c r="N119" s="553">
        <v>1000</v>
      </c>
      <c r="O119" s="556" t="s">
        <v>665</v>
      </c>
      <c r="P119" s="557">
        <v>44271</v>
      </c>
      <c r="Q119" s="363"/>
      <c r="R119" s="324" t="s">
        <v>792</v>
      </c>
      <c r="S119" s="37"/>
      <c r="Y119" s="37"/>
      <c r="Z119" s="37"/>
    </row>
    <row r="120" spans="1:34" s="369" customFormat="1" ht="13.9" customHeight="1">
      <c r="A120" s="545">
        <v>25</v>
      </c>
      <c r="B120" s="479">
        <v>44270</v>
      </c>
      <c r="C120" s="491"/>
      <c r="D120" s="461" t="s">
        <v>985</v>
      </c>
      <c r="E120" s="492" t="s">
        <v>557</v>
      </c>
      <c r="F120" s="462">
        <v>93.5</v>
      </c>
      <c r="G120" s="462">
        <v>55</v>
      </c>
      <c r="H120" s="462">
        <v>55</v>
      </c>
      <c r="I120" s="463">
        <v>150</v>
      </c>
      <c r="J120" s="463" t="s">
        <v>1011</v>
      </c>
      <c r="K120" s="546">
        <f t="shared" ref="K120:K122" si="120">H120-F120</f>
        <v>-38.5</v>
      </c>
      <c r="L120" s="463">
        <v>100</v>
      </c>
      <c r="M120" s="511">
        <f t="shared" ref="M120:M122" si="121">(K120*N120)-L120</f>
        <v>-2987.5</v>
      </c>
      <c r="N120" s="463">
        <v>75</v>
      </c>
      <c r="O120" s="512" t="s">
        <v>620</v>
      </c>
      <c r="P120" s="484">
        <v>44271</v>
      </c>
      <c r="Q120" s="363"/>
      <c r="R120" s="324" t="s">
        <v>792</v>
      </c>
      <c r="S120" s="37"/>
      <c r="Y120" s="37"/>
      <c r="Z120" s="37"/>
    </row>
    <row r="121" spans="1:34" s="369" customFormat="1" ht="13.9" customHeight="1">
      <c r="A121" s="545">
        <v>26</v>
      </c>
      <c r="B121" s="479">
        <v>44271</v>
      </c>
      <c r="C121" s="491"/>
      <c r="D121" s="461" t="s">
        <v>1010</v>
      </c>
      <c r="E121" s="492" t="s">
        <v>557</v>
      </c>
      <c r="F121" s="462">
        <v>25.5</v>
      </c>
      <c r="G121" s="462">
        <v>17</v>
      </c>
      <c r="H121" s="462">
        <v>17</v>
      </c>
      <c r="I121" s="463" t="s">
        <v>1012</v>
      </c>
      <c r="J121" s="463" t="s">
        <v>1013</v>
      </c>
      <c r="K121" s="546">
        <f t="shared" si="120"/>
        <v>-8.5</v>
      </c>
      <c r="L121" s="463">
        <v>100</v>
      </c>
      <c r="M121" s="511">
        <f t="shared" si="121"/>
        <v>-4775</v>
      </c>
      <c r="N121" s="463">
        <v>550</v>
      </c>
      <c r="O121" s="512" t="s">
        <v>620</v>
      </c>
      <c r="P121" s="527">
        <v>44271</v>
      </c>
      <c r="Q121" s="363"/>
      <c r="R121" s="324" t="s">
        <v>559</v>
      </c>
      <c r="S121" s="37"/>
      <c r="Y121" s="37"/>
      <c r="Z121" s="37"/>
    </row>
    <row r="122" spans="1:34" s="369" customFormat="1" ht="13.9" customHeight="1">
      <c r="A122" s="515">
        <v>27</v>
      </c>
      <c r="B122" s="470">
        <v>44271</v>
      </c>
      <c r="C122" s="448"/>
      <c r="D122" s="446" t="s">
        <v>1017</v>
      </c>
      <c r="E122" s="447" t="s">
        <v>557</v>
      </c>
      <c r="F122" s="444">
        <v>295</v>
      </c>
      <c r="G122" s="444">
        <v>75</v>
      </c>
      <c r="H122" s="444">
        <v>355</v>
      </c>
      <c r="I122" s="445" t="s">
        <v>1018</v>
      </c>
      <c r="J122" s="445" t="s">
        <v>787</v>
      </c>
      <c r="K122" s="516">
        <f t="shared" si="120"/>
        <v>60</v>
      </c>
      <c r="L122" s="445">
        <v>100</v>
      </c>
      <c r="M122" s="472">
        <f t="shared" si="121"/>
        <v>1400</v>
      </c>
      <c r="N122" s="445">
        <v>25</v>
      </c>
      <c r="O122" s="473" t="s">
        <v>556</v>
      </c>
      <c r="P122" s="464">
        <v>44271</v>
      </c>
      <c r="Q122" s="363"/>
      <c r="R122" s="324" t="s">
        <v>559</v>
      </c>
      <c r="S122" s="37"/>
      <c r="Y122" s="37"/>
      <c r="Z122" s="37"/>
    </row>
    <row r="123" spans="1:34" s="369" customFormat="1" ht="13.9" customHeight="1">
      <c r="A123" s="515">
        <v>28</v>
      </c>
      <c r="B123" s="470">
        <v>44271</v>
      </c>
      <c r="C123" s="448"/>
      <c r="D123" s="446" t="s">
        <v>1017</v>
      </c>
      <c r="E123" s="447" t="s">
        <v>557</v>
      </c>
      <c r="F123" s="444">
        <v>250</v>
      </c>
      <c r="G123" s="444">
        <v>75</v>
      </c>
      <c r="H123" s="444">
        <v>340</v>
      </c>
      <c r="I123" s="445" t="s">
        <v>1018</v>
      </c>
      <c r="J123" s="445" t="s">
        <v>864</v>
      </c>
      <c r="K123" s="516">
        <f t="shared" ref="K123" si="122">H123-F123</f>
        <v>90</v>
      </c>
      <c r="L123" s="445">
        <v>100</v>
      </c>
      <c r="M123" s="472">
        <f t="shared" ref="M123" si="123">(K123*N123)-L123</f>
        <v>2150</v>
      </c>
      <c r="N123" s="445">
        <v>25</v>
      </c>
      <c r="O123" s="473" t="s">
        <v>556</v>
      </c>
      <c r="P123" s="464">
        <v>44271</v>
      </c>
      <c r="Q123" s="363"/>
      <c r="R123" s="324" t="s">
        <v>559</v>
      </c>
      <c r="S123" s="37"/>
      <c r="Y123" s="37"/>
      <c r="Z123" s="37"/>
    </row>
    <row r="124" spans="1:34" s="369" customFormat="1" ht="13.9" customHeight="1">
      <c r="A124" s="543">
        <v>29</v>
      </c>
      <c r="B124" s="418">
        <v>44271</v>
      </c>
      <c r="C124" s="419"/>
      <c r="D124" s="412" t="s">
        <v>1017</v>
      </c>
      <c r="E124" s="413" t="s">
        <v>557</v>
      </c>
      <c r="F124" s="387" t="s">
        <v>1019</v>
      </c>
      <c r="G124" s="387">
        <v>75</v>
      </c>
      <c r="H124" s="387"/>
      <c r="I124" s="352" t="s">
        <v>1018</v>
      </c>
      <c r="J124" s="352" t="s">
        <v>558</v>
      </c>
      <c r="K124" s="544"/>
      <c r="L124" s="352"/>
      <c r="M124" s="508"/>
      <c r="N124" s="352"/>
      <c r="O124" s="380"/>
      <c r="P124" s="393"/>
      <c r="Q124" s="363"/>
      <c r="R124" s="324" t="s">
        <v>559</v>
      </c>
      <c r="S124" s="37"/>
      <c r="Y124" s="37"/>
      <c r="Z124" s="37"/>
    </row>
    <row r="125" spans="1:34" s="369" customFormat="1" ht="13.9" customHeight="1">
      <c r="A125" s="539">
        <v>30</v>
      </c>
      <c r="B125" s="418">
        <v>44271</v>
      </c>
      <c r="C125" s="419"/>
      <c r="D125" s="412" t="s">
        <v>1020</v>
      </c>
      <c r="E125" s="413" t="s">
        <v>557</v>
      </c>
      <c r="F125" s="387" t="s">
        <v>1021</v>
      </c>
      <c r="G125" s="387">
        <v>2.8</v>
      </c>
      <c r="H125" s="387"/>
      <c r="I125" s="352">
        <v>6</v>
      </c>
      <c r="J125" s="352" t="s">
        <v>558</v>
      </c>
      <c r="K125" s="540"/>
      <c r="L125" s="352"/>
      <c r="M125" s="508"/>
      <c r="N125" s="352"/>
      <c r="O125" s="380"/>
      <c r="P125" s="393"/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420"/>
      <c r="B126" s="418"/>
      <c r="C126" s="419"/>
      <c r="D126" s="412"/>
      <c r="E126" s="413"/>
      <c r="F126" s="387"/>
      <c r="G126" s="387"/>
      <c r="H126" s="387"/>
      <c r="I126" s="352"/>
      <c r="J126" s="352"/>
      <c r="K126" s="352"/>
      <c r="L126" s="352"/>
      <c r="M126" s="352"/>
      <c r="N126" s="352"/>
      <c r="O126" s="352"/>
      <c r="P126" s="352"/>
      <c r="Q126" s="363"/>
      <c r="R126" s="324"/>
      <c r="S126" s="37"/>
      <c r="Y126" s="37"/>
      <c r="Z126" s="37"/>
    </row>
    <row r="127" spans="1:34" s="37" customFormat="1" ht="14.25">
      <c r="A127" s="33"/>
      <c r="B127" s="397"/>
      <c r="C127" s="397"/>
      <c r="D127" s="398"/>
      <c r="E127" s="399"/>
      <c r="F127" s="399"/>
      <c r="G127" s="400"/>
      <c r="H127" s="400"/>
      <c r="I127" s="399"/>
      <c r="J127" s="395"/>
      <c r="K127" s="395"/>
      <c r="L127" s="395"/>
      <c r="M127" s="395"/>
      <c r="N127" s="395"/>
      <c r="O127" s="395"/>
      <c r="P127" s="395"/>
      <c r="Q127" s="363"/>
      <c r="R127" s="324"/>
      <c r="Z127" s="369"/>
      <c r="AA127" s="369"/>
      <c r="AB127" s="369"/>
      <c r="AC127" s="369"/>
      <c r="AD127" s="369"/>
      <c r="AE127" s="369"/>
      <c r="AF127" s="369"/>
      <c r="AG127" s="369"/>
      <c r="AH127" s="369"/>
    </row>
    <row r="128" spans="1:34" s="37" customFormat="1" ht="14.25">
      <c r="A128" s="33"/>
      <c r="B128" s="397"/>
      <c r="C128" s="397"/>
      <c r="D128" s="398"/>
      <c r="E128" s="399"/>
      <c r="F128" s="399"/>
      <c r="G128" s="400"/>
      <c r="H128" s="400"/>
      <c r="I128" s="399"/>
      <c r="J128" s="395"/>
      <c r="K128" s="395"/>
      <c r="L128" s="395"/>
      <c r="M128" s="395"/>
      <c r="N128" s="395"/>
      <c r="O128" s="395"/>
      <c r="P128" s="395"/>
      <c r="Q128" s="363"/>
      <c r="R128" s="324"/>
      <c r="Z128" s="369"/>
      <c r="AA128" s="369"/>
      <c r="AB128" s="369"/>
      <c r="AC128" s="369"/>
      <c r="AD128" s="369"/>
      <c r="AE128" s="369"/>
      <c r="AF128" s="369"/>
      <c r="AG128" s="369"/>
      <c r="AH128" s="369"/>
    </row>
    <row r="129" spans="1:34" s="37" customFormat="1" ht="14.25">
      <c r="A129" s="33"/>
      <c r="B129" s="397"/>
      <c r="C129" s="397"/>
      <c r="D129" s="398"/>
      <c r="E129" s="399"/>
      <c r="F129" s="399"/>
      <c r="G129" s="400"/>
      <c r="H129" s="400"/>
      <c r="I129" s="399"/>
      <c r="J129" s="395"/>
      <c r="K129" s="395"/>
      <c r="L129" s="395"/>
      <c r="M129" s="395"/>
      <c r="N129" s="395"/>
      <c r="O129" s="395"/>
      <c r="P129" s="395"/>
      <c r="Q129" s="363"/>
      <c r="R129" s="324"/>
      <c r="Z129" s="369"/>
      <c r="AA129" s="369"/>
      <c r="AB129" s="369"/>
      <c r="AC129" s="369"/>
      <c r="AD129" s="369"/>
      <c r="AE129" s="369"/>
      <c r="AF129" s="369"/>
      <c r="AG129" s="369"/>
      <c r="AH129" s="369"/>
    </row>
    <row r="130" spans="1:34" s="37" customFormat="1" ht="14.25">
      <c r="A130" s="33"/>
      <c r="B130" s="397"/>
      <c r="C130" s="397"/>
      <c r="D130" s="398"/>
      <c r="E130" s="399"/>
      <c r="F130" s="399"/>
      <c r="G130" s="400"/>
      <c r="H130" s="400"/>
      <c r="I130" s="399"/>
      <c r="J130" s="395"/>
      <c r="K130" s="395"/>
      <c r="L130" s="395"/>
      <c r="M130" s="395"/>
      <c r="N130" s="395"/>
      <c r="O130" s="395"/>
      <c r="P130" s="395"/>
      <c r="Q130" s="363"/>
      <c r="R130" s="324"/>
      <c r="Z130" s="369"/>
      <c r="AA130" s="369"/>
      <c r="AB130" s="369"/>
      <c r="AC130" s="369"/>
      <c r="AD130" s="369"/>
      <c r="AE130" s="369"/>
      <c r="AF130" s="369"/>
      <c r="AG130" s="369"/>
      <c r="AH130" s="369"/>
    </row>
    <row r="131" spans="1:34" s="37" customFormat="1" ht="14.25">
      <c r="A131" s="33"/>
      <c r="B131" s="397"/>
      <c r="C131" s="397"/>
      <c r="D131" s="398"/>
      <c r="E131" s="399"/>
      <c r="F131" s="399"/>
      <c r="G131" s="400"/>
      <c r="H131" s="400"/>
      <c r="I131" s="399"/>
      <c r="J131" s="395"/>
      <c r="K131" s="395"/>
      <c r="L131" s="395"/>
      <c r="M131" s="395"/>
      <c r="N131" s="395"/>
      <c r="O131" s="401"/>
      <c r="P131" s="395"/>
      <c r="Q131" s="363"/>
      <c r="R131" s="324"/>
      <c r="Z131" s="369"/>
      <c r="AA131" s="369"/>
      <c r="AB131" s="369"/>
      <c r="AC131" s="369"/>
      <c r="AD131" s="369"/>
      <c r="AE131" s="369"/>
      <c r="AF131" s="369"/>
      <c r="AG131" s="369"/>
      <c r="AH131" s="369"/>
    </row>
    <row r="132" spans="1:34" s="37" customFormat="1" ht="14.25">
      <c r="A132" s="353"/>
      <c r="B132" s="354"/>
      <c r="C132" s="354"/>
      <c r="D132" s="355"/>
      <c r="E132" s="353"/>
      <c r="F132" s="370"/>
      <c r="G132" s="353"/>
      <c r="H132" s="353"/>
      <c r="I132" s="353"/>
      <c r="J132" s="354"/>
      <c r="K132" s="371"/>
      <c r="L132" s="353"/>
      <c r="M132" s="353"/>
      <c r="N132" s="353"/>
      <c r="O132" s="372"/>
      <c r="P132" s="363"/>
      <c r="Q132" s="363"/>
      <c r="R132" s="324"/>
      <c r="Z132" s="369"/>
      <c r="AA132" s="369"/>
      <c r="AB132" s="369"/>
      <c r="AC132" s="369"/>
      <c r="AD132" s="369"/>
      <c r="AE132" s="369"/>
      <c r="AF132" s="369"/>
      <c r="AG132" s="369"/>
      <c r="AH132" s="369"/>
    </row>
    <row r="133" spans="1:34" ht="15">
      <c r="A133" s="96" t="s">
        <v>575</v>
      </c>
      <c r="B133" s="97"/>
      <c r="C133" s="97"/>
      <c r="D133" s="98"/>
      <c r="E133" s="31"/>
      <c r="F133" s="29"/>
      <c r="G133" s="29"/>
      <c r="H133" s="70"/>
      <c r="I133" s="116"/>
      <c r="J133" s="117"/>
      <c r="K133" s="14"/>
      <c r="L133" s="14"/>
      <c r="M133" s="14"/>
      <c r="N133" s="8"/>
      <c r="O133" s="50"/>
      <c r="Q133" s="92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34" ht="38.25">
      <c r="A134" s="17" t="s">
        <v>16</v>
      </c>
      <c r="B134" s="18" t="s">
        <v>534</v>
      </c>
      <c r="C134" s="18"/>
      <c r="D134" s="19" t="s">
        <v>545</v>
      </c>
      <c r="E134" s="18" t="s">
        <v>546</v>
      </c>
      <c r="F134" s="18" t="s">
        <v>547</v>
      </c>
      <c r="G134" s="18" t="s">
        <v>548</v>
      </c>
      <c r="H134" s="18" t="s">
        <v>549</v>
      </c>
      <c r="I134" s="18" t="s">
        <v>550</v>
      </c>
      <c r="J134" s="17" t="s">
        <v>551</v>
      </c>
      <c r="K134" s="59" t="s">
        <v>567</v>
      </c>
      <c r="L134" s="392" t="s">
        <v>820</v>
      </c>
      <c r="M134" s="60" t="s">
        <v>819</v>
      </c>
      <c r="N134" s="18" t="s">
        <v>554</v>
      </c>
      <c r="O134" s="75" t="s">
        <v>555</v>
      </c>
      <c r="P134" s="94"/>
      <c r="Q134" s="8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34" s="369" customFormat="1" ht="14.25">
      <c r="A135" s="493">
        <v>1</v>
      </c>
      <c r="B135" s="494">
        <v>44203</v>
      </c>
      <c r="C135" s="495"/>
      <c r="D135" s="496" t="s">
        <v>480</v>
      </c>
      <c r="E135" s="497" t="s">
        <v>557</v>
      </c>
      <c r="F135" s="498">
        <v>424</v>
      </c>
      <c r="G135" s="499">
        <v>385</v>
      </c>
      <c r="H135" s="498">
        <v>455</v>
      </c>
      <c r="I135" s="500" t="s">
        <v>830</v>
      </c>
      <c r="J135" s="501" t="s">
        <v>845</v>
      </c>
      <c r="K135" s="501">
        <f t="shared" ref="K135" si="124">H135-F135</f>
        <v>31</v>
      </c>
      <c r="L135" s="502">
        <f>(F135*-0.8)/100</f>
        <v>-3.3920000000000003</v>
      </c>
      <c r="M135" s="503">
        <f t="shared" ref="M135" si="125">(K135+L135)/F135</f>
        <v>6.5113207547169816E-2</v>
      </c>
      <c r="N135" s="504" t="s">
        <v>556</v>
      </c>
      <c r="O135" s="505">
        <v>44243</v>
      </c>
      <c r="P135" s="95"/>
      <c r="Q135" s="416"/>
      <c r="R135" s="455" t="s">
        <v>559</v>
      </c>
      <c r="S135" s="410"/>
      <c r="T135" s="410"/>
      <c r="U135" s="410"/>
      <c r="V135" s="410"/>
      <c r="W135" s="410"/>
      <c r="X135" s="410"/>
      <c r="Y135" s="410"/>
      <c r="Z135" s="410"/>
    </row>
    <row r="136" spans="1:34" s="369" customFormat="1" ht="14.25">
      <c r="A136" s="493">
        <v>2</v>
      </c>
      <c r="B136" s="494">
        <v>44238</v>
      </c>
      <c r="C136" s="495"/>
      <c r="D136" s="496" t="s">
        <v>445</v>
      </c>
      <c r="E136" s="497" t="s">
        <v>557</v>
      </c>
      <c r="F136" s="498">
        <v>1515</v>
      </c>
      <c r="G136" s="499">
        <v>1390</v>
      </c>
      <c r="H136" s="498">
        <v>1595</v>
      </c>
      <c r="I136" s="500" t="s">
        <v>842</v>
      </c>
      <c r="J136" s="501" t="s">
        <v>1008</v>
      </c>
      <c r="K136" s="501">
        <f t="shared" ref="K136" si="126">H136-F136</f>
        <v>80</v>
      </c>
      <c r="L136" s="502">
        <f>(F136*-0.8)/100</f>
        <v>-12.12</v>
      </c>
      <c r="M136" s="503">
        <f t="shared" ref="M136" si="127">(K136+L136)/F136</f>
        <v>4.4805280528052799E-2</v>
      </c>
      <c r="N136" s="504" t="s">
        <v>556</v>
      </c>
      <c r="O136" s="505">
        <v>44271</v>
      </c>
      <c r="P136" s="95"/>
      <c r="Q136" s="416"/>
      <c r="R136" s="455" t="s">
        <v>559</v>
      </c>
      <c r="S136" s="410"/>
      <c r="T136" s="410"/>
      <c r="U136" s="410"/>
      <c r="V136" s="410"/>
      <c r="W136" s="410"/>
      <c r="X136" s="410"/>
      <c r="Y136" s="410"/>
      <c r="Z136" s="410"/>
    </row>
    <row r="137" spans="1:34" s="5" customFormat="1">
      <c r="A137" s="364"/>
      <c r="B137" s="365"/>
      <c r="C137" s="366"/>
      <c r="D137" s="367"/>
      <c r="E137" s="396"/>
      <c r="F137" s="396"/>
      <c r="G137" s="453"/>
      <c r="H137" s="453"/>
      <c r="I137" s="396"/>
      <c r="J137" s="454"/>
      <c r="K137" s="449"/>
      <c r="L137" s="450"/>
      <c r="M137" s="451"/>
      <c r="N137" s="452"/>
      <c r="O137" s="368"/>
      <c r="P137" s="120"/>
      <c r="Q137"/>
      <c r="R137" s="91"/>
      <c r="T137" s="54"/>
      <c r="U137" s="54"/>
      <c r="V137" s="54"/>
      <c r="W137" s="54"/>
      <c r="X137" s="54"/>
      <c r="Y137" s="54"/>
      <c r="Z137" s="54"/>
    </row>
    <row r="138" spans="1:34">
      <c r="A138" s="20" t="s">
        <v>560</v>
      </c>
      <c r="B138" s="20"/>
      <c r="C138" s="20"/>
      <c r="D138" s="20"/>
      <c r="E138" s="2"/>
      <c r="F138" s="27" t="s">
        <v>562</v>
      </c>
      <c r="G138" s="79"/>
      <c r="H138" s="79"/>
      <c r="I138" s="35"/>
      <c r="J138" s="82"/>
      <c r="K138" s="80"/>
      <c r="L138" s="81"/>
      <c r="M138" s="82"/>
      <c r="N138" s="83"/>
      <c r="O138" s="121"/>
      <c r="P138" s="8"/>
      <c r="Q138" s="13"/>
      <c r="R138" s="93"/>
      <c r="S138" s="13"/>
      <c r="T138" s="13"/>
      <c r="U138" s="13"/>
      <c r="V138" s="13"/>
      <c r="W138" s="13"/>
      <c r="X138" s="13"/>
      <c r="Y138" s="13"/>
    </row>
    <row r="139" spans="1:34">
      <c r="A139" s="26" t="s">
        <v>561</v>
      </c>
      <c r="B139" s="20"/>
      <c r="C139" s="20"/>
      <c r="D139" s="20"/>
      <c r="E139" s="29"/>
      <c r="F139" s="27" t="s">
        <v>564</v>
      </c>
      <c r="G139" s="9"/>
      <c r="H139" s="9"/>
      <c r="I139" s="9"/>
      <c r="J139" s="50"/>
      <c r="K139" s="9"/>
      <c r="L139" s="9"/>
      <c r="M139" s="9"/>
      <c r="N139" s="8"/>
      <c r="O139" s="50"/>
      <c r="Q139" s="4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34">
      <c r="A140" s="26"/>
      <c r="B140" s="20"/>
      <c r="C140" s="20"/>
      <c r="D140" s="20"/>
      <c r="E140" s="29"/>
      <c r="F140" s="27"/>
      <c r="G140" s="9"/>
      <c r="H140" s="9"/>
      <c r="I140" s="9"/>
      <c r="J140" s="50"/>
      <c r="K140" s="9"/>
      <c r="L140" s="9"/>
      <c r="M140" s="9"/>
      <c r="N140" s="8"/>
      <c r="O140" s="50"/>
      <c r="Q140" s="4"/>
      <c r="R140" s="79"/>
      <c r="S140" s="13"/>
      <c r="T140" s="13"/>
      <c r="U140" s="13"/>
      <c r="V140" s="13"/>
      <c r="W140" s="13"/>
      <c r="X140" s="13"/>
      <c r="Y140" s="13"/>
      <c r="Z140" s="13"/>
    </row>
    <row r="141" spans="1:34" ht="15">
      <c r="A141" s="8"/>
      <c r="B141" s="30" t="s">
        <v>824</v>
      </c>
      <c r="C141" s="30"/>
      <c r="D141" s="30"/>
      <c r="E141" s="30"/>
      <c r="F141" s="31"/>
      <c r="G141" s="29"/>
      <c r="H141" s="29"/>
      <c r="I141" s="70"/>
      <c r="J141" s="71"/>
      <c r="K141" s="72"/>
      <c r="L141" s="391"/>
      <c r="M141" s="9"/>
      <c r="N141" s="8"/>
      <c r="O141" s="50"/>
      <c r="Q141" s="4"/>
      <c r="R141" s="79"/>
      <c r="S141" s="13"/>
      <c r="T141" s="13"/>
      <c r="U141" s="13"/>
      <c r="V141" s="13"/>
      <c r="W141" s="13"/>
      <c r="X141" s="13"/>
      <c r="Y141" s="13"/>
      <c r="Z141" s="13"/>
    </row>
    <row r="142" spans="1:34" ht="38.25">
      <c r="A142" s="17" t="s">
        <v>16</v>
      </c>
      <c r="B142" s="18" t="s">
        <v>534</v>
      </c>
      <c r="C142" s="18"/>
      <c r="D142" s="19" t="s">
        <v>545</v>
      </c>
      <c r="E142" s="18" t="s">
        <v>546</v>
      </c>
      <c r="F142" s="18" t="s">
        <v>547</v>
      </c>
      <c r="G142" s="18" t="s">
        <v>566</v>
      </c>
      <c r="H142" s="18" t="s">
        <v>549</v>
      </c>
      <c r="I142" s="18" t="s">
        <v>550</v>
      </c>
      <c r="J142" s="73" t="s">
        <v>551</v>
      </c>
      <c r="K142" s="59" t="s">
        <v>567</v>
      </c>
      <c r="L142" s="74" t="s">
        <v>568</v>
      </c>
      <c r="M142" s="18" t="s">
        <v>569</v>
      </c>
      <c r="N142" s="392" t="s">
        <v>820</v>
      </c>
      <c r="O142" s="60" t="s">
        <v>819</v>
      </c>
      <c r="P142" s="18" t="s">
        <v>554</v>
      </c>
      <c r="Q142" s="75" t="s">
        <v>555</v>
      </c>
      <c r="R142" s="79"/>
      <c r="S142" s="13"/>
      <c r="T142" s="13"/>
      <c r="U142" s="13"/>
      <c r="V142" s="13"/>
      <c r="W142" s="13"/>
      <c r="X142" s="13"/>
      <c r="Y142" s="13"/>
      <c r="Z142" s="13"/>
    </row>
    <row r="143" spans="1:34" ht="14.25">
      <c r="A143" s="358"/>
      <c r="B143" s="373"/>
      <c r="C143" s="377"/>
      <c r="D143" s="385"/>
      <c r="E143" s="378"/>
      <c r="F143" s="403"/>
      <c r="G143" s="383"/>
      <c r="H143" s="378"/>
      <c r="I143" s="375"/>
      <c r="J143" s="414"/>
      <c r="K143" s="414"/>
      <c r="L143" s="415"/>
      <c r="M143" s="413"/>
      <c r="N143" s="415"/>
      <c r="O143" s="402"/>
      <c r="P143" s="379"/>
      <c r="Q143" s="393"/>
      <c r="R143" s="411"/>
      <c r="S143" s="401"/>
      <c r="T143" s="13"/>
      <c r="U143" s="410"/>
      <c r="V143" s="410"/>
      <c r="W143" s="410"/>
      <c r="X143" s="410"/>
      <c r="Y143" s="410"/>
      <c r="Z143" s="410"/>
      <c r="AA143" s="369"/>
      <c r="AB143" s="369"/>
      <c r="AC143" s="369"/>
    </row>
    <row r="144" spans="1:34" ht="14.25">
      <c r="A144" s="358"/>
      <c r="B144" s="373"/>
      <c r="C144" s="377"/>
      <c r="D144" s="385"/>
      <c r="E144" s="378"/>
      <c r="F144" s="403"/>
      <c r="G144" s="383"/>
      <c r="H144" s="378"/>
      <c r="I144" s="375"/>
      <c r="J144" s="414"/>
      <c r="K144" s="414"/>
      <c r="L144" s="415"/>
      <c r="M144" s="413"/>
      <c r="N144" s="415"/>
      <c r="O144" s="402"/>
      <c r="P144" s="379"/>
      <c r="Q144" s="393"/>
      <c r="R144" s="411"/>
      <c r="S144" s="401"/>
      <c r="T144" s="13"/>
      <c r="U144" s="410"/>
      <c r="V144" s="410"/>
      <c r="W144" s="410"/>
      <c r="X144" s="410"/>
      <c r="Y144" s="410"/>
      <c r="Z144" s="410"/>
      <c r="AA144" s="369"/>
      <c r="AB144" s="369"/>
      <c r="AC144" s="369"/>
    </row>
    <row r="145" spans="1:26" s="369" customFormat="1" ht="14.25">
      <c r="A145" s="358"/>
      <c r="B145" s="373"/>
      <c r="C145" s="377"/>
      <c r="D145" s="385"/>
      <c r="E145" s="378"/>
      <c r="F145" s="403"/>
      <c r="G145" s="383"/>
      <c r="H145" s="378"/>
      <c r="I145" s="375"/>
      <c r="J145" s="414"/>
      <c r="K145" s="414"/>
      <c r="L145" s="415"/>
      <c r="M145" s="413"/>
      <c r="N145" s="415"/>
      <c r="O145" s="402"/>
      <c r="P145" s="379"/>
      <c r="Q145" s="393"/>
      <c r="R145" s="408"/>
      <c r="S145" s="410"/>
      <c r="T145" s="410"/>
      <c r="U145" s="410"/>
      <c r="V145" s="410"/>
      <c r="W145" s="410"/>
      <c r="X145" s="410"/>
      <c r="Y145" s="410"/>
      <c r="Z145" s="410"/>
    </row>
    <row r="146" spans="1:26" s="369" customFormat="1" ht="14.25">
      <c r="A146" s="358"/>
      <c r="B146" s="373"/>
      <c r="C146" s="377"/>
      <c r="D146" s="385"/>
      <c r="E146" s="378"/>
      <c r="F146" s="414"/>
      <c r="G146" s="387"/>
      <c r="H146" s="378"/>
      <c r="I146" s="375"/>
      <c r="J146" s="414"/>
      <c r="K146" s="414"/>
      <c r="L146" s="415"/>
      <c r="M146" s="413"/>
      <c r="N146" s="415"/>
      <c r="O146" s="402"/>
      <c r="P146" s="379"/>
      <c r="Q146" s="393"/>
      <c r="R146" s="408"/>
      <c r="S146" s="410"/>
      <c r="T146" s="410"/>
      <c r="U146" s="410"/>
      <c r="V146" s="410"/>
      <c r="W146" s="410"/>
      <c r="X146" s="410"/>
      <c r="Y146" s="410"/>
      <c r="Z146" s="410"/>
    </row>
    <row r="147" spans="1:26" s="369" customFormat="1" ht="14.25">
      <c r="A147" s="358"/>
      <c r="B147" s="373"/>
      <c r="C147" s="377"/>
      <c r="D147" s="385"/>
      <c r="E147" s="378"/>
      <c r="F147" s="414"/>
      <c r="G147" s="387"/>
      <c r="H147" s="378"/>
      <c r="I147" s="375"/>
      <c r="J147" s="414"/>
      <c r="K147" s="414"/>
      <c r="L147" s="415"/>
      <c r="M147" s="413"/>
      <c r="N147" s="415"/>
      <c r="O147" s="402"/>
      <c r="P147" s="379"/>
      <c r="Q147" s="393"/>
      <c r="R147" s="408"/>
      <c r="S147" s="410"/>
      <c r="T147" s="410"/>
      <c r="U147" s="410"/>
      <c r="V147" s="410"/>
      <c r="W147" s="410"/>
      <c r="X147" s="410"/>
      <c r="Y147" s="410"/>
      <c r="Z147" s="410"/>
    </row>
    <row r="148" spans="1:26" s="369" customFormat="1" ht="14.25">
      <c r="A148" s="358"/>
      <c r="B148" s="373"/>
      <c r="C148" s="377"/>
      <c r="D148" s="385"/>
      <c r="E148" s="378"/>
      <c r="F148" s="403"/>
      <c r="G148" s="383"/>
      <c r="H148" s="378"/>
      <c r="I148" s="375"/>
      <c r="J148" s="414"/>
      <c r="K148" s="405"/>
      <c r="L148" s="415"/>
      <c r="M148" s="413"/>
      <c r="N148" s="415"/>
      <c r="O148" s="402"/>
      <c r="P148" s="407"/>
      <c r="Q148" s="393"/>
      <c r="R148" s="408"/>
      <c r="S148" s="410"/>
      <c r="T148" s="410"/>
      <c r="U148" s="410"/>
      <c r="V148" s="410"/>
      <c r="W148" s="410"/>
      <c r="X148" s="410"/>
      <c r="Y148" s="410"/>
      <c r="Z148" s="410"/>
    </row>
    <row r="149" spans="1:26" s="369" customFormat="1" ht="14.25">
      <c r="A149" s="358"/>
      <c r="B149" s="373"/>
      <c r="C149" s="377"/>
      <c r="D149" s="385"/>
      <c r="E149" s="378"/>
      <c r="F149" s="403"/>
      <c r="G149" s="383"/>
      <c r="H149" s="378"/>
      <c r="I149" s="375"/>
      <c r="J149" s="405"/>
      <c r="K149" s="405"/>
      <c r="L149" s="405"/>
      <c r="M149" s="405"/>
      <c r="N149" s="406"/>
      <c r="O149" s="417"/>
      <c r="P149" s="407"/>
      <c r="Q149" s="393"/>
      <c r="R149" s="408"/>
      <c r="S149" s="410"/>
      <c r="T149" s="410"/>
      <c r="U149" s="410"/>
      <c r="V149" s="410"/>
      <c r="W149" s="410"/>
      <c r="X149" s="410"/>
      <c r="Y149" s="410"/>
      <c r="Z149" s="410"/>
    </row>
    <row r="150" spans="1:26" s="369" customFormat="1" ht="14.25">
      <c r="A150" s="358"/>
      <c r="B150" s="373"/>
      <c r="C150" s="377"/>
      <c r="D150" s="385"/>
      <c r="E150" s="378"/>
      <c r="F150" s="414"/>
      <c r="G150" s="387"/>
      <c r="H150" s="378"/>
      <c r="I150" s="375"/>
      <c r="J150" s="414"/>
      <c r="K150" s="414"/>
      <c r="L150" s="415"/>
      <c r="M150" s="413"/>
      <c r="N150" s="415"/>
      <c r="O150" s="402"/>
      <c r="P150" s="379"/>
      <c r="Q150" s="393"/>
      <c r="R150" s="411"/>
      <c r="S150" s="401"/>
      <c r="T150" s="410"/>
      <c r="U150" s="410"/>
      <c r="V150" s="410"/>
      <c r="W150" s="410"/>
      <c r="X150" s="410"/>
      <c r="Y150" s="410"/>
      <c r="Z150" s="410"/>
    </row>
    <row r="151" spans="1:26" s="369" customFormat="1" ht="14.25">
      <c r="A151" s="358"/>
      <c r="B151" s="373"/>
      <c r="C151" s="377"/>
      <c r="D151" s="385"/>
      <c r="E151" s="378"/>
      <c r="F151" s="403"/>
      <c r="G151" s="383"/>
      <c r="H151" s="378"/>
      <c r="I151" s="375"/>
      <c r="J151" s="352"/>
      <c r="K151" s="352"/>
      <c r="L151" s="352"/>
      <c r="M151" s="352"/>
      <c r="N151" s="404"/>
      <c r="O151" s="402"/>
      <c r="P151" s="380"/>
      <c r="Q151" s="393"/>
      <c r="R151" s="411"/>
      <c r="S151" s="401"/>
      <c r="T151" s="410"/>
      <c r="U151" s="410"/>
      <c r="V151" s="410"/>
      <c r="W151" s="410"/>
      <c r="X151" s="410"/>
      <c r="Y151" s="410"/>
      <c r="Z151" s="410"/>
    </row>
    <row r="152" spans="1:26">
      <c r="A152" s="26"/>
      <c r="B152" s="20"/>
      <c r="C152" s="20"/>
      <c r="D152" s="20"/>
      <c r="E152" s="29"/>
      <c r="F152" s="27"/>
      <c r="G152" s="9"/>
      <c r="H152" s="9"/>
      <c r="I152" s="9"/>
      <c r="J152" s="50"/>
      <c r="K152" s="9"/>
      <c r="L152" s="9"/>
      <c r="M152" s="9"/>
      <c r="N152" s="8"/>
      <c r="O152" s="50"/>
      <c r="P152" s="4"/>
      <c r="Q152" s="8"/>
      <c r="R152" s="138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26"/>
      <c r="B153" s="20"/>
      <c r="C153" s="20"/>
      <c r="D153" s="20"/>
      <c r="E153" s="29"/>
      <c r="F153" s="27"/>
      <c r="G153" s="38"/>
      <c r="H153" s="39"/>
      <c r="I153" s="79"/>
      <c r="J153" s="14"/>
      <c r="K153" s="80"/>
      <c r="L153" s="81"/>
      <c r="M153" s="82"/>
      <c r="N153" s="83"/>
      <c r="O153" s="84"/>
      <c r="P153" s="8"/>
      <c r="Q153" s="13"/>
      <c r="R153" s="138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34"/>
      <c r="B154" s="42"/>
      <c r="C154" s="99"/>
      <c r="D154" s="3"/>
      <c r="E154" s="35"/>
      <c r="F154" s="79"/>
      <c r="G154" s="38"/>
      <c r="H154" s="39"/>
      <c r="I154" s="79"/>
      <c r="J154" s="14"/>
      <c r="K154" s="80"/>
      <c r="L154" s="81"/>
      <c r="M154" s="82"/>
      <c r="N154" s="83"/>
      <c r="O154" s="84"/>
      <c r="P154" s="8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 ht="15">
      <c r="A155" s="2"/>
      <c r="B155" s="100" t="s">
        <v>576</v>
      </c>
      <c r="C155" s="100"/>
      <c r="D155" s="100"/>
      <c r="E155" s="100"/>
      <c r="F155" s="14"/>
      <c r="G155" s="14"/>
      <c r="H155" s="101"/>
      <c r="I155" s="14"/>
      <c r="J155" s="71"/>
      <c r="K155" s="72"/>
      <c r="L155" s="14"/>
      <c r="M155" s="14"/>
      <c r="N155" s="13"/>
      <c r="O155" s="95"/>
      <c r="P155" s="8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 ht="38.25">
      <c r="A156" s="17" t="s">
        <v>16</v>
      </c>
      <c r="B156" s="18" t="s">
        <v>534</v>
      </c>
      <c r="C156" s="18"/>
      <c r="D156" s="19" t="s">
        <v>545</v>
      </c>
      <c r="E156" s="18" t="s">
        <v>546</v>
      </c>
      <c r="F156" s="18" t="s">
        <v>547</v>
      </c>
      <c r="G156" s="18" t="s">
        <v>577</v>
      </c>
      <c r="H156" s="18" t="s">
        <v>578</v>
      </c>
      <c r="I156" s="18" t="s">
        <v>550</v>
      </c>
      <c r="J156" s="58" t="s">
        <v>551</v>
      </c>
      <c r="K156" s="18" t="s">
        <v>552</v>
      </c>
      <c r="L156" s="18" t="s">
        <v>553</v>
      </c>
      <c r="M156" s="18" t="s">
        <v>554</v>
      </c>
      <c r="N156" s="19" t="s">
        <v>555</v>
      </c>
      <c r="O156" s="95"/>
      <c r="P156" s="8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</v>
      </c>
      <c r="B157" s="102">
        <v>41579</v>
      </c>
      <c r="C157" s="102"/>
      <c r="D157" s="103" t="s">
        <v>579</v>
      </c>
      <c r="E157" s="104" t="s">
        <v>580</v>
      </c>
      <c r="F157" s="105">
        <v>82</v>
      </c>
      <c r="G157" s="104" t="s">
        <v>581</v>
      </c>
      <c r="H157" s="104">
        <v>100</v>
      </c>
      <c r="I157" s="122">
        <v>100</v>
      </c>
      <c r="J157" s="123" t="s">
        <v>582</v>
      </c>
      <c r="K157" s="124">
        <f t="shared" ref="K157:K188" si="128">H157-F157</f>
        <v>18</v>
      </c>
      <c r="L157" s="125">
        <f t="shared" ref="L157:L188" si="129">K157/F157</f>
        <v>0.21951219512195122</v>
      </c>
      <c r="M157" s="126" t="s">
        <v>556</v>
      </c>
      <c r="N157" s="127">
        <v>42657</v>
      </c>
      <c r="O157" s="50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</v>
      </c>
      <c r="B158" s="102">
        <v>41794</v>
      </c>
      <c r="C158" s="102"/>
      <c r="D158" s="103" t="s">
        <v>583</v>
      </c>
      <c r="E158" s="104" t="s">
        <v>557</v>
      </c>
      <c r="F158" s="105">
        <v>257</v>
      </c>
      <c r="G158" s="104" t="s">
        <v>581</v>
      </c>
      <c r="H158" s="104">
        <v>300</v>
      </c>
      <c r="I158" s="122">
        <v>300</v>
      </c>
      <c r="J158" s="123" t="s">
        <v>582</v>
      </c>
      <c r="K158" s="124">
        <f t="shared" si="128"/>
        <v>43</v>
      </c>
      <c r="L158" s="125">
        <f t="shared" si="129"/>
        <v>0.16731517509727625</v>
      </c>
      <c r="M158" s="126" t="s">
        <v>556</v>
      </c>
      <c r="N158" s="127">
        <v>41822</v>
      </c>
      <c r="O158" s="50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</v>
      </c>
      <c r="B159" s="102">
        <v>41828</v>
      </c>
      <c r="C159" s="102"/>
      <c r="D159" s="103" t="s">
        <v>584</v>
      </c>
      <c r="E159" s="104" t="s">
        <v>557</v>
      </c>
      <c r="F159" s="105">
        <v>393</v>
      </c>
      <c r="G159" s="104" t="s">
        <v>581</v>
      </c>
      <c r="H159" s="104">
        <v>468</v>
      </c>
      <c r="I159" s="122">
        <v>468</v>
      </c>
      <c r="J159" s="123" t="s">
        <v>582</v>
      </c>
      <c r="K159" s="124">
        <f t="shared" si="128"/>
        <v>75</v>
      </c>
      <c r="L159" s="125">
        <f t="shared" si="129"/>
        <v>0.19083969465648856</v>
      </c>
      <c r="M159" s="126" t="s">
        <v>556</v>
      </c>
      <c r="N159" s="127">
        <v>41863</v>
      </c>
      <c r="O159" s="50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</v>
      </c>
      <c r="B160" s="102">
        <v>41857</v>
      </c>
      <c r="C160" s="102"/>
      <c r="D160" s="103" t="s">
        <v>585</v>
      </c>
      <c r="E160" s="104" t="s">
        <v>557</v>
      </c>
      <c r="F160" s="105">
        <v>205</v>
      </c>
      <c r="G160" s="104" t="s">
        <v>581</v>
      </c>
      <c r="H160" s="104">
        <v>275</v>
      </c>
      <c r="I160" s="122">
        <v>250</v>
      </c>
      <c r="J160" s="123" t="s">
        <v>582</v>
      </c>
      <c r="K160" s="124">
        <f t="shared" si="128"/>
        <v>70</v>
      </c>
      <c r="L160" s="125">
        <f t="shared" si="129"/>
        <v>0.34146341463414637</v>
      </c>
      <c r="M160" s="126" t="s">
        <v>556</v>
      </c>
      <c r="N160" s="127">
        <v>41962</v>
      </c>
      <c r="O160" s="50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</v>
      </c>
      <c r="B161" s="102">
        <v>41886</v>
      </c>
      <c r="C161" s="102"/>
      <c r="D161" s="103" t="s">
        <v>586</v>
      </c>
      <c r="E161" s="104" t="s">
        <v>557</v>
      </c>
      <c r="F161" s="105">
        <v>162</v>
      </c>
      <c r="G161" s="104" t="s">
        <v>581</v>
      </c>
      <c r="H161" s="104">
        <v>190</v>
      </c>
      <c r="I161" s="122">
        <v>190</v>
      </c>
      <c r="J161" s="123" t="s">
        <v>582</v>
      </c>
      <c r="K161" s="124">
        <f t="shared" si="128"/>
        <v>28</v>
      </c>
      <c r="L161" s="125">
        <f t="shared" si="129"/>
        <v>0.1728395061728395</v>
      </c>
      <c r="M161" s="126" t="s">
        <v>556</v>
      </c>
      <c r="N161" s="127">
        <v>42006</v>
      </c>
      <c r="O161" s="50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6</v>
      </c>
      <c r="B162" s="102">
        <v>41886</v>
      </c>
      <c r="C162" s="102"/>
      <c r="D162" s="103" t="s">
        <v>587</v>
      </c>
      <c r="E162" s="104" t="s">
        <v>557</v>
      </c>
      <c r="F162" s="105">
        <v>75</v>
      </c>
      <c r="G162" s="104" t="s">
        <v>581</v>
      </c>
      <c r="H162" s="104">
        <v>91.5</v>
      </c>
      <c r="I162" s="122" t="s">
        <v>588</v>
      </c>
      <c r="J162" s="123" t="s">
        <v>589</v>
      </c>
      <c r="K162" s="124">
        <f t="shared" si="128"/>
        <v>16.5</v>
      </c>
      <c r="L162" s="125">
        <f t="shared" si="129"/>
        <v>0.22</v>
      </c>
      <c r="M162" s="126" t="s">
        <v>556</v>
      </c>
      <c r="N162" s="127">
        <v>41954</v>
      </c>
      <c r="O162" s="50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7</v>
      </c>
      <c r="B163" s="102">
        <v>41913</v>
      </c>
      <c r="C163" s="102"/>
      <c r="D163" s="103" t="s">
        <v>590</v>
      </c>
      <c r="E163" s="104" t="s">
        <v>557</v>
      </c>
      <c r="F163" s="105">
        <v>850</v>
      </c>
      <c r="G163" s="104" t="s">
        <v>581</v>
      </c>
      <c r="H163" s="104">
        <v>982.5</v>
      </c>
      <c r="I163" s="122">
        <v>1050</v>
      </c>
      <c r="J163" s="123" t="s">
        <v>591</v>
      </c>
      <c r="K163" s="124">
        <f t="shared" si="128"/>
        <v>132.5</v>
      </c>
      <c r="L163" s="125">
        <f t="shared" si="129"/>
        <v>0.15588235294117647</v>
      </c>
      <c r="M163" s="126" t="s">
        <v>556</v>
      </c>
      <c r="N163" s="127">
        <v>42039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8</v>
      </c>
      <c r="B164" s="102">
        <v>41913</v>
      </c>
      <c r="C164" s="102"/>
      <c r="D164" s="103" t="s">
        <v>592</v>
      </c>
      <c r="E164" s="104" t="s">
        <v>557</v>
      </c>
      <c r="F164" s="105">
        <v>475</v>
      </c>
      <c r="G164" s="104" t="s">
        <v>581</v>
      </c>
      <c r="H164" s="104">
        <v>515</v>
      </c>
      <c r="I164" s="122">
        <v>600</v>
      </c>
      <c r="J164" s="123" t="s">
        <v>593</v>
      </c>
      <c r="K164" s="124">
        <f t="shared" si="128"/>
        <v>40</v>
      </c>
      <c r="L164" s="125">
        <f t="shared" si="129"/>
        <v>8.4210526315789472E-2</v>
      </c>
      <c r="M164" s="126" t="s">
        <v>556</v>
      </c>
      <c r="N164" s="127">
        <v>41939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9</v>
      </c>
      <c r="B165" s="102">
        <v>41913</v>
      </c>
      <c r="C165" s="102"/>
      <c r="D165" s="103" t="s">
        <v>594</v>
      </c>
      <c r="E165" s="104" t="s">
        <v>557</v>
      </c>
      <c r="F165" s="105">
        <v>86</v>
      </c>
      <c r="G165" s="104" t="s">
        <v>581</v>
      </c>
      <c r="H165" s="104">
        <v>99</v>
      </c>
      <c r="I165" s="122">
        <v>140</v>
      </c>
      <c r="J165" s="123" t="s">
        <v>595</v>
      </c>
      <c r="K165" s="124">
        <f t="shared" si="128"/>
        <v>13</v>
      </c>
      <c r="L165" s="125">
        <f t="shared" si="129"/>
        <v>0.15116279069767441</v>
      </c>
      <c r="M165" s="126" t="s">
        <v>556</v>
      </c>
      <c r="N165" s="127">
        <v>41939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10</v>
      </c>
      <c r="B166" s="102">
        <v>41926</v>
      </c>
      <c r="C166" s="102"/>
      <c r="D166" s="103" t="s">
        <v>596</v>
      </c>
      <c r="E166" s="104" t="s">
        <v>557</v>
      </c>
      <c r="F166" s="105">
        <v>496.6</v>
      </c>
      <c r="G166" s="104" t="s">
        <v>581</v>
      </c>
      <c r="H166" s="104">
        <v>621</v>
      </c>
      <c r="I166" s="122">
        <v>580</v>
      </c>
      <c r="J166" s="123" t="s">
        <v>582</v>
      </c>
      <c r="K166" s="124">
        <f t="shared" si="128"/>
        <v>124.39999999999998</v>
      </c>
      <c r="L166" s="125">
        <f t="shared" si="129"/>
        <v>0.25050342327829234</v>
      </c>
      <c r="M166" s="126" t="s">
        <v>556</v>
      </c>
      <c r="N166" s="127">
        <v>42605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11</v>
      </c>
      <c r="B167" s="102">
        <v>41926</v>
      </c>
      <c r="C167" s="102"/>
      <c r="D167" s="103" t="s">
        <v>597</v>
      </c>
      <c r="E167" s="104" t="s">
        <v>557</v>
      </c>
      <c r="F167" s="105">
        <v>2481.9</v>
      </c>
      <c r="G167" s="104" t="s">
        <v>581</v>
      </c>
      <c r="H167" s="104">
        <v>2840</v>
      </c>
      <c r="I167" s="122">
        <v>2870</v>
      </c>
      <c r="J167" s="123" t="s">
        <v>598</v>
      </c>
      <c r="K167" s="124">
        <f t="shared" si="128"/>
        <v>358.09999999999991</v>
      </c>
      <c r="L167" s="125">
        <f t="shared" si="129"/>
        <v>0.14428462065353154</v>
      </c>
      <c r="M167" s="126" t="s">
        <v>556</v>
      </c>
      <c r="N167" s="127">
        <v>42017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12</v>
      </c>
      <c r="B168" s="102">
        <v>41928</v>
      </c>
      <c r="C168" s="102"/>
      <c r="D168" s="103" t="s">
        <v>599</v>
      </c>
      <c r="E168" s="104" t="s">
        <v>557</v>
      </c>
      <c r="F168" s="105">
        <v>84.5</v>
      </c>
      <c r="G168" s="104" t="s">
        <v>581</v>
      </c>
      <c r="H168" s="104">
        <v>93</v>
      </c>
      <c r="I168" s="122">
        <v>110</v>
      </c>
      <c r="J168" s="123" t="s">
        <v>600</v>
      </c>
      <c r="K168" s="124">
        <f t="shared" si="128"/>
        <v>8.5</v>
      </c>
      <c r="L168" s="125">
        <f t="shared" si="129"/>
        <v>0.10059171597633136</v>
      </c>
      <c r="M168" s="126" t="s">
        <v>556</v>
      </c>
      <c r="N168" s="127">
        <v>41939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13</v>
      </c>
      <c r="B169" s="102">
        <v>41928</v>
      </c>
      <c r="C169" s="102"/>
      <c r="D169" s="103" t="s">
        <v>601</v>
      </c>
      <c r="E169" s="104" t="s">
        <v>557</v>
      </c>
      <c r="F169" s="105">
        <v>401</v>
      </c>
      <c r="G169" s="104" t="s">
        <v>581</v>
      </c>
      <c r="H169" s="104">
        <v>428</v>
      </c>
      <c r="I169" s="122">
        <v>450</v>
      </c>
      <c r="J169" s="123" t="s">
        <v>602</v>
      </c>
      <c r="K169" s="124">
        <f t="shared" si="128"/>
        <v>27</v>
      </c>
      <c r="L169" s="125">
        <f t="shared" si="129"/>
        <v>6.7331670822942641E-2</v>
      </c>
      <c r="M169" s="126" t="s">
        <v>556</v>
      </c>
      <c r="N169" s="127">
        <v>42020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14</v>
      </c>
      <c r="B170" s="102">
        <v>41928</v>
      </c>
      <c r="C170" s="102"/>
      <c r="D170" s="103" t="s">
        <v>603</v>
      </c>
      <c r="E170" s="104" t="s">
        <v>557</v>
      </c>
      <c r="F170" s="105">
        <v>101</v>
      </c>
      <c r="G170" s="104" t="s">
        <v>581</v>
      </c>
      <c r="H170" s="104">
        <v>112</v>
      </c>
      <c r="I170" s="122">
        <v>120</v>
      </c>
      <c r="J170" s="123" t="s">
        <v>604</v>
      </c>
      <c r="K170" s="124">
        <f t="shared" si="128"/>
        <v>11</v>
      </c>
      <c r="L170" s="125">
        <f t="shared" si="129"/>
        <v>0.10891089108910891</v>
      </c>
      <c r="M170" s="126" t="s">
        <v>556</v>
      </c>
      <c r="N170" s="127">
        <v>41939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15</v>
      </c>
      <c r="B171" s="102">
        <v>41954</v>
      </c>
      <c r="C171" s="102"/>
      <c r="D171" s="103" t="s">
        <v>605</v>
      </c>
      <c r="E171" s="104" t="s">
        <v>557</v>
      </c>
      <c r="F171" s="105">
        <v>59</v>
      </c>
      <c r="G171" s="104" t="s">
        <v>581</v>
      </c>
      <c r="H171" s="104">
        <v>76</v>
      </c>
      <c r="I171" s="122">
        <v>76</v>
      </c>
      <c r="J171" s="123" t="s">
        <v>582</v>
      </c>
      <c r="K171" s="124">
        <f t="shared" si="128"/>
        <v>17</v>
      </c>
      <c r="L171" s="125">
        <f t="shared" si="129"/>
        <v>0.28813559322033899</v>
      </c>
      <c r="M171" s="126" t="s">
        <v>556</v>
      </c>
      <c r="N171" s="127">
        <v>43032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16</v>
      </c>
      <c r="B172" s="102">
        <v>41954</v>
      </c>
      <c r="C172" s="102"/>
      <c r="D172" s="103" t="s">
        <v>594</v>
      </c>
      <c r="E172" s="104" t="s">
        <v>557</v>
      </c>
      <c r="F172" s="105">
        <v>99</v>
      </c>
      <c r="G172" s="104" t="s">
        <v>581</v>
      </c>
      <c r="H172" s="104">
        <v>120</v>
      </c>
      <c r="I172" s="122">
        <v>120</v>
      </c>
      <c r="J172" s="123" t="s">
        <v>606</v>
      </c>
      <c r="K172" s="124">
        <f t="shared" si="128"/>
        <v>21</v>
      </c>
      <c r="L172" s="125">
        <f t="shared" si="129"/>
        <v>0.21212121212121213</v>
      </c>
      <c r="M172" s="126" t="s">
        <v>556</v>
      </c>
      <c r="N172" s="127">
        <v>41960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17</v>
      </c>
      <c r="B173" s="102">
        <v>41956</v>
      </c>
      <c r="C173" s="102"/>
      <c r="D173" s="103" t="s">
        <v>607</v>
      </c>
      <c r="E173" s="104" t="s">
        <v>557</v>
      </c>
      <c r="F173" s="105">
        <v>22</v>
      </c>
      <c r="G173" s="104" t="s">
        <v>581</v>
      </c>
      <c r="H173" s="104">
        <v>33.549999999999997</v>
      </c>
      <c r="I173" s="122">
        <v>32</v>
      </c>
      <c r="J173" s="123" t="s">
        <v>608</v>
      </c>
      <c r="K173" s="124">
        <f t="shared" si="128"/>
        <v>11.549999999999997</v>
      </c>
      <c r="L173" s="125">
        <f t="shared" si="129"/>
        <v>0.52499999999999991</v>
      </c>
      <c r="M173" s="126" t="s">
        <v>556</v>
      </c>
      <c r="N173" s="127">
        <v>42188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18</v>
      </c>
      <c r="B174" s="102">
        <v>41976</v>
      </c>
      <c r="C174" s="102"/>
      <c r="D174" s="103" t="s">
        <v>609</v>
      </c>
      <c r="E174" s="104" t="s">
        <v>557</v>
      </c>
      <c r="F174" s="105">
        <v>440</v>
      </c>
      <c r="G174" s="104" t="s">
        <v>581</v>
      </c>
      <c r="H174" s="104">
        <v>520</v>
      </c>
      <c r="I174" s="122">
        <v>520</v>
      </c>
      <c r="J174" s="123" t="s">
        <v>610</v>
      </c>
      <c r="K174" s="124">
        <f t="shared" si="128"/>
        <v>80</v>
      </c>
      <c r="L174" s="125">
        <f t="shared" si="129"/>
        <v>0.18181818181818182</v>
      </c>
      <c r="M174" s="126" t="s">
        <v>556</v>
      </c>
      <c r="N174" s="127">
        <v>42208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19</v>
      </c>
      <c r="B175" s="102">
        <v>41976</v>
      </c>
      <c r="C175" s="102"/>
      <c r="D175" s="103" t="s">
        <v>611</v>
      </c>
      <c r="E175" s="104" t="s">
        <v>557</v>
      </c>
      <c r="F175" s="105">
        <v>360</v>
      </c>
      <c r="G175" s="104" t="s">
        <v>581</v>
      </c>
      <c r="H175" s="104">
        <v>427</v>
      </c>
      <c r="I175" s="122">
        <v>425</v>
      </c>
      <c r="J175" s="123" t="s">
        <v>612</v>
      </c>
      <c r="K175" s="124">
        <f t="shared" si="128"/>
        <v>67</v>
      </c>
      <c r="L175" s="125">
        <f t="shared" si="129"/>
        <v>0.18611111111111112</v>
      </c>
      <c r="M175" s="126" t="s">
        <v>556</v>
      </c>
      <c r="N175" s="127">
        <v>42058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20</v>
      </c>
      <c r="B176" s="102">
        <v>42012</v>
      </c>
      <c r="C176" s="102"/>
      <c r="D176" s="103" t="s">
        <v>613</v>
      </c>
      <c r="E176" s="104" t="s">
        <v>557</v>
      </c>
      <c r="F176" s="105">
        <v>360</v>
      </c>
      <c r="G176" s="104" t="s">
        <v>581</v>
      </c>
      <c r="H176" s="104">
        <v>455</v>
      </c>
      <c r="I176" s="122">
        <v>420</v>
      </c>
      <c r="J176" s="123" t="s">
        <v>614</v>
      </c>
      <c r="K176" s="124">
        <f t="shared" si="128"/>
        <v>95</v>
      </c>
      <c r="L176" s="125">
        <f t="shared" si="129"/>
        <v>0.2638888888888889</v>
      </c>
      <c r="M176" s="126" t="s">
        <v>556</v>
      </c>
      <c r="N176" s="127">
        <v>42024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21</v>
      </c>
      <c r="B177" s="102">
        <v>42012</v>
      </c>
      <c r="C177" s="102"/>
      <c r="D177" s="103" t="s">
        <v>615</v>
      </c>
      <c r="E177" s="104" t="s">
        <v>557</v>
      </c>
      <c r="F177" s="105">
        <v>130</v>
      </c>
      <c r="G177" s="104"/>
      <c r="H177" s="104">
        <v>175.5</v>
      </c>
      <c r="I177" s="122">
        <v>165</v>
      </c>
      <c r="J177" s="123" t="s">
        <v>616</v>
      </c>
      <c r="K177" s="124">
        <f t="shared" si="128"/>
        <v>45.5</v>
      </c>
      <c r="L177" s="125">
        <f t="shared" si="129"/>
        <v>0.35</v>
      </c>
      <c r="M177" s="126" t="s">
        <v>556</v>
      </c>
      <c r="N177" s="127">
        <v>43088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22</v>
      </c>
      <c r="B178" s="102">
        <v>42040</v>
      </c>
      <c r="C178" s="102"/>
      <c r="D178" s="103" t="s">
        <v>376</v>
      </c>
      <c r="E178" s="104" t="s">
        <v>580</v>
      </c>
      <c r="F178" s="105">
        <v>98</v>
      </c>
      <c r="G178" s="104"/>
      <c r="H178" s="104">
        <v>120</v>
      </c>
      <c r="I178" s="122">
        <v>120</v>
      </c>
      <c r="J178" s="123" t="s">
        <v>582</v>
      </c>
      <c r="K178" s="124">
        <f t="shared" si="128"/>
        <v>22</v>
      </c>
      <c r="L178" s="125">
        <f t="shared" si="129"/>
        <v>0.22448979591836735</v>
      </c>
      <c r="M178" s="126" t="s">
        <v>556</v>
      </c>
      <c r="N178" s="127">
        <v>42753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23</v>
      </c>
      <c r="B179" s="102">
        <v>42040</v>
      </c>
      <c r="C179" s="102"/>
      <c r="D179" s="103" t="s">
        <v>617</v>
      </c>
      <c r="E179" s="104" t="s">
        <v>580</v>
      </c>
      <c r="F179" s="105">
        <v>196</v>
      </c>
      <c r="G179" s="104"/>
      <c r="H179" s="104">
        <v>262</v>
      </c>
      <c r="I179" s="122">
        <v>255</v>
      </c>
      <c r="J179" s="123" t="s">
        <v>582</v>
      </c>
      <c r="K179" s="124">
        <f t="shared" si="128"/>
        <v>66</v>
      </c>
      <c r="L179" s="125">
        <f t="shared" si="129"/>
        <v>0.33673469387755101</v>
      </c>
      <c r="M179" s="126" t="s">
        <v>556</v>
      </c>
      <c r="N179" s="127">
        <v>42599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24</v>
      </c>
      <c r="B180" s="106">
        <v>42067</v>
      </c>
      <c r="C180" s="106"/>
      <c r="D180" s="107" t="s">
        <v>375</v>
      </c>
      <c r="E180" s="108" t="s">
        <v>580</v>
      </c>
      <c r="F180" s="109">
        <v>235</v>
      </c>
      <c r="G180" s="109"/>
      <c r="H180" s="110">
        <v>77</v>
      </c>
      <c r="I180" s="128" t="s">
        <v>618</v>
      </c>
      <c r="J180" s="129" t="s">
        <v>619</v>
      </c>
      <c r="K180" s="130">
        <f t="shared" si="128"/>
        <v>-158</v>
      </c>
      <c r="L180" s="131">
        <f t="shared" si="129"/>
        <v>-0.67234042553191486</v>
      </c>
      <c r="M180" s="132" t="s">
        <v>620</v>
      </c>
      <c r="N180" s="133">
        <v>43522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25</v>
      </c>
      <c r="B181" s="102">
        <v>42067</v>
      </c>
      <c r="C181" s="102"/>
      <c r="D181" s="103" t="s">
        <v>453</v>
      </c>
      <c r="E181" s="104" t="s">
        <v>580</v>
      </c>
      <c r="F181" s="105">
        <v>185</v>
      </c>
      <c r="G181" s="104"/>
      <c r="H181" s="104">
        <v>224</v>
      </c>
      <c r="I181" s="122" t="s">
        <v>621</v>
      </c>
      <c r="J181" s="123" t="s">
        <v>582</v>
      </c>
      <c r="K181" s="124">
        <f t="shared" si="128"/>
        <v>39</v>
      </c>
      <c r="L181" s="125">
        <f t="shared" si="129"/>
        <v>0.21081081081081082</v>
      </c>
      <c r="M181" s="126" t="s">
        <v>556</v>
      </c>
      <c r="N181" s="127">
        <v>42647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339">
        <v>26</v>
      </c>
      <c r="B182" s="111">
        <v>42090</v>
      </c>
      <c r="C182" s="111"/>
      <c r="D182" s="112" t="s">
        <v>622</v>
      </c>
      <c r="E182" s="113" t="s">
        <v>580</v>
      </c>
      <c r="F182" s="114">
        <v>49.5</v>
      </c>
      <c r="G182" s="115"/>
      <c r="H182" s="115">
        <v>15.85</v>
      </c>
      <c r="I182" s="115">
        <v>67</v>
      </c>
      <c r="J182" s="134" t="s">
        <v>623</v>
      </c>
      <c r="K182" s="115">
        <f t="shared" si="128"/>
        <v>-33.65</v>
      </c>
      <c r="L182" s="135">
        <f t="shared" si="129"/>
        <v>-0.67979797979797973</v>
      </c>
      <c r="M182" s="132" t="s">
        <v>620</v>
      </c>
      <c r="N182" s="136">
        <v>43627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27</v>
      </c>
      <c r="B183" s="102">
        <v>42093</v>
      </c>
      <c r="C183" s="102"/>
      <c r="D183" s="103" t="s">
        <v>624</v>
      </c>
      <c r="E183" s="104" t="s">
        <v>580</v>
      </c>
      <c r="F183" s="105">
        <v>183.5</v>
      </c>
      <c r="G183" s="104"/>
      <c r="H183" s="104">
        <v>219</v>
      </c>
      <c r="I183" s="122">
        <v>218</v>
      </c>
      <c r="J183" s="123" t="s">
        <v>625</v>
      </c>
      <c r="K183" s="124">
        <f t="shared" si="128"/>
        <v>35.5</v>
      </c>
      <c r="L183" s="125">
        <f t="shared" si="129"/>
        <v>0.19346049046321526</v>
      </c>
      <c r="M183" s="126" t="s">
        <v>556</v>
      </c>
      <c r="N183" s="127">
        <v>42103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28</v>
      </c>
      <c r="B184" s="102">
        <v>42114</v>
      </c>
      <c r="C184" s="102"/>
      <c r="D184" s="103" t="s">
        <v>626</v>
      </c>
      <c r="E184" s="104" t="s">
        <v>580</v>
      </c>
      <c r="F184" s="105">
        <f>(227+237)/2</f>
        <v>232</v>
      </c>
      <c r="G184" s="104"/>
      <c r="H184" s="104">
        <v>298</v>
      </c>
      <c r="I184" s="122">
        <v>298</v>
      </c>
      <c r="J184" s="123" t="s">
        <v>582</v>
      </c>
      <c r="K184" s="124">
        <f t="shared" si="128"/>
        <v>66</v>
      </c>
      <c r="L184" s="125">
        <f t="shared" si="129"/>
        <v>0.28448275862068967</v>
      </c>
      <c r="M184" s="126" t="s">
        <v>556</v>
      </c>
      <c r="N184" s="127">
        <v>42823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29</v>
      </c>
      <c r="B185" s="102">
        <v>42128</v>
      </c>
      <c r="C185" s="102"/>
      <c r="D185" s="103" t="s">
        <v>627</v>
      </c>
      <c r="E185" s="104" t="s">
        <v>557</v>
      </c>
      <c r="F185" s="105">
        <v>385</v>
      </c>
      <c r="G185" s="104"/>
      <c r="H185" s="104">
        <f>212.5+331</f>
        <v>543.5</v>
      </c>
      <c r="I185" s="122">
        <v>510</v>
      </c>
      <c r="J185" s="123" t="s">
        <v>628</v>
      </c>
      <c r="K185" s="124">
        <f t="shared" si="128"/>
        <v>158.5</v>
      </c>
      <c r="L185" s="125">
        <f t="shared" si="129"/>
        <v>0.41168831168831171</v>
      </c>
      <c r="M185" s="126" t="s">
        <v>556</v>
      </c>
      <c r="N185" s="127">
        <v>42235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30</v>
      </c>
      <c r="B186" s="102">
        <v>42128</v>
      </c>
      <c r="C186" s="102"/>
      <c r="D186" s="103" t="s">
        <v>629</v>
      </c>
      <c r="E186" s="104" t="s">
        <v>557</v>
      </c>
      <c r="F186" s="105">
        <v>115.5</v>
      </c>
      <c r="G186" s="104"/>
      <c r="H186" s="104">
        <v>146</v>
      </c>
      <c r="I186" s="122">
        <v>142</v>
      </c>
      <c r="J186" s="123" t="s">
        <v>630</v>
      </c>
      <c r="K186" s="124">
        <f t="shared" si="128"/>
        <v>30.5</v>
      </c>
      <c r="L186" s="125">
        <f t="shared" si="129"/>
        <v>0.26406926406926406</v>
      </c>
      <c r="M186" s="126" t="s">
        <v>556</v>
      </c>
      <c r="N186" s="127">
        <v>42202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31</v>
      </c>
      <c r="B187" s="102">
        <v>42151</v>
      </c>
      <c r="C187" s="102"/>
      <c r="D187" s="103" t="s">
        <v>631</v>
      </c>
      <c r="E187" s="104" t="s">
        <v>557</v>
      </c>
      <c r="F187" s="105">
        <v>237.5</v>
      </c>
      <c r="G187" s="104"/>
      <c r="H187" s="104">
        <v>279.5</v>
      </c>
      <c r="I187" s="122">
        <v>278</v>
      </c>
      <c r="J187" s="123" t="s">
        <v>582</v>
      </c>
      <c r="K187" s="124">
        <f t="shared" si="128"/>
        <v>42</v>
      </c>
      <c r="L187" s="125">
        <f t="shared" si="129"/>
        <v>0.17684210526315788</v>
      </c>
      <c r="M187" s="126" t="s">
        <v>556</v>
      </c>
      <c r="N187" s="127">
        <v>42222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32</v>
      </c>
      <c r="B188" s="102">
        <v>42174</v>
      </c>
      <c r="C188" s="102"/>
      <c r="D188" s="103" t="s">
        <v>601</v>
      </c>
      <c r="E188" s="104" t="s">
        <v>580</v>
      </c>
      <c r="F188" s="105">
        <v>340</v>
      </c>
      <c r="G188" s="104"/>
      <c r="H188" s="104">
        <v>448</v>
      </c>
      <c r="I188" s="122">
        <v>448</v>
      </c>
      <c r="J188" s="123" t="s">
        <v>582</v>
      </c>
      <c r="K188" s="124">
        <f t="shared" si="128"/>
        <v>108</v>
      </c>
      <c r="L188" s="125">
        <f t="shared" si="129"/>
        <v>0.31764705882352939</v>
      </c>
      <c r="M188" s="126" t="s">
        <v>556</v>
      </c>
      <c r="N188" s="127">
        <v>43018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33</v>
      </c>
      <c r="B189" s="102">
        <v>42191</v>
      </c>
      <c r="C189" s="102"/>
      <c r="D189" s="103" t="s">
        <v>632</v>
      </c>
      <c r="E189" s="104" t="s">
        <v>580</v>
      </c>
      <c r="F189" s="105">
        <v>390</v>
      </c>
      <c r="G189" s="104"/>
      <c r="H189" s="104">
        <v>460</v>
      </c>
      <c r="I189" s="122">
        <v>460</v>
      </c>
      <c r="J189" s="123" t="s">
        <v>582</v>
      </c>
      <c r="K189" s="124">
        <f t="shared" ref="K189:K209" si="130">H189-F189</f>
        <v>70</v>
      </c>
      <c r="L189" s="125">
        <f t="shared" ref="L189:L209" si="131">K189/F189</f>
        <v>0.17948717948717949</v>
      </c>
      <c r="M189" s="126" t="s">
        <v>556</v>
      </c>
      <c r="N189" s="127">
        <v>42478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34</v>
      </c>
      <c r="B190" s="106">
        <v>42195</v>
      </c>
      <c r="C190" s="106"/>
      <c r="D190" s="107" t="s">
        <v>633</v>
      </c>
      <c r="E190" s="108" t="s">
        <v>580</v>
      </c>
      <c r="F190" s="109">
        <v>122.5</v>
      </c>
      <c r="G190" s="109"/>
      <c r="H190" s="110">
        <v>61</v>
      </c>
      <c r="I190" s="128">
        <v>172</v>
      </c>
      <c r="J190" s="129" t="s">
        <v>634</v>
      </c>
      <c r="K190" s="130">
        <f t="shared" si="130"/>
        <v>-61.5</v>
      </c>
      <c r="L190" s="131">
        <f t="shared" si="131"/>
        <v>-0.50204081632653064</v>
      </c>
      <c r="M190" s="132" t="s">
        <v>620</v>
      </c>
      <c r="N190" s="133">
        <v>43333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35</v>
      </c>
      <c r="B191" s="102">
        <v>42219</v>
      </c>
      <c r="C191" s="102"/>
      <c r="D191" s="103" t="s">
        <v>635</v>
      </c>
      <c r="E191" s="104" t="s">
        <v>580</v>
      </c>
      <c r="F191" s="105">
        <v>297.5</v>
      </c>
      <c r="G191" s="104"/>
      <c r="H191" s="104">
        <v>350</v>
      </c>
      <c r="I191" s="122">
        <v>360</v>
      </c>
      <c r="J191" s="123" t="s">
        <v>636</v>
      </c>
      <c r="K191" s="124">
        <f t="shared" si="130"/>
        <v>52.5</v>
      </c>
      <c r="L191" s="125">
        <f t="shared" si="131"/>
        <v>0.17647058823529413</v>
      </c>
      <c r="M191" s="126" t="s">
        <v>556</v>
      </c>
      <c r="N191" s="127">
        <v>42232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36</v>
      </c>
      <c r="B192" s="102">
        <v>42219</v>
      </c>
      <c r="C192" s="102"/>
      <c r="D192" s="103" t="s">
        <v>637</v>
      </c>
      <c r="E192" s="104" t="s">
        <v>580</v>
      </c>
      <c r="F192" s="105">
        <v>115.5</v>
      </c>
      <c r="G192" s="104"/>
      <c r="H192" s="104">
        <v>149</v>
      </c>
      <c r="I192" s="122">
        <v>140</v>
      </c>
      <c r="J192" s="137" t="s">
        <v>638</v>
      </c>
      <c r="K192" s="124">
        <f t="shared" si="130"/>
        <v>33.5</v>
      </c>
      <c r="L192" s="125">
        <f t="shared" si="131"/>
        <v>0.29004329004329005</v>
      </c>
      <c r="M192" s="126" t="s">
        <v>556</v>
      </c>
      <c r="N192" s="127">
        <v>42740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37</v>
      </c>
      <c r="B193" s="102">
        <v>42251</v>
      </c>
      <c r="C193" s="102"/>
      <c r="D193" s="103" t="s">
        <v>631</v>
      </c>
      <c r="E193" s="104" t="s">
        <v>580</v>
      </c>
      <c r="F193" s="105">
        <v>226</v>
      </c>
      <c r="G193" s="104"/>
      <c r="H193" s="104">
        <v>292</v>
      </c>
      <c r="I193" s="122">
        <v>292</v>
      </c>
      <c r="J193" s="123" t="s">
        <v>639</v>
      </c>
      <c r="K193" s="124">
        <f t="shared" si="130"/>
        <v>66</v>
      </c>
      <c r="L193" s="125">
        <f t="shared" si="131"/>
        <v>0.29203539823008851</v>
      </c>
      <c r="M193" s="126" t="s">
        <v>556</v>
      </c>
      <c r="N193" s="127">
        <v>42286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38</v>
      </c>
      <c r="B194" s="102">
        <v>42254</v>
      </c>
      <c r="C194" s="102"/>
      <c r="D194" s="103" t="s">
        <v>626</v>
      </c>
      <c r="E194" s="104" t="s">
        <v>580</v>
      </c>
      <c r="F194" s="105">
        <v>232.5</v>
      </c>
      <c r="G194" s="104"/>
      <c r="H194" s="104">
        <v>312.5</v>
      </c>
      <c r="I194" s="122">
        <v>310</v>
      </c>
      <c r="J194" s="123" t="s">
        <v>582</v>
      </c>
      <c r="K194" s="124">
        <f t="shared" si="130"/>
        <v>80</v>
      </c>
      <c r="L194" s="125">
        <f t="shared" si="131"/>
        <v>0.34408602150537637</v>
      </c>
      <c r="M194" s="126" t="s">
        <v>556</v>
      </c>
      <c r="N194" s="127">
        <v>42823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39</v>
      </c>
      <c r="B195" s="102">
        <v>42268</v>
      </c>
      <c r="C195" s="102"/>
      <c r="D195" s="103" t="s">
        <v>640</v>
      </c>
      <c r="E195" s="104" t="s">
        <v>580</v>
      </c>
      <c r="F195" s="105">
        <v>196.5</v>
      </c>
      <c r="G195" s="104"/>
      <c r="H195" s="104">
        <v>238</v>
      </c>
      <c r="I195" s="122">
        <v>238</v>
      </c>
      <c r="J195" s="123" t="s">
        <v>639</v>
      </c>
      <c r="K195" s="124">
        <f t="shared" si="130"/>
        <v>41.5</v>
      </c>
      <c r="L195" s="125">
        <f t="shared" si="131"/>
        <v>0.21119592875318066</v>
      </c>
      <c r="M195" s="126" t="s">
        <v>556</v>
      </c>
      <c r="N195" s="127">
        <v>42291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40</v>
      </c>
      <c r="B196" s="102">
        <v>42271</v>
      </c>
      <c r="C196" s="102"/>
      <c r="D196" s="103" t="s">
        <v>579</v>
      </c>
      <c r="E196" s="104" t="s">
        <v>580</v>
      </c>
      <c r="F196" s="105">
        <v>65</v>
      </c>
      <c r="G196" s="104"/>
      <c r="H196" s="104">
        <v>82</v>
      </c>
      <c r="I196" s="122">
        <v>82</v>
      </c>
      <c r="J196" s="123" t="s">
        <v>639</v>
      </c>
      <c r="K196" s="124">
        <f t="shared" si="130"/>
        <v>17</v>
      </c>
      <c r="L196" s="125">
        <f t="shared" si="131"/>
        <v>0.26153846153846155</v>
      </c>
      <c r="M196" s="126" t="s">
        <v>556</v>
      </c>
      <c r="N196" s="127">
        <v>42578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41</v>
      </c>
      <c r="B197" s="102">
        <v>42291</v>
      </c>
      <c r="C197" s="102"/>
      <c r="D197" s="103" t="s">
        <v>641</v>
      </c>
      <c r="E197" s="104" t="s">
        <v>580</v>
      </c>
      <c r="F197" s="105">
        <v>144</v>
      </c>
      <c r="G197" s="104"/>
      <c r="H197" s="104">
        <v>182.5</v>
      </c>
      <c r="I197" s="122">
        <v>181</v>
      </c>
      <c r="J197" s="123" t="s">
        <v>639</v>
      </c>
      <c r="K197" s="124">
        <f t="shared" si="130"/>
        <v>38.5</v>
      </c>
      <c r="L197" s="125">
        <f t="shared" si="131"/>
        <v>0.2673611111111111</v>
      </c>
      <c r="M197" s="126" t="s">
        <v>556</v>
      </c>
      <c r="N197" s="127">
        <v>42817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42</v>
      </c>
      <c r="B198" s="102">
        <v>42291</v>
      </c>
      <c r="C198" s="102"/>
      <c r="D198" s="103" t="s">
        <v>642</v>
      </c>
      <c r="E198" s="104" t="s">
        <v>580</v>
      </c>
      <c r="F198" s="105">
        <v>264</v>
      </c>
      <c r="G198" s="104"/>
      <c r="H198" s="104">
        <v>311</v>
      </c>
      <c r="I198" s="122">
        <v>311</v>
      </c>
      <c r="J198" s="123" t="s">
        <v>639</v>
      </c>
      <c r="K198" s="124">
        <f t="shared" si="130"/>
        <v>47</v>
      </c>
      <c r="L198" s="125">
        <f t="shared" si="131"/>
        <v>0.17803030303030304</v>
      </c>
      <c r="M198" s="126" t="s">
        <v>556</v>
      </c>
      <c r="N198" s="127">
        <v>42604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43</v>
      </c>
      <c r="B199" s="102">
        <v>42318</v>
      </c>
      <c r="C199" s="102"/>
      <c r="D199" s="103" t="s">
        <v>643</v>
      </c>
      <c r="E199" s="104" t="s">
        <v>557</v>
      </c>
      <c r="F199" s="105">
        <v>549.5</v>
      </c>
      <c r="G199" s="104"/>
      <c r="H199" s="104">
        <v>630</v>
      </c>
      <c r="I199" s="122">
        <v>630</v>
      </c>
      <c r="J199" s="123" t="s">
        <v>639</v>
      </c>
      <c r="K199" s="124">
        <f t="shared" si="130"/>
        <v>80.5</v>
      </c>
      <c r="L199" s="125">
        <f t="shared" si="131"/>
        <v>0.1464968152866242</v>
      </c>
      <c r="M199" s="126" t="s">
        <v>556</v>
      </c>
      <c r="N199" s="127">
        <v>42419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44</v>
      </c>
      <c r="B200" s="102">
        <v>42342</v>
      </c>
      <c r="C200" s="102"/>
      <c r="D200" s="103" t="s">
        <v>644</v>
      </c>
      <c r="E200" s="104" t="s">
        <v>580</v>
      </c>
      <c r="F200" s="105">
        <v>1027.5</v>
      </c>
      <c r="G200" s="104"/>
      <c r="H200" s="104">
        <v>1315</v>
      </c>
      <c r="I200" s="122">
        <v>1250</v>
      </c>
      <c r="J200" s="123" t="s">
        <v>639</v>
      </c>
      <c r="K200" s="124">
        <f t="shared" si="130"/>
        <v>287.5</v>
      </c>
      <c r="L200" s="125">
        <f t="shared" si="131"/>
        <v>0.27980535279805352</v>
      </c>
      <c r="M200" s="126" t="s">
        <v>556</v>
      </c>
      <c r="N200" s="127">
        <v>43244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45</v>
      </c>
      <c r="B201" s="102">
        <v>42367</v>
      </c>
      <c r="C201" s="102"/>
      <c r="D201" s="103" t="s">
        <v>645</v>
      </c>
      <c r="E201" s="104" t="s">
        <v>580</v>
      </c>
      <c r="F201" s="105">
        <v>465</v>
      </c>
      <c r="G201" s="104"/>
      <c r="H201" s="104">
        <v>540</v>
      </c>
      <c r="I201" s="122">
        <v>540</v>
      </c>
      <c r="J201" s="123" t="s">
        <v>639</v>
      </c>
      <c r="K201" s="124">
        <f t="shared" si="130"/>
        <v>75</v>
      </c>
      <c r="L201" s="125">
        <f t="shared" si="131"/>
        <v>0.16129032258064516</v>
      </c>
      <c r="M201" s="126" t="s">
        <v>556</v>
      </c>
      <c r="N201" s="127">
        <v>42530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46</v>
      </c>
      <c r="B202" s="102">
        <v>42380</v>
      </c>
      <c r="C202" s="102"/>
      <c r="D202" s="103" t="s">
        <v>376</v>
      </c>
      <c r="E202" s="104" t="s">
        <v>557</v>
      </c>
      <c r="F202" s="105">
        <v>81</v>
      </c>
      <c r="G202" s="104"/>
      <c r="H202" s="104">
        <v>110</v>
      </c>
      <c r="I202" s="122">
        <v>110</v>
      </c>
      <c r="J202" s="123" t="s">
        <v>639</v>
      </c>
      <c r="K202" s="124">
        <f t="shared" si="130"/>
        <v>29</v>
      </c>
      <c r="L202" s="125">
        <f t="shared" si="131"/>
        <v>0.35802469135802467</v>
      </c>
      <c r="M202" s="126" t="s">
        <v>556</v>
      </c>
      <c r="N202" s="127">
        <v>42745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47</v>
      </c>
      <c r="B203" s="102">
        <v>42382</v>
      </c>
      <c r="C203" s="102"/>
      <c r="D203" s="103" t="s">
        <v>646</v>
      </c>
      <c r="E203" s="104" t="s">
        <v>557</v>
      </c>
      <c r="F203" s="105">
        <v>417.5</v>
      </c>
      <c r="G203" s="104"/>
      <c r="H203" s="104">
        <v>547</v>
      </c>
      <c r="I203" s="122">
        <v>535</v>
      </c>
      <c r="J203" s="123" t="s">
        <v>639</v>
      </c>
      <c r="K203" s="124">
        <f t="shared" si="130"/>
        <v>129.5</v>
      </c>
      <c r="L203" s="125">
        <f t="shared" si="131"/>
        <v>0.31017964071856285</v>
      </c>
      <c r="M203" s="126" t="s">
        <v>556</v>
      </c>
      <c r="N203" s="127">
        <v>42578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48</v>
      </c>
      <c r="B204" s="102">
        <v>42408</v>
      </c>
      <c r="C204" s="102"/>
      <c r="D204" s="103" t="s">
        <v>647</v>
      </c>
      <c r="E204" s="104" t="s">
        <v>580</v>
      </c>
      <c r="F204" s="105">
        <v>650</v>
      </c>
      <c r="G204" s="104"/>
      <c r="H204" s="104">
        <v>800</v>
      </c>
      <c r="I204" s="122">
        <v>800</v>
      </c>
      <c r="J204" s="123" t="s">
        <v>639</v>
      </c>
      <c r="K204" s="124">
        <f t="shared" si="130"/>
        <v>150</v>
      </c>
      <c r="L204" s="125">
        <f t="shared" si="131"/>
        <v>0.23076923076923078</v>
      </c>
      <c r="M204" s="126" t="s">
        <v>556</v>
      </c>
      <c r="N204" s="127">
        <v>43154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49</v>
      </c>
      <c r="B205" s="102">
        <v>42433</v>
      </c>
      <c r="C205" s="102"/>
      <c r="D205" s="103" t="s">
        <v>193</v>
      </c>
      <c r="E205" s="104" t="s">
        <v>580</v>
      </c>
      <c r="F205" s="105">
        <v>437.5</v>
      </c>
      <c r="G205" s="104"/>
      <c r="H205" s="104">
        <v>504.5</v>
      </c>
      <c r="I205" s="122">
        <v>522</v>
      </c>
      <c r="J205" s="123" t="s">
        <v>648</v>
      </c>
      <c r="K205" s="124">
        <f t="shared" si="130"/>
        <v>67</v>
      </c>
      <c r="L205" s="125">
        <f t="shared" si="131"/>
        <v>0.15314285714285714</v>
      </c>
      <c r="M205" s="126" t="s">
        <v>556</v>
      </c>
      <c r="N205" s="127">
        <v>42480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50</v>
      </c>
      <c r="B206" s="102">
        <v>42438</v>
      </c>
      <c r="C206" s="102"/>
      <c r="D206" s="103" t="s">
        <v>649</v>
      </c>
      <c r="E206" s="104" t="s">
        <v>580</v>
      </c>
      <c r="F206" s="105">
        <v>189.5</v>
      </c>
      <c r="G206" s="104"/>
      <c r="H206" s="104">
        <v>218</v>
      </c>
      <c r="I206" s="122">
        <v>218</v>
      </c>
      <c r="J206" s="123" t="s">
        <v>639</v>
      </c>
      <c r="K206" s="124">
        <f t="shared" si="130"/>
        <v>28.5</v>
      </c>
      <c r="L206" s="125">
        <f t="shared" si="131"/>
        <v>0.15039577836411611</v>
      </c>
      <c r="M206" s="126" t="s">
        <v>556</v>
      </c>
      <c r="N206" s="127">
        <v>43034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39">
        <v>51</v>
      </c>
      <c r="B207" s="111">
        <v>42471</v>
      </c>
      <c r="C207" s="111"/>
      <c r="D207" s="112" t="s">
        <v>650</v>
      </c>
      <c r="E207" s="113" t="s">
        <v>580</v>
      </c>
      <c r="F207" s="114">
        <v>36.5</v>
      </c>
      <c r="G207" s="115"/>
      <c r="H207" s="115">
        <v>15.85</v>
      </c>
      <c r="I207" s="115">
        <v>60</v>
      </c>
      <c r="J207" s="134" t="s">
        <v>651</v>
      </c>
      <c r="K207" s="130">
        <f t="shared" si="130"/>
        <v>-20.65</v>
      </c>
      <c r="L207" s="164">
        <f t="shared" si="131"/>
        <v>-0.5657534246575342</v>
      </c>
      <c r="M207" s="132" t="s">
        <v>620</v>
      </c>
      <c r="N207" s="165">
        <v>43627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52</v>
      </c>
      <c r="B208" s="102">
        <v>42472</v>
      </c>
      <c r="C208" s="102"/>
      <c r="D208" s="103" t="s">
        <v>652</v>
      </c>
      <c r="E208" s="104" t="s">
        <v>580</v>
      </c>
      <c r="F208" s="105">
        <v>93</v>
      </c>
      <c r="G208" s="104"/>
      <c r="H208" s="104">
        <v>149</v>
      </c>
      <c r="I208" s="122">
        <v>140</v>
      </c>
      <c r="J208" s="137" t="s">
        <v>653</v>
      </c>
      <c r="K208" s="124">
        <f t="shared" si="130"/>
        <v>56</v>
      </c>
      <c r="L208" s="125">
        <f t="shared" si="131"/>
        <v>0.60215053763440862</v>
      </c>
      <c r="M208" s="126" t="s">
        <v>556</v>
      </c>
      <c r="N208" s="127">
        <v>42740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53</v>
      </c>
      <c r="B209" s="102">
        <v>42472</v>
      </c>
      <c r="C209" s="102"/>
      <c r="D209" s="103" t="s">
        <v>654</v>
      </c>
      <c r="E209" s="104" t="s">
        <v>580</v>
      </c>
      <c r="F209" s="105">
        <v>130</v>
      </c>
      <c r="G209" s="104"/>
      <c r="H209" s="104">
        <v>150</v>
      </c>
      <c r="I209" s="122" t="s">
        <v>655</v>
      </c>
      <c r="J209" s="123" t="s">
        <v>639</v>
      </c>
      <c r="K209" s="124">
        <f t="shared" si="130"/>
        <v>20</v>
      </c>
      <c r="L209" s="125">
        <f t="shared" si="131"/>
        <v>0.15384615384615385</v>
      </c>
      <c r="M209" s="126" t="s">
        <v>556</v>
      </c>
      <c r="N209" s="127">
        <v>42564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54</v>
      </c>
      <c r="B210" s="102">
        <v>42473</v>
      </c>
      <c r="C210" s="102"/>
      <c r="D210" s="103" t="s">
        <v>344</v>
      </c>
      <c r="E210" s="104" t="s">
        <v>580</v>
      </c>
      <c r="F210" s="105">
        <v>196</v>
      </c>
      <c r="G210" s="104"/>
      <c r="H210" s="104">
        <v>299</v>
      </c>
      <c r="I210" s="122">
        <v>299</v>
      </c>
      <c r="J210" s="123" t="s">
        <v>639</v>
      </c>
      <c r="K210" s="124">
        <v>103</v>
      </c>
      <c r="L210" s="125">
        <v>0.52551020408163296</v>
      </c>
      <c r="M210" s="126" t="s">
        <v>556</v>
      </c>
      <c r="N210" s="127">
        <v>42620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55</v>
      </c>
      <c r="B211" s="102">
        <v>42473</v>
      </c>
      <c r="C211" s="102"/>
      <c r="D211" s="103" t="s">
        <v>713</v>
      </c>
      <c r="E211" s="104" t="s">
        <v>580</v>
      </c>
      <c r="F211" s="105">
        <v>88</v>
      </c>
      <c r="G211" s="104"/>
      <c r="H211" s="104">
        <v>103</v>
      </c>
      <c r="I211" s="122">
        <v>103</v>
      </c>
      <c r="J211" s="123" t="s">
        <v>639</v>
      </c>
      <c r="K211" s="124">
        <v>15</v>
      </c>
      <c r="L211" s="125">
        <v>0.170454545454545</v>
      </c>
      <c r="M211" s="126" t="s">
        <v>556</v>
      </c>
      <c r="N211" s="127">
        <v>42530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56</v>
      </c>
      <c r="B212" s="102">
        <v>42492</v>
      </c>
      <c r="C212" s="102"/>
      <c r="D212" s="103" t="s">
        <v>656</v>
      </c>
      <c r="E212" s="104" t="s">
        <v>580</v>
      </c>
      <c r="F212" s="105">
        <v>127.5</v>
      </c>
      <c r="G212" s="104"/>
      <c r="H212" s="104">
        <v>148</v>
      </c>
      <c r="I212" s="122" t="s">
        <v>657</v>
      </c>
      <c r="J212" s="123" t="s">
        <v>639</v>
      </c>
      <c r="K212" s="124">
        <f>H212-F212</f>
        <v>20.5</v>
      </c>
      <c r="L212" s="125">
        <f>K212/F212</f>
        <v>0.16078431372549021</v>
      </c>
      <c r="M212" s="126" t="s">
        <v>556</v>
      </c>
      <c r="N212" s="127">
        <v>42564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57</v>
      </c>
      <c r="B213" s="102">
        <v>42493</v>
      </c>
      <c r="C213" s="102"/>
      <c r="D213" s="103" t="s">
        <v>658</v>
      </c>
      <c r="E213" s="104" t="s">
        <v>580</v>
      </c>
      <c r="F213" s="105">
        <v>675</v>
      </c>
      <c r="G213" s="104"/>
      <c r="H213" s="104">
        <v>815</v>
      </c>
      <c r="I213" s="122" t="s">
        <v>659</v>
      </c>
      <c r="J213" s="123" t="s">
        <v>639</v>
      </c>
      <c r="K213" s="124">
        <f>H213-F213</f>
        <v>140</v>
      </c>
      <c r="L213" s="125">
        <f>K213/F213</f>
        <v>0.2074074074074074</v>
      </c>
      <c r="M213" s="126" t="s">
        <v>556</v>
      </c>
      <c r="N213" s="127">
        <v>43154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5">
        <v>58</v>
      </c>
      <c r="B214" s="106">
        <v>42522</v>
      </c>
      <c r="C214" s="106"/>
      <c r="D214" s="107" t="s">
        <v>714</v>
      </c>
      <c r="E214" s="108" t="s">
        <v>580</v>
      </c>
      <c r="F214" s="109">
        <v>500</v>
      </c>
      <c r="G214" s="109"/>
      <c r="H214" s="110">
        <v>232.5</v>
      </c>
      <c r="I214" s="128" t="s">
        <v>715</v>
      </c>
      <c r="J214" s="129" t="s">
        <v>716</v>
      </c>
      <c r="K214" s="130">
        <f>H214-F214</f>
        <v>-267.5</v>
      </c>
      <c r="L214" s="131">
        <f>K214/F214</f>
        <v>-0.53500000000000003</v>
      </c>
      <c r="M214" s="132" t="s">
        <v>620</v>
      </c>
      <c r="N214" s="133">
        <v>43735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59</v>
      </c>
      <c r="B215" s="102">
        <v>42527</v>
      </c>
      <c r="C215" s="102"/>
      <c r="D215" s="103" t="s">
        <v>660</v>
      </c>
      <c r="E215" s="104" t="s">
        <v>580</v>
      </c>
      <c r="F215" s="105">
        <v>110</v>
      </c>
      <c r="G215" s="104"/>
      <c r="H215" s="104">
        <v>126.5</v>
      </c>
      <c r="I215" s="122">
        <v>125</v>
      </c>
      <c r="J215" s="123" t="s">
        <v>589</v>
      </c>
      <c r="K215" s="124">
        <f>H215-F215</f>
        <v>16.5</v>
      </c>
      <c r="L215" s="125">
        <f>K215/F215</f>
        <v>0.15</v>
      </c>
      <c r="M215" s="126" t="s">
        <v>556</v>
      </c>
      <c r="N215" s="127">
        <v>42552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60</v>
      </c>
      <c r="B216" s="102">
        <v>42538</v>
      </c>
      <c r="C216" s="102"/>
      <c r="D216" s="103" t="s">
        <v>661</v>
      </c>
      <c r="E216" s="104" t="s">
        <v>580</v>
      </c>
      <c r="F216" s="105">
        <v>44</v>
      </c>
      <c r="G216" s="104"/>
      <c r="H216" s="104">
        <v>69.5</v>
      </c>
      <c r="I216" s="122">
        <v>69.5</v>
      </c>
      <c r="J216" s="123" t="s">
        <v>662</v>
      </c>
      <c r="K216" s="124">
        <f>H216-F216</f>
        <v>25.5</v>
      </c>
      <c r="L216" s="125">
        <f>K216/F216</f>
        <v>0.57954545454545459</v>
      </c>
      <c r="M216" s="126" t="s">
        <v>556</v>
      </c>
      <c r="N216" s="127">
        <v>42977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61</v>
      </c>
      <c r="B217" s="102">
        <v>42549</v>
      </c>
      <c r="C217" s="102"/>
      <c r="D217" s="144" t="s">
        <v>717</v>
      </c>
      <c r="E217" s="104" t="s">
        <v>580</v>
      </c>
      <c r="F217" s="105">
        <v>262.5</v>
      </c>
      <c r="G217" s="104"/>
      <c r="H217" s="104">
        <v>340</v>
      </c>
      <c r="I217" s="122">
        <v>333</v>
      </c>
      <c r="J217" s="123" t="s">
        <v>718</v>
      </c>
      <c r="K217" s="124">
        <v>77.5</v>
      </c>
      <c r="L217" s="125">
        <v>0.29523809523809502</v>
      </c>
      <c r="M217" s="126" t="s">
        <v>556</v>
      </c>
      <c r="N217" s="127">
        <v>43017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62</v>
      </c>
      <c r="B218" s="102">
        <v>42549</v>
      </c>
      <c r="C218" s="102"/>
      <c r="D218" s="144" t="s">
        <v>719</v>
      </c>
      <c r="E218" s="104" t="s">
        <v>580</v>
      </c>
      <c r="F218" s="105">
        <v>840</v>
      </c>
      <c r="G218" s="104"/>
      <c r="H218" s="104">
        <v>1230</v>
      </c>
      <c r="I218" s="122">
        <v>1230</v>
      </c>
      <c r="J218" s="123" t="s">
        <v>639</v>
      </c>
      <c r="K218" s="124">
        <v>390</v>
      </c>
      <c r="L218" s="125">
        <v>0.46428571428571402</v>
      </c>
      <c r="M218" s="126" t="s">
        <v>556</v>
      </c>
      <c r="N218" s="127">
        <v>42649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0">
        <v>63</v>
      </c>
      <c r="B219" s="139">
        <v>42556</v>
      </c>
      <c r="C219" s="139"/>
      <c r="D219" s="140" t="s">
        <v>663</v>
      </c>
      <c r="E219" s="141" t="s">
        <v>580</v>
      </c>
      <c r="F219" s="142">
        <v>395</v>
      </c>
      <c r="G219" s="143"/>
      <c r="H219" s="143">
        <f>(468.5+342.5)/2</f>
        <v>405.5</v>
      </c>
      <c r="I219" s="143">
        <v>510</v>
      </c>
      <c r="J219" s="166" t="s">
        <v>664</v>
      </c>
      <c r="K219" s="167">
        <f t="shared" ref="K219:K225" si="132">H219-F219</f>
        <v>10.5</v>
      </c>
      <c r="L219" s="168">
        <f t="shared" ref="L219:L225" si="133">K219/F219</f>
        <v>2.6582278481012658E-2</v>
      </c>
      <c r="M219" s="169" t="s">
        <v>665</v>
      </c>
      <c r="N219" s="170">
        <v>43606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64</v>
      </c>
      <c r="B220" s="106">
        <v>42584</v>
      </c>
      <c r="C220" s="106"/>
      <c r="D220" s="107" t="s">
        <v>666</v>
      </c>
      <c r="E220" s="108" t="s">
        <v>557</v>
      </c>
      <c r="F220" s="109">
        <f>169.5-12.8</f>
        <v>156.69999999999999</v>
      </c>
      <c r="G220" s="109"/>
      <c r="H220" s="110">
        <v>77</v>
      </c>
      <c r="I220" s="128" t="s">
        <v>667</v>
      </c>
      <c r="J220" s="359" t="s">
        <v>795</v>
      </c>
      <c r="K220" s="130">
        <f t="shared" si="132"/>
        <v>-79.699999999999989</v>
      </c>
      <c r="L220" s="131">
        <f t="shared" si="133"/>
        <v>-0.50861518825781749</v>
      </c>
      <c r="M220" s="132" t="s">
        <v>620</v>
      </c>
      <c r="N220" s="133">
        <v>43522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5">
        <v>65</v>
      </c>
      <c r="B221" s="106">
        <v>42586</v>
      </c>
      <c r="C221" s="106"/>
      <c r="D221" s="107" t="s">
        <v>668</v>
      </c>
      <c r="E221" s="108" t="s">
        <v>580</v>
      </c>
      <c r="F221" s="109">
        <v>400</v>
      </c>
      <c r="G221" s="109"/>
      <c r="H221" s="110">
        <v>305</v>
      </c>
      <c r="I221" s="128">
        <v>475</v>
      </c>
      <c r="J221" s="129" t="s">
        <v>669</v>
      </c>
      <c r="K221" s="130">
        <f t="shared" si="132"/>
        <v>-95</v>
      </c>
      <c r="L221" s="131">
        <f t="shared" si="133"/>
        <v>-0.23749999999999999</v>
      </c>
      <c r="M221" s="132" t="s">
        <v>620</v>
      </c>
      <c r="N221" s="133">
        <v>43606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66</v>
      </c>
      <c r="B222" s="102">
        <v>42593</v>
      </c>
      <c r="C222" s="102"/>
      <c r="D222" s="103" t="s">
        <v>670</v>
      </c>
      <c r="E222" s="104" t="s">
        <v>580</v>
      </c>
      <c r="F222" s="105">
        <v>86.5</v>
      </c>
      <c r="G222" s="104"/>
      <c r="H222" s="104">
        <v>130</v>
      </c>
      <c r="I222" s="122">
        <v>130</v>
      </c>
      <c r="J222" s="137" t="s">
        <v>671</v>
      </c>
      <c r="K222" s="124">
        <f t="shared" si="132"/>
        <v>43.5</v>
      </c>
      <c r="L222" s="125">
        <f t="shared" si="133"/>
        <v>0.50289017341040465</v>
      </c>
      <c r="M222" s="126" t="s">
        <v>556</v>
      </c>
      <c r="N222" s="127">
        <v>43091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5">
        <v>67</v>
      </c>
      <c r="B223" s="106">
        <v>42600</v>
      </c>
      <c r="C223" s="106"/>
      <c r="D223" s="107" t="s">
        <v>367</v>
      </c>
      <c r="E223" s="108" t="s">
        <v>580</v>
      </c>
      <c r="F223" s="109">
        <v>133.5</v>
      </c>
      <c r="G223" s="109"/>
      <c r="H223" s="110">
        <v>126.5</v>
      </c>
      <c r="I223" s="128">
        <v>178</v>
      </c>
      <c r="J223" s="129" t="s">
        <v>672</v>
      </c>
      <c r="K223" s="130">
        <f t="shared" si="132"/>
        <v>-7</v>
      </c>
      <c r="L223" s="131">
        <f t="shared" si="133"/>
        <v>-5.2434456928838954E-2</v>
      </c>
      <c r="M223" s="132" t="s">
        <v>620</v>
      </c>
      <c r="N223" s="133">
        <v>42615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68</v>
      </c>
      <c r="B224" s="102">
        <v>42613</v>
      </c>
      <c r="C224" s="102"/>
      <c r="D224" s="103" t="s">
        <v>673</v>
      </c>
      <c r="E224" s="104" t="s">
        <v>580</v>
      </c>
      <c r="F224" s="105">
        <v>560</v>
      </c>
      <c r="G224" s="104"/>
      <c r="H224" s="104">
        <v>725</v>
      </c>
      <c r="I224" s="122">
        <v>725</v>
      </c>
      <c r="J224" s="123" t="s">
        <v>582</v>
      </c>
      <c r="K224" s="124">
        <f t="shared" si="132"/>
        <v>165</v>
      </c>
      <c r="L224" s="125">
        <f t="shared" si="133"/>
        <v>0.29464285714285715</v>
      </c>
      <c r="M224" s="126" t="s">
        <v>556</v>
      </c>
      <c r="N224" s="127">
        <v>42456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69</v>
      </c>
      <c r="B225" s="102">
        <v>42614</v>
      </c>
      <c r="C225" s="102"/>
      <c r="D225" s="103" t="s">
        <v>674</v>
      </c>
      <c r="E225" s="104" t="s">
        <v>580</v>
      </c>
      <c r="F225" s="105">
        <v>160.5</v>
      </c>
      <c r="G225" s="104"/>
      <c r="H225" s="104">
        <v>210</v>
      </c>
      <c r="I225" s="122">
        <v>210</v>
      </c>
      <c r="J225" s="123" t="s">
        <v>582</v>
      </c>
      <c r="K225" s="124">
        <f t="shared" si="132"/>
        <v>49.5</v>
      </c>
      <c r="L225" s="125">
        <f t="shared" si="133"/>
        <v>0.30841121495327101</v>
      </c>
      <c r="M225" s="126" t="s">
        <v>556</v>
      </c>
      <c r="N225" s="127">
        <v>42871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70</v>
      </c>
      <c r="B226" s="102">
        <v>42646</v>
      </c>
      <c r="C226" s="102"/>
      <c r="D226" s="144" t="s">
        <v>390</v>
      </c>
      <c r="E226" s="104" t="s">
        <v>580</v>
      </c>
      <c r="F226" s="105">
        <v>430</v>
      </c>
      <c r="G226" s="104"/>
      <c r="H226" s="104">
        <v>596</v>
      </c>
      <c r="I226" s="122">
        <v>575</v>
      </c>
      <c r="J226" s="123" t="s">
        <v>720</v>
      </c>
      <c r="K226" s="124">
        <v>166</v>
      </c>
      <c r="L226" s="125">
        <v>0.38604651162790699</v>
      </c>
      <c r="M226" s="126" t="s">
        <v>556</v>
      </c>
      <c r="N226" s="127">
        <v>42769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71</v>
      </c>
      <c r="B227" s="102">
        <v>42657</v>
      </c>
      <c r="C227" s="102"/>
      <c r="D227" s="103" t="s">
        <v>675</v>
      </c>
      <c r="E227" s="104" t="s">
        <v>580</v>
      </c>
      <c r="F227" s="105">
        <v>280</v>
      </c>
      <c r="G227" s="104"/>
      <c r="H227" s="104">
        <v>345</v>
      </c>
      <c r="I227" s="122">
        <v>345</v>
      </c>
      <c r="J227" s="123" t="s">
        <v>582</v>
      </c>
      <c r="K227" s="124">
        <f t="shared" ref="K227:K232" si="134">H227-F227</f>
        <v>65</v>
      </c>
      <c r="L227" s="125">
        <f>K227/F227</f>
        <v>0.23214285714285715</v>
      </c>
      <c r="M227" s="126" t="s">
        <v>556</v>
      </c>
      <c r="N227" s="127">
        <v>42814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72</v>
      </c>
      <c r="B228" s="102">
        <v>42657</v>
      </c>
      <c r="C228" s="102"/>
      <c r="D228" s="103" t="s">
        <v>676</v>
      </c>
      <c r="E228" s="104" t="s">
        <v>580</v>
      </c>
      <c r="F228" s="105">
        <v>245</v>
      </c>
      <c r="G228" s="104"/>
      <c r="H228" s="104">
        <v>325.5</v>
      </c>
      <c r="I228" s="122">
        <v>330</v>
      </c>
      <c r="J228" s="123" t="s">
        <v>677</v>
      </c>
      <c r="K228" s="124">
        <f t="shared" si="134"/>
        <v>80.5</v>
      </c>
      <c r="L228" s="125">
        <f>K228/F228</f>
        <v>0.32857142857142857</v>
      </c>
      <c r="M228" s="126" t="s">
        <v>556</v>
      </c>
      <c r="N228" s="127">
        <v>42769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73</v>
      </c>
      <c r="B229" s="102">
        <v>42660</v>
      </c>
      <c r="C229" s="102"/>
      <c r="D229" s="103" t="s">
        <v>340</v>
      </c>
      <c r="E229" s="104" t="s">
        <v>580</v>
      </c>
      <c r="F229" s="105">
        <v>125</v>
      </c>
      <c r="G229" s="104"/>
      <c r="H229" s="104">
        <v>160</v>
      </c>
      <c r="I229" s="122">
        <v>160</v>
      </c>
      <c r="J229" s="123" t="s">
        <v>639</v>
      </c>
      <c r="K229" s="124">
        <f t="shared" si="134"/>
        <v>35</v>
      </c>
      <c r="L229" s="125">
        <v>0.28000000000000003</v>
      </c>
      <c r="M229" s="126" t="s">
        <v>556</v>
      </c>
      <c r="N229" s="127">
        <v>42803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74</v>
      </c>
      <c r="B230" s="102">
        <v>42660</v>
      </c>
      <c r="C230" s="102"/>
      <c r="D230" s="103" t="s">
        <v>455</v>
      </c>
      <c r="E230" s="104" t="s">
        <v>580</v>
      </c>
      <c r="F230" s="105">
        <v>114</v>
      </c>
      <c r="G230" s="104"/>
      <c r="H230" s="104">
        <v>145</v>
      </c>
      <c r="I230" s="122">
        <v>145</v>
      </c>
      <c r="J230" s="123" t="s">
        <v>639</v>
      </c>
      <c r="K230" s="124">
        <f t="shared" si="134"/>
        <v>31</v>
      </c>
      <c r="L230" s="125">
        <f>K230/F230</f>
        <v>0.27192982456140352</v>
      </c>
      <c r="M230" s="126" t="s">
        <v>556</v>
      </c>
      <c r="N230" s="127">
        <v>42859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75</v>
      </c>
      <c r="B231" s="102">
        <v>42660</v>
      </c>
      <c r="C231" s="102"/>
      <c r="D231" s="103" t="s">
        <v>678</v>
      </c>
      <c r="E231" s="104" t="s">
        <v>580</v>
      </c>
      <c r="F231" s="105">
        <v>212</v>
      </c>
      <c r="G231" s="104"/>
      <c r="H231" s="104">
        <v>280</v>
      </c>
      <c r="I231" s="122">
        <v>276</v>
      </c>
      <c r="J231" s="123" t="s">
        <v>679</v>
      </c>
      <c r="K231" s="124">
        <f t="shared" si="134"/>
        <v>68</v>
      </c>
      <c r="L231" s="125">
        <f>K231/F231</f>
        <v>0.32075471698113206</v>
      </c>
      <c r="M231" s="126" t="s">
        <v>556</v>
      </c>
      <c r="N231" s="127">
        <v>42858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76</v>
      </c>
      <c r="B232" s="102">
        <v>42678</v>
      </c>
      <c r="C232" s="102"/>
      <c r="D232" s="103" t="s">
        <v>149</v>
      </c>
      <c r="E232" s="104" t="s">
        <v>580</v>
      </c>
      <c r="F232" s="105">
        <v>155</v>
      </c>
      <c r="G232" s="104"/>
      <c r="H232" s="104">
        <v>210</v>
      </c>
      <c r="I232" s="122">
        <v>210</v>
      </c>
      <c r="J232" s="123" t="s">
        <v>680</v>
      </c>
      <c r="K232" s="124">
        <f t="shared" si="134"/>
        <v>55</v>
      </c>
      <c r="L232" s="125">
        <f>K232/F232</f>
        <v>0.35483870967741937</v>
      </c>
      <c r="M232" s="126" t="s">
        <v>556</v>
      </c>
      <c r="N232" s="127">
        <v>42944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5">
        <v>77</v>
      </c>
      <c r="B233" s="106">
        <v>42710</v>
      </c>
      <c r="C233" s="106"/>
      <c r="D233" s="107" t="s">
        <v>721</v>
      </c>
      <c r="E233" s="108" t="s">
        <v>580</v>
      </c>
      <c r="F233" s="109">
        <v>150.5</v>
      </c>
      <c r="G233" s="109"/>
      <c r="H233" s="110">
        <v>72.5</v>
      </c>
      <c r="I233" s="128">
        <v>174</v>
      </c>
      <c r="J233" s="129" t="s">
        <v>722</v>
      </c>
      <c r="K233" s="130">
        <v>-78</v>
      </c>
      <c r="L233" s="131">
        <v>-0.51827242524916906</v>
      </c>
      <c r="M233" s="132" t="s">
        <v>620</v>
      </c>
      <c r="N233" s="133">
        <v>43333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78</v>
      </c>
      <c r="B234" s="102">
        <v>42712</v>
      </c>
      <c r="C234" s="102"/>
      <c r="D234" s="103" t="s">
        <v>123</v>
      </c>
      <c r="E234" s="104" t="s">
        <v>580</v>
      </c>
      <c r="F234" s="105">
        <v>380</v>
      </c>
      <c r="G234" s="104"/>
      <c r="H234" s="104">
        <v>478</v>
      </c>
      <c r="I234" s="122">
        <v>468</v>
      </c>
      <c r="J234" s="123" t="s">
        <v>639</v>
      </c>
      <c r="K234" s="124">
        <f>H234-F234</f>
        <v>98</v>
      </c>
      <c r="L234" s="125">
        <f>K234/F234</f>
        <v>0.25789473684210529</v>
      </c>
      <c r="M234" s="126" t="s">
        <v>556</v>
      </c>
      <c r="N234" s="127">
        <v>43025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79</v>
      </c>
      <c r="B235" s="102">
        <v>42734</v>
      </c>
      <c r="C235" s="102"/>
      <c r="D235" s="103" t="s">
        <v>244</v>
      </c>
      <c r="E235" s="104" t="s">
        <v>580</v>
      </c>
      <c r="F235" s="105">
        <v>305</v>
      </c>
      <c r="G235" s="104"/>
      <c r="H235" s="104">
        <v>375</v>
      </c>
      <c r="I235" s="122">
        <v>375</v>
      </c>
      <c r="J235" s="123" t="s">
        <v>639</v>
      </c>
      <c r="K235" s="124">
        <f>H235-F235</f>
        <v>70</v>
      </c>
      <c r="L235" s="125">
        <f>K235/F235</f>
        <v>0.22950819672131148</v>
      </c>
      <c r="M235" s="126" t="s">
        <v>556</v>
      </c>
      <c r="N235" s="127">
        <v>42768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80</v>
      </c>
      <c r="B236" s="102">
        <v>42739</v>
      </c>
      <c r="C236" s="102"/>
      <c r="D236" s="103" t="s">
        <v>342</v>
      </c>
      <c r="E236" s="104" t="s">
        <v>580</v>
      </c>
      <c r="F236" s="105">
        <v>99.5</v>
      </c>
      <c r="G236" s="104"/>
      <c r="H236" s="104">
        <v>158</v>
      </c>
      <c r="I236" s="122">
        <v>158</v>
      </c>
      <c r="J236" s="123" t="s">
        <v>639</v>
      </c>
      <c r="K236" s="124">
        <f>H236-F236</f>
        <v>58.5</v>
      </c>
      <c r="L236" s="125">
        <f>K236/F236</f>
        <v>0.5879396984924623</v>
      </c>
      <c r="M236" s="126" t="s">
        <v>556</v>
      </c>
      <c r="N236" s="127">
        <v>42898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81</v>
      </c>
      <c r="B237" s="102">
        <v>42739</v>
      </c>
      <c r="C237" s="102"/>
      <c r="D237" s="103" t="s">
        <v>342</v>
      </c>
      <c r="E237" s="104" t="s">
        <v>580</v>
      </c>
      <c r="F237" s="105">
        <v>99.5</v>
      </c>
      <c r="G237" s="104"/>
      <c r="H237" s="104">
        <v>158</v>
      </c>
      <c r="I237" s="122">
        <v>158</v>
      </c>
      <c r="J237" s="123" t="s">
        <v>639</v>
      </c>
      <c r="K237" s="124">
        <v>58.5</v>
      </c>
      <c r="L237" s="125">
        <v>0.58793969849246197</v>
      </c>
      <c r="M237" s="126" t="s">
        <v>556</v>
      </c>
      <c r="N237" s="127">
        <v>42898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82</v>
      </c>
      <c r="B238" s="102">
        <v>42786</v>
      </c>
      <c r="C238" s="102"/>
      <c r="D238" s="103" t="s">
        <v>166</v>
      </c>
      <c r="E238" s="104" t="s">
        <v>580</v>
      </c>
      <c r="F238" s="105">
        <v>140.5</v>
      </c>
      <c r="G238" s="104"/>
      <c r="H238" s="104">
        <v>220</v>
      </c>
      <c r="I238" s="122">
        <v>220</v>
      </c>
      <c r="J238" s="123" t="s">
        <v>639</v>
      </c>
      <c r="K238" s="124">
        <f>H238-F238</f>
        <v>79.5</v>
      </c>
      <c r="L238" s="125">
        <f>K238/F238</f>
        <v>0.5658362989323843</v>
      </c>
      <c r="M238" s="126" t="s">
        <v>556</v>
      </c>
      <c r="N238" s="127">
        <v>42864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83</v>
      </c>
      <c r="B239" s="102">
        <v>42786</v>
      </c>
      <c r="C239" s="102"/>
      <c r="D239" s="103" t="s">
        <v>723</v>
      </c>
      <c r="E239" s="104" t="s">
        <v>580</v>
      </c>
      <c r="F239" s="105">
        <v>202.5</v>
      </c>
      <c r="G239" s="104"/>
      <c r="H239" s="104">
        <v>234</v>
      </c>
      <c r="I239" s="122">
        <v>234</v>
      </c>
      <c r="J239" s="123" t="s">
        <v>639</v>
      </c>
      <c r="K239" s="124">
        <v>31.5</v>
      </c>
      <c r="L239" s="125">
        <v>0.155555555555556</v>
      </c>
      <c r="M239" s="126" t="s">
        <v>556</v>
      </c>
      <c r="N239" s="127">
        <v>42836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84</v>
      </c>
      <c r="B240" s="102">
        <v>42818</v>
      </c>
      <c r="C240" s="102"/>
      <c r="D240" s="103" t="s">
        <v>517</v>
      </c>
      <c r="E240" s="104" t="s">
        <v>580</v>
      </c>
      <c r="F240" s="105">
        <v>300.5</v>
      </c>
      <c r="G240" s="104"/>
      <c r="H240" s="104">
        <v>417.5</v>
      </c>
      <c r="I240" s="122">
        <v>420</v>
      </c>
      <c r="J240" s="123" t="s">
        <v>681</v>
      </c>
      <c r="K240" s="124">
        <f>H240-F240</f>
        <v>117</v>
      </c>
      <c r="L240" s="125">
        <f>K240/F240</f>
        <v>0.38935108153078202</v>
      </c>
      <c r="M240" s="126" t="s">
        <v>556</v>
      </c>
      <c r="N240" s="127">
        <v>43070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85</v>
      </c>
      <c r="B241" s="102">
        <v>42818</v>
      </c>
      <c r="C241" s="102"/>
      <c r="D241" s="103" t="s">
        <v>719</v>
      </c>
      <c r="E241" s="104" t="s">
        <v>580</v>
      </c>
      <c r="F241" s="105">
        <v>850</v>
      </c>
      <c r="G241" s="104"/>
      <c r="H241" s="104">
        <v>1042.5</v>
      </c>
      <c r="I241" s="122">
        <v>1023</v>
      </c>
      <c r="J241" s="123" t="s">
        <v>724</v>
      </c>
      <c r="K241" s="124">
        <v>192.5</v>
      </c>
      <c r="L241" s="125">
        <v>0.22647058823529401</v>
      </c>
      <c r="M241" s="126" t="s">
        <v>556</v>
      </c>
      <c r="N241" s="127">
        <v>42830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86</v>
      </c>
      <c r="B242" s="102">
        <v>42830</v>
      </c>
      <c r="C242" s="102"/>
      <c r="D242" s="103" t="s">
        <v>471</v>
      </c>
      <c r="E242" s="104" t="s">
        <v>580</v>
      </c>
      <c r="F242" s="105">
        <v>785</v>
      </c>
      <c r="G242" s="104"/>
      <c r="H242" s="104">
        <v>930</v>
      </c>
      <c r="I242" s="122">
        <v>920</v>
      </c>
      <c r="J242" s="123" t="s">
        <v>682</v>
      </c>
      <c r="K242" s="124">
        <f>H242-F242</f>
        <v>145</v>
      </c>
      <c r="L242" s="125">
        <f>K242/F242</f>
        <v>0.18471337579617833</v>
      </c>
      <c r="M242" s="126" t="s">
        <v>556</v>
      </c>
      <c r="N242" s="127">
        <v>42976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5">
        <v>87</v>
      </c>
      <c r="B243" s="106">
        <v>42831</v>
      </c>
      <c r="C243" s="106"/>
      <c r="D243" s="107" t="s">
        <v>725</v>
      </c>
      <c r="E243" s="108" t="s">
        <v>580</v>
      </c>
      <c r="F243" s="109">
        <v>40</v>
      </c>
      <c r="G243" s="109"/>
      <c r="H243" s="110">
        <v>13.1</v>
      </c>
      <c r="I243" s="128">
        <v>60</v>
      </c>
      <c r="J243" s="134" t="s">
        <v>726</v>
      </c>
      <c r="K243" s="130">
        <v>-26.9</v>
      </c>
      <c r="L243" s="131">
        <v>-0.67249999999999999</v>
      </c>
      <c r="M243" s="132" t="s">
        <v>620</v>
      </c>
      <c r="N243" s="133">
        <v>43138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88</v>
      </c>
      <c r="B244" s="102">
        <v>42837</v>
      </c>
      <c r="C244" s="102"/>
      <c r="D244" s="103" t="s">
        <v>87</v>
      </c>
      <c r="E244" s="104" t="s">
        <v>580</v>
      </c>
      <c r="F244" s="105">
        <v>289.5</v>
      </c>
      <c r="G244" s="104"/>
      <c r="H244" s="104">
        <v>354</v>
      </c>
      <c r="I244" s="122">
        <v>360</v>
      </c>
      <c r="J244" s="123" t="s">
        <v>683</v>
      </c>
      <c r="K244" s="124">
        <f t="shared" ref="K244:K252" si="135">H244-F244</f>
        <v>64.5</v>
      </c>
      <c r="L244" s="125">
        <f t="shared" ref="L244:L252" si="136">K244/F244</f>
        <v>0.22279792746113988</v>
      </c>
      <c r="M244" s="126" t="s">
        <v>556</v>
      </c>
      <c r="N244" s="127">
        <v>43040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89</v>
      </c>
      <c r="B245" s="102">
        <v>42845</v>
      </c>
      <c r="C245" s="102"/>
      <c r="D245" s="103" t="s">
        <v>416</v>
      </c>
      <c r="E245" s="104" t="s">
        <v>580</v>
      </c>
      <c r="F245" s="105">
        <v>700</v>
      </c>
      <c r="G245" s="104"/>
      <c r="H245" s="104">
        <v>840</v>
      </c>
      <c r="I245" s="122">
        <v>840</v>
      </c>
      <c r="J245" s="123" t="s">
        <v>684</v>
      </c>
      <c r="K245" s="124">
        <f t="shared" si="135"/>
        <v>140</v>
      </c>
      <c r="L245" s="125">
        <f t="shared" si="136"/>
        <v>0.2</v>
      </c>
      <c r="M245" s="126" t="s">
        <v>556</v>
      </c>
      <c r="N245" s="127">
        <v>42893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90</v>
      </c>
      <c r="B246" s="102">
        <v>42887</v>
      </c>
      <c r="C246" s="102"/>
      <c r="D246" s="144" t="s">
        <v>353</v>
      </c>
      <c r="E246" s="104" t="s">
        <v>580</v>
      </c>
      <c r="F246" s="105">
        <v>130</v>
      </c>
      <c r="G246" s="104"/>
      <c r="H246" s="104">
        <v>144.25</v>
      </c>
      <c r="I246" s="122">
        <v>170</v>
      </c>
      <c r="J246" s="123" t="s">
        <v>685</v>
      </c>
      <c r="K246" s="124">
        <f t="shared" si="135"/>
        <v>14.25</v>
      </c>
      <c r="L246" s="125">
        <f t="shared" si="136"/>
        <v>0.10961538461538461</v>
      </c>
      <c r="M246" s="126" t="s">
        <v>556</v>
      </c>
      <c r="N246" s="127">
        <v>43675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91</v>
      </c>
      <c r="B247" s="102">
        <v>42901</v>
      </c>
      <c r="C247" s="102"/>
      <c r="D247" s="144" t="s">
        <v>686</v>
      </c>
      <c r="E247" s="104" t="s">
        <v>580</v>
      </c>
      <c r="F247" s="105">
        <v>214.5</v>
      </c>
      <c r="G247" s="104"/>
      <c r="H247" s="104">
        <v>262</v>
      </c>
      <c r="I247" s="122">
        <v>262</v>
      </c>
      <c r="J247" s="123" t="s">
        <v>687</v>
      </c>
      <c r="K247" s="124">
        <f t="shared" si="135"/>
        <v>47.5</v>
      </c>
      <c r="L247" s="125">
        <f t="shared" si="136"/>
        <v>0.22144522144522144</v>
      </c>
      <c r="M247" s="126" t="s">
        <v>556</v>
      </c>
      <c r="N247" s="127">
        <v>42977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92</v>
      </c>
      <c r="B248" s="150">
        <v>42933</v>
      </c>
      <c r="C248" s="150"/>
      <c r="D248" s="151" t="s">
        <v>688</v>
      </c>
      <c r="E248" s="152" t="s">
        <v>580</v>
      </c>
      <c r="F248" s="153">
        <v>370</v>
      </c>
      <c r="G248" s="152"/>
      <c r="H248" s="152">
        <v>447.5</v>
      </c>
      <c r="I248" s="174">
        <v>450</v>
      </c>
      <c r="J248" s="218" t="s">
        <v>639</v>
      </c>
      <c r="K248" s="124">
        <f t="shared" si="135"/>
        <v>77.5</v>
      </c>
      <c r="L248" s="176">
        <f t="shared" si="136"/>
        <v>0.20945945945945946</v>
      </c>
      <c r="M248" s="177" t="s">
        <v>556</v>
      </c>
      <c r="N248" s="178">
        <v>43035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93</v>
      </c>
      <c r="B249" s="150">
        <v>42943</v>
      </c>
      <c r="C249" s="150"/>
      <c r="D249" s="151" t="s">
        <v>164</v>
      </c>
      <c r="E249" s="152" t="s">
        <v>580</v>
      </c>
      <c r="F249" s="153">
        <v>657.5</v>
      </c>
      <c r="G249" s="152"/>
      <c r="H249" s="152">
        <v>825</v>
      </c>
      <c r="I249" s="174">
        <v>820</v>
      </c>
      <c r="J249" s="218" t="s">
        <v>639</v>
      </c>
      <c r="K249" s="124">
        <f t="shared" si="135"/>
        <v>167.5</v>
      </c>
      <c r="L249" s="176">
        <f t="shared" si="136"/>
        <v>0.25475285171102663</v>
      </c>
      <c r="M249" s="177" t="s">
        <v>556</v>
      </c>
      <c r="N249" s="178">
        <v>43090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94</v>
      </c>
      <c r="B250" s="102">
        <v>42964</v>
      </c>
      <c r="C250" s="102"/>
      <c r="D250" s="103" t="s">
        <v>357</v>
      </c>
      <c r="E250" s="104" t="s">
        <v>580</v>
      </c>
      <c r="F250" s="105">
        <v>605</v>
      </c>
      <c r="G250" s="104"/>
      <c r="H250" s="104">
        <v>750</v>
      </c>
      <c r="I250" s="122">
        <v>750</v>
      </c>
      <c r="J250" s="123" t="s">
        <v>682</v>
      </c>
      <c r="K250" s="124">
        <f t="shared" si="135"/>
        <v>145</v>
      </c>
      <c r="L250" s="125">
        <f t="shared" si="136"/>
        <v>0.23966942148760331</v>
      </c>
      <c r="M250" s="126" t="s">
        <v>556</v>
      </c>
      <c r="N250" s="127">
        <v>43027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1">
        <v>95</v>
      </c>
      <c r="B251" s="145">
        <v>42979</v>
      </c>
      <c r="C251" s="145"/>
      <c r="D251" s="146" t="s">
        <v>475</v>
      </c>
      <c r="E251" s="147" t="s">
        <v>580</v>
      </c>
      <c r="F251" s="148">
        <v>255</v>
      </c>
      <c r="G251" s="149"/>
      <c r="H251" s="149">
        <v>217.25</v>
      </c>
      <c r="I251" s="149">
        <v>320</v>
      </c>
      <c r="J251" s="171" t="s">
        <v>689</v>
      </c>
      <c r="K251" s="130">
        <f t="shared" si="135"/>
        <v>-37.75</v>
      </c>
      <c r="L251" s="172">
        <f t="shared" si="136"/>
        <v>-0.14803921568627451</v>
      </c>
      <c r="M251" s="132" t="s">
        <v>620</v>
      </c>
      <c r="N251" s="173">
        <v>43661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96</v>
      </c>
      <c r="B252" s="102">
        <v>42997</v>
      </c>
      <c r="C252" s="102"/>
      <c r="D252" s="103" t="s">
        <v>690</v>
      </c>
      <c r="E252" s="104" t="s">
        <v>580</v>
      </c>
      <c r="F252" s="105">
        <v>215</v>
      </c>
      <c r="G252" s="104"/>
      <c r="H252" s="104">
        <v>258</v>
      </c>
      <c r="I252" s="122">
        <v>258</v>
      </c>
      <c r="J252" s="123" t="s">
        <v>639</v>
      </c>
      <c r="K252" s="124">
        <f t="shared" si="135"/>
        <v>43</v>
      </c>
      <c r="L252" s="125">
        <f t="shared" si="136"/>
        <v>0.2</v>
      </c>
      <c r="M252" s="126" t="s">
        <v>556</v>
      </c>
      <c r="N252" s="127">
        <v>43040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97</v>
      </c>
      <c r="B253" s="102">
        <v>42997</v>
      </c>
      <c r="C253" s="102"/>
      <c r="D253" s="103" t="s">
        <v>690</v>
      </c>
      <c r="E253" s="104" t="s">
        <v>580</v>
      </c>
      <c r="F253" s="105">
        <v>215</v>
      </c>
      <c r="G253" s="104"/>
      <c r="H253" s="104">
        <v>258</v>
      </c>
      <c r="I253" s="122">
        <v>258</v>
      </c>
      <c r="J253" s="218" t="s">
        <v>639</v>
      </c>
      <c r="K253" s="124">
        <v>43</v>
      </c>
      <c r="L253" s="125">
        <v>0.2</v>
      </c>
      <c r="M253" s="126" t="s">
        <v>556</v>
      </c>
      <c r="N253" s="127">
        <v>43040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98</v>
      </c>
      <c r="B254" s="198">
        <v>42998</v>
      </c>
      <c r="C254" s="198"/>
      <c r="D254" s="350" t="s">
        <v>780</v>
      </c>
      <c r="E254" s="199" t="s">
        <v>580</v>
      </c>
      <c r="F254" s="200">
        <v>75</v>
      </c>
      <c r="G254" s="199"/>
      <c r="H254" s="199">
        <v>90</v>
      </c>
      <c r="I254" s="219">
        <v>90</v>
      </c>
      <c r="J254" s="123" t="s">
        <v>691</v>
      </c>
      <c r="K254" s="124">
        <f t="shared" ref="K254:K259" si="137">H254-F254</f>
        <v>15</v>
      </c>
      <c r="L254" s="125">
        <f t="shared" ref="L254:L259" si="138">K254/F254</f>
        <v>0.2</v>
      </c>
      <c r="M254" s="126" t="s">
        <v>556</v>
      </c>
      <c r="N254" s="127">
        <v>43019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6">
        <v>99</v>
      </c>
      <c r="B255" s="150">
        <v>43011</v>
      </c>
      <c r="C255" s="150"/>
      <c r="D255" s="151" t="s">
        <v>692</v>
      </c>
      <c r="E255" s="152" t="s">
        <v>580</v>
      </c>
      <c r="F255" s="153">
        <v>315</v>
      </c>
      <c r="G255" s="152"/>
      <c r="H255" s="152">
        <v>392</v>
      </c>
      <c r="I255" s="174">
        <v>384</v>
      </c>
      <c r="J255" s="218" t="s">
        <v>693</v>
      </c>
      <c r="K255" s="124">
        <f t="shared" si="137"/>
        <v>77</v>
      </c>
      <c r="L255" s="176">
        <f t="shared" si="138"/>
        <v>0.24444444444444444</v>
      </c>
      <c r="M255" s="177" t="s">
        <v>556</v>
      </c>
      <c r="N255" s="178">
        <v>43017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6">
        <v>100</v>
      </c>
      <c r="B256" s="150">
        <v>43013</v>
      </c>
      <c r="C256" s="150"/>
      <c r="D256" s="151" t="s">
        <v>694</v>
      </c>
      <c r="E256" s="152" t="s">
        <v>580</v>
      </c>
      <c r="F256" s="153">
        <v>145</v>
      </c>
      <c r="G256" s="152"/>
      <c r="H256" s="152">
        <v>179</v>
      </c>
      <c r="I256" s="174">
        <v>180</v>
      </c>
      <c r="J256" s="218" t="s">
        <v>570</v>
      </c>
      <c r="K256" s="124">
        <f t="shared" si="137"/>
        <v>34</v>
      </c>
      <c r="L256" s="176">
        <f t="shared" si="138"/>
        <v>0.23448275862068965</v>
      </c>
      <c r="M256" s="177" t="s">
        <v>556</v>
      </c>
      <c r="N256" s="178">
        <v>43025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6">
        <v>101</v>
      </c>
      <c r="B257" s="150">
        <v>43014</v>
      </c>
      <c r="C257" s="150"/>
      <c r="D257" s="151" t="s">
        <v>330</v>
      </c>
      <c r="E257" s="152" t="s">
        <v>580</v>
      </c>
      <c r="F257" s="153">
        <v>256</v>
      </c>
      <c r="G257" s="152"/>
      <c r="H257" s="152">
        <v>323</v>
      </c>
      <c r="I257" s="174">
        <v>320</v>
      </c>
      <c r="J257" s="218" t="s">
        <v>639</v>
      </c>
      <c r="K257" s="124">
        <f t="shared" si="137"/>
        <v>67</v>
      </c>
      <c r="L257" s="176">
        <f t="shared" si="138"/>
        <v>0.26171875</v>
      </c>
      <c r="M257" s="177" t="s">
        <v>556</v>
      </c>
      <c r="N257" s="178">
        <v>43067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6">
        <v>102</v>
      </c>
      <c r="B258" s="150">
        <v>43017</v>
      </c>
      <c r="C258" s="150"/>
      <c r="D258" s="151" t="s">
        <v>350</v>
      </c>
      <c r="E258" s="152" t="s">
        <v>580</v>
      </c>
      <c r="F258" s="153">
        <v>137.5</v>
      </c>
      <c r="G258" s="152"/>
      <c r="H258" s="152">
        <v>184</v>
      </c>
      <c r="I258" s="174">
        <v>183</v>
      </c>
      <c r="J258" s="175" t="s">
        <v>695</v>
      </c>
      <c r="K258" s="124">
        <f t="shared" si="137"/>
        <v>46.5</v>
      </c>
      <c r="L258" s="176">
        <f t="shared" si="138"/>
        <v>0.33818181818181819</v>
      </c>
      <c r="M258" s="177" t="s">
        <v>556</v>
      </c>
      <c r="N258" s="178">
        <v>43108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6">
        <v>103</v>
      </c>
      <c r="B259" s="150">
        <v>43018</v>
      </c>
      <c r="C259" s="150"/>
      <c r="D259" s="151" t="s">
        <v>696</v>
      </c>
      <c r="E259" s="152" t="s">
        <v>580</v>
      </c>
      <c r="F259" s="153">
        <v>125.5</v>
      </c>
      <c r="G259" s="152"/>
      <c r="H259" s="152">
        <v>158</v>
      </c>
      <c r="I259" s="174">
        <v>155</v>
      </c>
      <c r="J259" s="175" t="s">
        <v>697</v>
      </c>
      <c r="K259" s="124">
        <f t="shared" si="137"/>
        <v>32.5</v>
      </c>
      <c r="L259" s="176">
        <f t="shared" si="138"/>
        <v>0.25896414342629481</v>
      </c>
      <c r="M259" s="177" t="s">
        <v>556</v>
      </c>
      <c r="N259" s="178">
        <v>43067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6">
        <v>104</v>
      </c>
      <c r="B260" s="150">
        <v>43018</v>
      </c>
      <c r="C260" s="150"/>
      <c r="D260" s="151" t="s">
        <v>727</v>
      </c>
      <c r="E260" s="152" t="s">
        <v>580</v>
      </c>
      <c r="F260" s="153">
        <v>895</v>
      </c>
      <c r="G260" s="152"/>
      <c r="H260" s="152">
        <v>1122.5</v>
      </c>
      <c r="I260" s="174">
        <v>1078</v>
      </c>
      <c r="J260" s="175" t="s">
        <v>728</v>
      </c>
      <c r="K260" s="124">
        <v>227.5</v>
      </c>
      <c r="L260" s="176">
        <v>0.25418994413407803</v>
      </c>
      <c r="M260" s="177" t="s">
        <v>556</v>
      </c>
      <c r="N260" s="178">
        <v>43117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6">
        <v>105</v>
      </c>
      <c r="B261" s="150">
        <v>43020</v>
      </c>
      <c r="C261" s="150"/>
      <c r="D261" s="151" t="s">
        <v>338</v>
      </c>
      <c r="E261" s="152" t="s">
        <v>580</v>
      </c>
      <c r="F261" s="153">
        <v>525</v>
      </c>
      <c r="G261" s="152"/>
      <c r="H261" s="152">
        <v>629</v>
      </c>
      <c r="I261" s="174">
        <v>629</v>
      </c>
      <c r="J261" s="218" t="s">
        <v>639</v>
      </c>
      <c r="K261" s="124">
        <v>104</v>
      </c>
      <c r="L261" s="176">
        <v>0.19809523809523799</v>
      </c>
      <c r="M261" s="177" t="s">
        <v>556</v>
      </c>
      <c r="N261" s="178">
        <v>43119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6">
        <v>106</v>
      </c>
      <c r="B262" s="150">
        <v>43046</v>
      </c>
      <c r="C262" s="150"/>
      <c r="D262" s="151" t="s">
        <v>379</v>
      </c>
      <c r="E262" s="152" t="s">
        <v>580</v>
      </c>
      <c r="F262" s="153">
        <v>740</v>
      </c>
      <c r="G262" s="152"/>
      <c r="H262" s="152">
        <v>892.5</v>
      </c>
      <c r="I262" s="174">
        <v>900</v>
      </c>
      <c r="J262" s="175" t="s">
        <v>698</v>
      </c>
      <c r="K262" s="124">
        <f>H262-F262</f>
        <v>152.5</v>
      </c>
      <c r="L262" s="176">
        <f>K262/F262</f>
        <v>0.20608108108108109</v>
      </c>
      <c r="M262" s="177" t="s">
        <v>556</v>
      </c>
      <c r="N262" s="178">
        <v>43052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107</v>
      </c>
      <c r="B263" s="102">
        <v>43073</v>
      </c>
      <c r="C263" s="102"/>
      <c r="D263" s="103" t="s">
        <v>699</v>
      </c>
      <c r="E263" s="104" t="s">
        <v>580</v>
      </c>
      <c r="F263" s="105">
        <v>118.5</v>
      </c>
      <c r="G263" s="104"/>
      <c r="H263" s="104">
        <v>143.5</v>
      </c>
      <c r="I263" s="122">
        <v>145</v>
      </c>
      <c r="J263" s="137" t="s">
        <v>700</v>
      </c>
      <c r="K263" s="124">
        <f>H263-F263</f>
        <v>25</v>
      </c>
      <c r="L263" s="125">
        <f>K263/F263</f>
        <v>0.2109704641350211</v>
      </c>
      <c r="M263" s="126" t="s">
        <v>556</v>
      </c>
      <c r="N263" s="127">
        <v>43097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5">
        <v>108</v>
      </c>
      <c r="B264" s="106">
        <v>43090</v>
      </c>
      <c r="C264" s="106"/>
      <c r="D264" s="154" t="s">
        <v>420</v>
      </c>
      <c r="E264" s="108" t="s">
        <v>580</v>
      </c>
      <c r="F264" s="109">
        <v>715</v>
      </c>
      <c r="G264" s="109"/>
      <c r="H264" s="110">
        <v>500</v>
      </c>
      <c r="I264" s="128">
        <v>872</v>
      </c>
      <c r="J264" s="134" t="s">
        <v>701</v>
      </c>
      <c r="K264" s="130">
        <f>H264-F264</f>
        <v>-215</v>
      </c>
      <c r="L264" s="131">
        <f>K264/F264</f>
        <v>-0.30069930069930068</v>
      </c>
      <c r="M264" s="132" t="s">
        <v>620</v>
      </c>
      <c r="N264" s="133">
        <v>43670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109</v>
      </c>
      <c r="B265" s="102">
        <v>43098</v>
      </c>
      <c r="C265" s="102"/>
      <c r="D265" s="103" t="s">
        <v>692</v>
      </c>
      <c r="E265" s="104" t="s">
        <v>580</v>
      </c>
      <c r="F265" s="105">
        <v>435</v>
      </c>
      <c r="G265" s="104"/>
      <c r="H265" s="104">
        <v>542.5</v>
      </c>
      <c r="I265" s="122">
        <v>539</v>
      </c>
      <c r="J265" s="137" t="s">
        <v>639</v>
      </c>
      <c r="K265" s="124">
        <v>107.5</v>
      </c>
      <c r="L265" s="125">
        <v>0.247126436781609</v>
      </c>
      <c r="M265" s="126" t="s">
        <v>556</v>
      </c>
      <c r="N265" s="127">
        <v>43206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110</v>
      </c>
      <c r="B266" s="102">
        <v>43098</v>
      </c>
      <c r="C266" s="102"/>
      <c r="D266" s="103" t="s">
        <v>530</v>
      </c>
      <c r="E266" s="104" t="s">
        <v>580</v>
      </c>
      <c r="F266" s="105">
        <v>885</v>
      </c>
      <c r="G266" s="104"/>
      <c r="H266" s="104">
        <v>1090</v>
      </c>
      <c r="I266" s="122">
        <v>1084</v>
      </c>
      <c r="J266" s="137" t="s">
        <v>639</v>
      </c>
      <c r="K266" s="124">
        <v>205</v>
      </c>
      <c r="L266" s="125">
        <v>0.23163841807909599</v>
      </c>
      <c r="M266" s="126" t="s">
        <v>556</v>
      </c>
      <c r="N266" s="127">
        <v>43213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2">
        <v>111</v>
      </c>
      <c r="B267" s="328">
        <v>43192</v>
      </c>
      <c r="C267" s="328"/>
      <c r="D267" s="112" t="s">
        <v>709</v>
      </c>
      <c r="E267" s="330" t="s">
        <v>580</v>
      </c>
      <c r="F267" s="332">
        <v>478.5</v>
      </c>
      <c r="G267" s="330"/>
      <c r="H267" s="330">
        <v>442</v>
      </c>
      <c r="I267" s="334">
        <v>613</v>
      </c>
      <c r="J267" s="359" t="s">
        <v>797</v>
      </c>
      <c r="K267" s="130">
        <f>H267-F267</f>
        <v>-36.5</v>
      </c>
      <c r="L267" s="131">
        <f>K267/F267</f>
        <v>-7.6280041797283177E-2</v>
      </c>
      <c r="M267" s="132" t="s">
        <v>620</v>
      </c>
      <c r="N267" s="133">
        <v>43762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112</v>
      </c>
      <c r="B268" s="106">
        <v>43194</v>
      </c>
      <c r="C268" s="106"/>
      <c r="D268" s="349" t="s">
        <v>779</v>
      </c>
      <c r="E268" s="108" t="s">
        <v>580</v>
      </c>
      <c r="F268" s="109">
        <f>141.5-7.3</f>
        <v>134.19999999999999</v>
      </c>
      <c r="G268" s="109"/>
      <c r="H268" s="110">
        <v>77</v>
      </c>
      <c r="I268" s="128">
        <v>180</v>
      </c>
      <c r="J268" s="359" t="s">
        <v>796</v>
      </c>
      <c r="K268" s="130">
        <f>H268-F268</f>
        <v>-57.199999999999989</v>
      </c>
      <c r="L268" s="131">
        <f>K268/F268</f>
        <v>-0.42622950819672129</v>
      </c>
      <c r="M268" s="132" t="s">
        <v>620</v>
      </c>
      <c r="N268" s="133">
        <v>43522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5">
        <v>113</v>
      </c>
      <c r="B269" s="106">
        <v>43209</v>
      </c>
      <c r="C269" s="106"/>
      <c r="D269" s="107" t="s">
        <v>702</v>
      </c>
      <c r="E269" s="108" t="s">
        <v>580</v>
      </c>
      <c r="F269" s="109">
        <v>430</v>
      </c>
      <c r="G269" s="109"/>
      <c r="H269" s="110">
        <v>220</v>
      </c>
      <c r="I269" s="128">
        <v>537</v>
      </c>
      <c r="J269" s="134" t="s">
        <v>703</v>
      </c>
      <c r="K269" s="130">
        <f>H269-F269</f>
        <v>-210</v>
      </c>
      <c r="L269" s="131">
        <f>K269/F269</f>
        <v>-0.48837209302325579</v>
      </c>
      <c r="M269" s="132" t="s">
        <v>620</v>
      </c>
      <c r="N269" s="133">
        <v>43252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43">
        <v>114</v>
      </c>
      <c r="B270" s="155">
        <v>43220</v>
      </c>
      <c r="C270" s="155"/>
      <c r="D270" s="156" t="s">
        <v>380</v>
      </c>
      <c r="E270" s="157" t="s">
        <v>580</v>
      </c>
      <c r="F270" s="159">
        <v>153.5</v>
      </c>
      <c r="G270" s="159"/>
      <c r="H270" s="159">
        <v>196</v>
      </c>
      <c r="I270" s="159">
        <v>196</v>
      </c>
      <c r="J270" s="336" t="s">
        <v>813</v>
      </c>
      <c r="K270" s="179">
        <f>H270-F270</f>
        <v>42.5</v>
      </c>
      <c r="L270" s="180">
        <f>K270/F270</f>
        <v>0.27687296416938112</v>
      </c>
      <c r="M270" s="158" t="s">
        <v>556</v>
      </c>
      <c r="N270" s="181">
        <v>43605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5">
        <v>115</v>
      </c>
      <c r="B271" s="106">
        <v>43306</v>
      </c>
      <c r="C271" s="106"/>
      <c r="D271" s="107" t="s">
        <v>725</v>
      </c>
      <c r="E271" s="108" t="s">
        <v>580</v>
      </c>
      <c r="F271" s="109">
        <v>27.5</v>
      </c>
      <c r="G271" s="109"/>
      <c r="H271" s="110">
        <v>13.1</v>
      </c>
      <c r="I271" s="128">
        <v>60</v>
      </c>
      <c r="J271" s="134" t="s">
        <v>729</v>
      </c>
      <c r="K271" s="130">
        <v>-14.4</v>
      </c>
      <c r="L271" s="131">
        <v>-0.52363636363636401</v>
      </c>
      <c r="M271" s="132" t="s">
        <v>620</v>
      </c>
      <c r="N271" s="133">
        <v>43138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2">
        <v>116</v>
      </c>
      <c r="B272" s="328">
        <v>43318</v>
      </c>
      <c r="C272" s="328"/>
      <c r="D272" s="112" t="s">
        <v>704</v>
      </c>
      <c r="E272" s="330" t="s">
        <v>580</v>
      </c>
      <c r="F272" s="330">
        <v>148.5</v>
      </c>
      <c r="G272" s="330"/>
      <c r="H272" s="330">
        <v>102</v>
      </c>
      <c r="I272" s="334">
        <v>182</v>
      </c>
      <c r="J272" s="134" t="s">
        <v>812</v>
      </c>
      <c r="K272" s="130">
        <f>H272-F272</f>
        <v>-46.5</v>
      </c>
      <c r="L272" s="131">
        <f>K272/F272</f>
        <v>-0.31313131313131315</v>
      </c>
      <c r="M272" s="132" t="s">
        <v>620</v>
      </c>
      <c r="N272" s="133">
        <v>43661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117</v>
      </c>
      <c r="B273" s="102">
        <v>43335</v>
      </c>
      <c r="C273" s="102"/>
      <c r="D273" s="103" t="s">
        <v>730</v>
      </c>
      <c r="E273" s="104" t="s">
        <v>580</v>
      </c>
      <c r="F273" s="152">
        <v>285</v>
      </c>
      <c r="G273" s="104"/>
      <c r="H273" s="104">
        <v>355</v>
      </c>
      <c r="I273" s="122">
        <v>364</v>
      </c>
      <c r="J273" s="137" t="s">
        <v>731</v>
      </c>
      <c r="K273" s="124">
        <v>70</v>
      </c>
      <c r="L273" s="125">
        <v>0.24561403508771901</v>
      </c>
      <c r="M273" s="126" t="s">
        <v>556</v>
      </c>
      <c r="N273" s="127">
        <v>43455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118</v>
      </c>
      <c r="B274" s="102">
        <v>43341</v>
      </c>
      <c r="C274" s="102"/>
      <c r="D274" s="103" t="s">
        <v>370</v>
      </c>
      <c r="E274" s="104" t="s">
        <v>580</v>
      </c>
      <c r="F274" s="152">
        <v>525</v>
      </c>
      <c r="G274" s="104"/>
      <c r="H274" s="104">
        <v>585</v>
      </c>
      <c r="I274" s="122">
        <v>635</v>
      </c>
      <c r="J274" s="137" t="s">
        <v>705</v>
      </c>
      <c r="K274" s="124">
        <f t="shared" ref="K274:K286" si="139">H274-F274</f>
        <v>60</v>
      </c>
      <c r="L274" s="125">
        <f t="shared" ref="L274:L286" si="140">K274/F274</f>
        <v>0.11428571428571428</v>
      </c>
      <c r="M274" s="126" t="s">
        <v>556</v>
      </c>
      <c r="N274" s="127">
        <v>43662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119</v>
      </c>
      <c r="B275" s="102">
        <v>43395</v>
      </c>
      <c r="C275" s="102"/>
      <c r="D275" s="103" t="s">
        <v>357</v>
      </c>
      <c r="E275" s="104" t="s">
        <v>580</v>
      </c>
      <c r="F275" s="152">
        <v>475</v>
      </c>
      <c r="G275" s="104"/>
      <c r="H275" s="104">
        <v>574</v>
      </c>
      <c r="I275" s="122">
        <v>570</v>
      </c>
      <c r="J275" s="137" t="s">
        <v>639</v>
      </c>
      <c r="K275" s="124">
        <f t="shared" si="139"/>
        <v>99</v>
      </c>
      <c r="L275" s="125">
        <f t="shared" si="140"/>
        <v>0.20842105263157895</v>
      </c>
      <c r="M275" s="126" t="s">
        <v>556</v>
      </c>
      <c r="N275" s="127">
        <v>43403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6">
        <v>120</v>
      </c>
      <c r="B276" s="150">
        <v>43397</v>
      </c>
      <c r="C276" s="150"/>
      <c r="D276" s="376" t="s">
        <v>377</v>
      </c>
      <c r="E276" s="152" t="s">
        <v>580</v>
      </c>
      <c r="F276" s="152">
        <v>707.5</v>
      </c>
      <c r="G276" s="152"/>
      <c r="H276" s="152">
        <v>872</v>
      </c>
      <c r="I276" s="174">
        <v>872</v>
      </c>
      <c r="J276" s="175" t="s">
        <v>639</v>
      </c>
      <c r="K276" s="124">
        <f t="shared" si="139"/>
        <v>164.5</v>
      </c>
      <c r="L276" s="176">
        <f t="shared" si="140"/>
        <v>0.23250883392226149</v>
      </c>
      <c r="M276" s="177" t="s">
        <v>556</v>
      </c>
      <c r="N276" s="178">
        <v>43482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6">
        <v>121</v>
      </c>
      <c r="B277" s="150">
        <v>43398</v>
      </c>
      <c r="C277" s="150"/>
      <c r="D277" s="376" t="s">
        <v>339</v>
      </c>
      <c r="E277" s="152" t="s">
        <v>580</v>
      </c>
      <c r="F277" s="152">
        <v>162</v>
      </c>
      <c r="G277" s="152"/>
      <c r="H277" s="152">
        <v>204</v>
      </c>
      <c r="I277" s="174">
        <v>209</v>
      </c>
      <c r="J277" s="175" t="s">
        <v>811</v>
      </c>
      <c r="K277" s="124">
        <f t="shared" si="139"/>
        <v>42</v>
      </c>
      <c r="L277" s="176">
        <f t="shared" si="140"/>
        <v>0.25925925925925924</v>
      </c>
      <c r="M277" s="177" t="s">
        <v>556</v>
      </c>
      <c r="N277" s="178">
        <v>43539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122</v>
      </c>
      <c r="B278" s="198">
        <v>43399</v>
      </c>
      <c r="C278" s="198"/>
      <c r="D278" s="151" t="s">
        <v>465</v>
      </c>
      <c r="E278" s="199" t="s">
        <v>580</v>
      </c>
      <c r="F278" s="199">
        <v>240</v>
      </c>
      <c r="G278" s="199"/>
      <c r="H278" s="199">
        <v>297</v>
      </c>
      <c r="I278" s="219">
        <v>297</v>
      </c>
      <c r="J278" s="175" t="s">
        <v>639</v>
      </c>
      <c r="K278" s="220">
        <f t="shared" si="139"/>
        <v>57</v>
      </c>
      <c r="L278" s="221">
        <f t="shared" si="140"/>
        <v>0.23749999999999999</v>
      </c>
      <c r="M278" s="222" t="s">
        <v>556</v>
      </c>
      <c r="N278" s="223">
        <v>43417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123</v>
      </c>
      <c r="B279" s="102">
        <v>43439</v>
      </c>
      <c r="C279" s="102"/>
      <c r="D279" s="144" t="s">
        <v>706</v>
      </c>
      <c r="E279" s="104" t="s">
        <v>580</v>
      </c>
      <c r="F279" s="104">
        <v>202.5</v>
      </c>
      <c r="G279" s="104"/>
      <c r="H279" s="104">
        <v>255</v>
      </c>
      <c r="I279" s="122">
        <v>252</v>
      </c>
      <c r="J279" s="137" t="s">
        <v>639</v>
      </c>
      <c r="K279" s="124">
        <f t="shared" si="139"/>
        <v>52.5</v>
      </c>
      <c r="L279" s="125">
        <f t="shared" si="140"/>
        <v>0.25925925925925924</v>
      </c>
      <c r="M279" s="126" t="s">
        <v>556</v>
      </c>
      <c r="N279" s="127">
        <v>43542</v>
      </c>
      <c r="O279" s="54"/>
      <c r="P279" s="13"/>
      <c r="Q279" s="13"/>
      <c r="R279" s="90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124</v>
      </c>
      <c r="B280" s="198">
        <v>43465</v>
      </c>
      <c r="C280" s="102"/>
      <c r="D280" s="376" t="s">
        <v>402</v>
      </c>
      <c r="E280" s="199" t="s">
        <v>580</v>
      </c>
      <c r="F280" s="199">
        <v>710</v>
      </c>
      <c r="G280" s="199"/>
      <c r="H280" s="199">
        <v>866</v>
      </c>
      <c r="I280" s="219">
        <v>866</v>
      </c>
      <c r="J280" s="175" t="s">
        <v>639</v>
      </c>
      <c r="K280" s="124">
        <f t="shared" si="139"/>
        <v>156</v>
      </c>
      <c r="L280" s="125">
        <f t="shared" si="140"/>
        <v>0.21971830985915494</v>
      </c>
      <c r="M280" s="126" t="s">
        <v>556</v>
      </c>
      <c r="N280" s="338">
        <v>43553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125</v>
      </c>
      <c r="B281" s="198">
        <v>43522</v>
      </c>
      <c r="C281" s="198"/>
      <c r="D281" s="376" t="s">
        <v>139</v>
      </c>
      <c r="E281" s="199" t="s">
        <v>580</v>
      </c>
      <c r="F281" s="199">
        <v>337.25</v>
      </c>
      <c r="G281" s="199"/>
      <c r="H281" s="199">
        <v>398.5</v>
      </c>
      <c r="I281" s="219">
        <v>411</v>
      </c>
      <c r="J281" s="137" t="s">
        <v>810</v>
      </c>
      <c r="K281" s="124">
        <f t="shared" si="139"/>
        <v>61.25</v>
      </c>
      <c r="L281" s="125">
        <f t="shared" si="140"/>
        <v>0.1816160118606375</v>
      </c>
      <c r="M281" s="126" t="s">
        <v>556</v>
      </c>
      <c r="N281" s="338">
        <v>43760</v>
      </c>
      <c r="O281" s="54"/>
      <c r="P281" s="13"/>
      <c r="Q281" s="13"/>
      <c r="R281" s="90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4">
        <v>126</v>
      </c>
      <c r="B282" s="160">
        <v>43559</v>
      </c>
      <c r="C282" s="160"/>
      <c r="D282" s="161" t="s">
        <v>394</v>
      </c>
      <c r="E282" s="162" t="s">
        <v>580</v>
      </c>
      <c r="F282" s="162">
        <v>130</v>
      </c>
      <c r="G282" s="162"/>
      <c r="H282" s="162">
        <v>65</v>
      </c>
      <c r="I282" s="182">
        <v>158</v>
      </c>
      <c r="J282" s="134" t="s">
        <v>707</v>
      </c>
      <c r="K282" s="130">
        <f t="shared" si="139"/>
        <v>-65</v>
      </c>
      <c r="L282" s="131">
        <f t="shared" si="140"/>
        <v>-0.5</v>
      </c>
      <c r="M282" s="132" t="s">
        <v>620</v>
      </c>
      <c r="N282" s="133">
        <v>43726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5">
        <v>127</v>
      </c>
      <c r="B283" s="183">
        <v>43017</v>
      </c>
      <c r="C283" s="183"/>
      <c r="D283" s="184" t="s">
        <v>166</v>
      </c>
      <c r="E283" s="185" t="s">
        <v>580</v>
      </c>
      <c r="F283" s="186">
        <v>141.5</v>
      </c>
      <c r="G283" s="187"/>
      <c r="H283" s="187">
        <v>183.5</v>
      </c>
      <c r="I283" s="187">
        <v>210</v>
      </c>
      <c r="J283" s="208" t="s">
        <v>801</v>
      </c>
      <c r="K283" s="209">
        <f t="shared" si="139"/>
        <v>42</v>
      </c>
      <c r="L283" s="210">
        <f t="shared" si="140"/>
        <v>0.29681978798586572</v>
      </c>
      <c r="M283" s="186" t="s">
        <v>556</v>
      </c>
      <c r="N283" s="211">
        <v>43042</v>
      </c>
      <c r="O283" s="54"/>
      <c r="P283" s="13"/>
      <c r="Q283" s="13"/>
      <c r="R283" s="90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4">
        <v>128</v>
      </c>
      <c r="B284" s="160">
        <v>43074</v>
      </c>
      <c r="C284" s="160"/>
      <c r="D284" s="161" t="s">
        <v>295</v>
      </c>
      <c r="E284" s="162" t="s">
        <v>580</v>
      </c>
      <c r="F284" s="163">
        <v>172</v>
      </c>
      <c r="G284" s="162"/>
      <c r="H284" s="162">
        <v>155.25</v>
      </c>
      <c r="I284" s="182">
        <v>230</v>
      </c>
      <c r="J284" s="359" t="s">
        <v>794</v>
      </c>
      <c r="K284" s="130">
        <f t="shared" ref="K284" si="141">H284-F284</f>
        <v>-16.75</v>
      </c>
      <c r="L284" s="131">
        <f t="shared" ref="L284" si="142">K284/F284</f>
        <v>-9.7383720930232565E-2</v>
      </c>
      <c r="M284" s="132" t="s">
        <v>620</v>
      </c>
      <c r="N284" s="133">
        <v>43787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45">
        <v>129</v>
      </c>
      <c r="B285" s="183">
        <v>43398</v>
      </c>
      <c r="C285" s="183"/>
      <c r="D285" s="184" t="s">
        <v>103</v>
      </c>
      <c r="E285" s="185" t="s">
        <v>580</v>
      </c>
      <c r="F285" s="187">
        <v>698.5</v>
      </c>
      <c r="G285" s="187"/>
      <c r="H285" s="187">
        <v>850</v>
      </c>
      <c r="I285" s="187">
        <v>890</v>
      </c>
      <c r="J285" s="212" t="s">
        <v>807</v>
      </c>
      <c r="K285" s="209">
        <f t="shared" si="139"/>
        <v>151.5</v>
      </c>
      <c r="L285" s="210">
        <f t="shared" si="140"/>
        <v>0.21689334287759485</v>
      </c>
      <c r="M285" s="186" t="s">
        <v>556</v>
      </c>
      <c r="N285" s="211">
        <v>43453</v>
      </c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130</v>
      </c>
      <c r="B286" s="155">
        <v>42877</v>
      </c>
      <c r="C286" s="155"/>
      <c r="D286" s="156" t="s">
        <v>369</v>
      </c>
      <c r="E286" s="157" t="s">
        <v>580</v>
      </c>
      <c r="F286" s="158">
        <v>127.6</v>
      </c>
      <c r="G286" s="159"/>
      <c r="H286" s="159">
        <v>138</v>
      </c>
      <c r="I286" s="159">
        <v>190</v>
      </c>
      <c r="J286" s="360" t="s">
        <v>798</v>
      </c>
      <c r="K286" s="179">
        <f t="shared" si="139"/>
        <v>10.400000000000006</v>
      </c>
      <c r="L286" s="180">
        <f t="shared" si="140"/>
        <v>8.1504702194357417E-2</v>
      </c>
      <c r="M286" s="158" t="s">
        <v>556</v>
      </c>
      <c r="N286" s="181">
        <v>43774</v>
      </c>
      <c r="O286" s="54"/>
      <c r="P286" s="13"/>
      <c r="Q286" s="13"/>
      <c r="R286" s="90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131</v>
      </c>
      <c r="B287" s="155">
        <v>43158</v>
      </c>
      <c r="C287" s="155"/>
      <c r="D287" s="156" t="s">
        <v>711</v>
      </c>
      <c r="E287" s="157" t="s">
        <v>580</v>
      </c>
      <c r="F287" s="158">
        <v>317</v>
      </c>
      <c r="G287" s="159"/>
      <c r="H287" s="159">
        <v>382.5</v>
      </c>
      <c r="I287" s="159">
        <v>398</v>
      </c>
      <c r="J287" s="360" t="s">
        <v>843</v>
      </c>
      <c r="K287" s="179">
        <f t="shared" ref="K287" si="143">H287-F287</f>
        <v>65.5</v>
      </c>
      <c r="L287" s="180">
        <f t="shared" ref="L287" si="144">K287/F287</f>
        <v>0.20662460567823343</v>
      </c>
      <c r="M287" s="158" t="s">
        <v>556</v>
      </c>
      <c r="N287" s="181">
        <v>44238</v>
      </c>
      <c r="O287" s="54"/>
      <c r="P287" s="13"/>
      <c r="Q287" s="13"/>
      <c r="R287" s="322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44">
        <v>132</v>
      </c>
      <c r="B288" s="160">
        <v>43164</v>
      </c>
      <c r="C288" s="160"/>
      <c r="D288" s="161" t="s">
        <v>133</v>
      </c>
      <c r="E288" s="162" t="s">
        <v>580</v>
      </c>
      <c r="F288" s="163">
        <f>510-14.4</f>
        <v>495.6</v>
      </c>
      <c r="G288" s="162"/>
      <c r="H288" s="162">
        <v>350</v>
      </c>
      <c r="I288" s="182">
        <v>672</v>
      </c>
      <c r="J288" s="359" t="s">
        <v>803</v>
      </c>
      <c r="K288" s="130">
        <f t="shared" ref="K288" si="145">H288-F288</f>
        <v>-145.60000000000002</v>
      </c>
      <c r="L288" s="131">
        <f t="shared" ref="L288" si="146">K288/F288</f>
        <v>-0.29378531073446329</v>
      </c>
      <c r="M288" s="132" t="s">
        <v>620</v>
      </c>
      <c r="N288" s="133">
        <v>43887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44">
        <v>133</v>
      </c>
      <c r="B289" s="160">
        <v>43237</v>
      </c>
      <c r="C289" s="160"/>
      <c r="D289" s="161" t="s">
        <v>459</v>
      </c>
      <c r="E289" s="162" t="s">
        <v>580</v>
      </c>
      <c r="F289" s="163">
        <v>230.3</v>
      </c>
      <c r="G289" s="162"/>
      <c r="H289" s="162">
        <v>102.5</v>
      </c>
      <c r="I289" s="182">
        <v>348</v>
      </c>
      <c r="J289" s="359" t="s">
        <v>805</v>
      </c>
      <c r="K289" s="130">
        <f t="shared" ref="K289:K290" si="147">H289-F289</f>
        <v>-127.80000000000001</v>
      </c>
      <c r="L289" s="131">
        <f t="shared" ref="L289:L290" si="148">K289/F289</f>
        <v>-0.55492835432045162</v>
      </c>
      <c r="M289" s="132" t="s">
        <v>620</v>
      </c>
      <c r="N289" s="133">
        <v>43896</v>
      </c>
      <c r="O289" s="54"/>
      <c r="P289" s="13"/>
      <c r="Q289" s="13"/>
      <c r="R289" s="32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134</v>
      </c>
      <c r="B290" s="155">
        <v>43258</v>
      </c>
      <c r="C290" s="155"/>
      <c r="D290" s="156" t="s">
        <v>426</v>
      </c>
      <c r="E290" s="157" t="s">
        <v>580</v>
      </c>
      <c r="F290" s="158">
        <f>342.5-5.1</f>
        <v>337.4</v>
      </c>
      <c r="G290" s="159"/>
      <c r="H290" s="159">
        <v>412.5</v>
      </c>
      <c r="I290" s="159">
        <v>439</v>
      </c>
      <c r="J290" s="360" t="s">
        <v>840</v>
      </c>
      <c r="K290" s="179">
        <f t="shared" si="147"/>
        <v>75.100000000000023</v>
      </c>
      <c r="L290" s="180">
        <f t="shared" si="148"/>
        <v>0.22258446947243635</v>
      </c>
      <c r="M290" s="158" t="s">
        <v>556</v>
      </c>
      <c r="N290" s="181">
        <v>44230</v>
      </c>
      <c r="O290" s="54"/>
      <c r="P290" s="13"/>
      <c r="Q290" s="13"/>
      <c r="R290" s="90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205">
        <v>135</v>
      </c>
      <c r="B291" s="190">
        <v>43285</v>
      </c>
      <c r="C291" s="190"/>
      <c r="D291" s="193" t="s">
        <v>48</v>
      </c>
      <c r="E291" s="191" t="s">
        <v>580</v>
      </c>
      <c r="F291" s="189">
        <f>127.5-5.53</f>
        <v>121.97</v>
      </c>
      <c r="G291" s="191"/>
      <c r="H291" s="191"/>
      <c r="I291" s="213">
        <v>170</v>
      </c>
      <c r="J291" s="225" t="s">
        <v>558</v>
      </c>
      <c r="K291" s="215"/>
      <c r="L291" s="216"/>
      <c r="M291" s="214" t="s">
        <v>558</v>
      </c>
      <c r="N291" s="217"/>
      <c r="O291" s="54"/>
      <c r="P291" s="13"/>
      <c r="Q291" s="13"/>
      <c r="R291" s="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44">
        <v>136</v>
      </c>
      <c r="B292" s="160">
        <v>43294</v>
      </c>
      <c r="C292" s="160"/>
      <c r="D292" s="161" t="s">
        <v>239</v>
      </c>
      <c r="E292" s="162" t="s">
        <v>580</v>
      </c>
      <c r="F292" s="163">
        <v>46.5</v>
      </c>
      <c r="G292" s="162"/>
      <c r="H292" s="162">
        <v>17</v>
      </c>
      <c r="I292" s="182">
        <v>59</v>
      </c>
      <c r="J292" s="359" t="s">
        <v>802</v>
      </c>
      <c r="K292" s="130">
        <f t="shared" ref="K292" si="149">H292-F292</f>
        <v>-29.5</v>
      </c>
      <c r="L292" s="131">
        <f t="shared" ref="L292" si="150">K292/F292</f>
        <v>-0.63440860215053763</v>
      </c>
      <c r="M292" s="132" t="s">
        <v>620</v>
      </c>
      <c r="N292" s="133">
        <v>43887</v>
      </c>
      <c r="O292" s="54"/>
      <c r="P292" s="13"/>
      <c r="Q292" s="13"/>
      <c r="R292" s="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6">
        <v>137</v>
      </c>
      <c r="B293" s="188">
        <v>43396</v>
      </c>
      <c r="C293" s="188"/>
      <c r="D293" s="193" t="s">
        <v>404</v>
      </c>
      <c r="E293" s="191" t="s">
        <v>580</v>
      </c>
      <c r="F293" s="192">
        <v>156.5</v>
      </c>
      <c r="G293" s="191"/>
      <c r="H293" s="191"/>
      <c r="I293" s="213">
        <v>191</v>
      </c>
      <c r="J293" s="225" t="s">
        <v>558</v>
      </c>
      <c r="K293" s="215"/>
      <c r="L293" s="216"/>
      <c r="M293" s="214" t="s">
        <v>558</v>
      </c>
      <c r="N293" s="217"/>
      <c r="O293" s="54"/>
      <c r="P293" s="13"/>
      <c r="Q293" s="13"/>
      <c r="R293" s="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46">
        <v>138</v>
      </c>
      <c r="B294" s="188">
        <v>43439</v>
      </c>
      <c r="C294" s="188"/>
      <c r="D294" s="193" t="s">
        <v>321</v>
      </c>
      <c r="E294" s="191" t="s">
        <v>580</v>
      </c>
      <c r="F294" s="192">
        <v>259.5</v>
      </c>
      <c r="G294" s="191"/>
      <c r="H294" s="191"/>
      <c r="I294" s="213">
        <v>321</v>
      </c>
      <c r="J294" s="225" t="s">
        <v>558</v>
      </c>
      <c r="K294" s="215"/>
      <c r="L294" s="216"/>
      <c r="M294" s="214" t="s">
        <v>558</v>
      </c>
      <c r="N294" s="217"/>
      <c r="O294" s="13"/>
      <c r="P294" s="13"/>
      <c r="Q294" s="13"/>
      <c r="R294" s="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44">
        <v>139</v>
      </c>
      <c r="B295" s="160">
        <v>43439</v>
      </c>
      <c r="C295" s="160"/>
      <c r="D295" s="161" t="s">
        <v>732</v>
      </c>
      <c r="E295" s="162" t="s">
        <v>580</v>
      </c>
      <c r="F295" s="162">
        <v>715</v>
      </c>
      <c r="G295" s="162"/>
      <c r="H295" s="162">
        <v>445</v>
      </c>
      <c r="I295" s="182">
        <v>840</v>
      </c>
      <c r="J295" s="134" t="s">
        <v>782</v>
      </c>
      <c r="K295" s="130">
        <f t="shared" ref="K295:K298" si="151">H295-F295</f>
        <v>-270</v>
      </c>
      <c r="L295" s="131">
        <f t="shared" ref="L295:L298" si="152">K295/F295</f>
        <v>-0.3776223776223776</v>
      </c>
      <c r="M295" s="132" t="s">
        <v>620</v>
      </c>
      <c r="N295" s="133">
        <v>43800</v>
      </c>
      <c r="O295" s="54"/>
      <c r="P295" s="13"/>
      <c r="Q295" s="13"/>
      <c r="R295" s="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140</v>
      </c>
      <c r="B296" s="198">
        <v>43469</v>
      </c>
      <c r="C296" s="198"/>
      <c r="D296" s="151" t="s">
        <v>143</v>
      </c>
      <c r="E296" s="199" t="s">
        <v>580</v>
      </c>
      <c r="F296" s="199">
        <v>875</v>
      </c>
      <c r="G296" s="199"/>
      <c r="H296" s="199">
        <v>1165</v>
      </c>
      <c r="I296" s="219">
        <v>1185</v>
      </c>
      <c r="J296" s="137" t="s">
        <v>808</v>
      </c>
      <c r="K296" s="124">
        <f t="shared" si="151"/>
        <v>290</v>
      </c>
      <c r="L296" s="125">
        <f t="shared" si="152"/>
        <v>0.33142857142857141</v>
      </c>
      <c r="M296" s="126" t="s">
        <v>556</v>
      </c>
      <c r="N296" s="338">
        <v>43847</v>
      </c>
      <c r="O296" s="54"/>
      <c r="P296" s="13"/>
      <c r="Q296" s="13"/>
      <c r="R296" s="324" t="s">
        <v>708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141</v>
      </c>
      <c r="B297" s="198">
        <v>43559</v>
      </c>
      <c r="C297" s="198"/>
      <c r="D297" s="376" t="s">
        <v>336</v>
      </c>
      <c r="E297" s="199" t="s">
        <v>580</v>
      </c>
      <c r="F297" s="199">
        <f>387-14.63</f>
        <v>372.37</v>
      </c>
      <c r="G297" s="199"/>
      <c r="H297" s="199">
        <v>490</v>
      </c>
      <c r="I297" s="219">
        <v>490</v>
      </c>
      <c r="J297" s="137" t="s">
        <v>639</v>
      </c>
      <c r="K297" s="124">
        <f t="shared" si="151"/>
        <v>117.63</v>
      </c>
      <c r="L297" s="125">
        <f t="shared" si="152"/>
        <v>0.31589548030185027</v>
      </c>
      <c r="M297" s="126" t="s">
        <v>556</v>
      </c>
      <c r="N297" s="338">
        <v>43850</v>
      </c>
      <c r="O297" s="54"/>
      <c r="P297" s="13"/>
      <c r="Q297" s="13"/>
      <c r="R297" s="32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44">
        <v>142</v>
      </c>
      <c r="B298" s="160">
        <v>43578</v>
      </c>
      <c r="C298" s="160"/>
      <c r="D298" s="161" t="s">
        <v>733</v>
      </c>
      <c r="E298" s="162" t="s">
        <v>557</v>
      </c>
      <c r="F298" s="162">
        <v>220</v>
      </c>
      <c r="G298" s="162"/>
      <c r="H298" s="162">
        <v>127.5</v>
      </c>
      <c r="I298" s="182">
        <v>284</v>
      </c>
      <c r="J298" s="359" t="s">
        <v>806</v>
      </c>
      <c r="K298" s="130">
        <f t="shared" si="151"/>
        <v>-92.5</v>
      </c>
      <c r="L298" s="131">
        <f t="shared" si="152"/>
        <v>-0.42045454545454547</v>
      </c>
      <c r="M298" s="132" t="s">
        <v>620</v>
      </c>
      <c r="N298" s="133">
        <v>43896</v>
      </c>
      <c r="O298" s="54"/>
      <c r="P298" s="13"/>
      <c r="Q298" s="13"/>
      <c r="R298" s="14" t="s">
        <v>708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7">
        <v>143</v>
      </c>
      <c r="B299" s="198">
        <v>43622</v>
      </c>
      <c r="C299" s="198"/>
      <c r="D299" s="376" t="s">
        <v>466</v>
      </c>
      <c r="E299" s="199" t="s">
        <v>557</v>
      </c>
      <c r="F299" s="199">
        <v>332.8</v>
      </c>
      <c r="G299" s="199"/>
      <c r="H299" s="199">
        <v>405</v>
      </c>
      <c r="I299" s="219">
        <v>419</v>
      </c>
      <c r="J299" s="137" t="s">
        <v>809</v>
      </c>
      <c r="K299" s="124">
        <f t="shared" ref="K299" si="153">H299-F299</f>
        <v>72.199999999999989</v>
      </c>
      <c r="L299" s="125">
        <f t="shared" ref="L299" si="154">K299/F299</f>
        <v>0.21694711538461534</v>
      </c>
      <c r="M299" s="126" t="s">
        <v>556</v>
      </c>
      <c r="N299" s="338">
        <v>43860</v>
      </c>
      <c r="O299" s="54"/>
      <c r="P299" s="13"/>
      <c r="Q299" s="13"/>
      <c r="R299" s="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40">
        <v>144</v>
      </c>
      <c r="B300" s="139">
        <v>43641</v>
      </c>
      <c r="C300" s="139"/>
      <c r="D300" s="140" t="s">
        <v>137</v>
      </c>
      <c r="E300" s="141" t="s">
        <v>580</v>
      </c>
      <c r="F300" s="142">
        <v>386</v>
      </c>
      <c r="G300" s="143"/>
      <c r="H300" s="143">
        <v>395</v>
      </c>
      <c r="I300" s="143">
        <v>452</v>
      </c>
      <c r="J300" s="166" t="s">
        <v>799</v>
      </c>
      <c r="K300" s="167">
        <f t="shared" ref="K300" si="155">H300-F300</f>
        <v>9</v>
      </c>
      <c r="L300" s="168">
        <f t="shared" ref="L300" si="156">K300/F300</f>
        <v>2.3316062176165803E-2</v>
      </c>
      <c r="M300" s="169" t="s">
        <v>665</v>
      </c>
      <c r="N300" s="170">
        <v>43868</v>
      </c>
      <c r="O300" s="13"/>
      <c r="P300" s="13"/>
      <c r="Q300" s="13"/>
      <c r="R300" s="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47">
        <v>145</v>
      </c>
      <c r="B301" s="188">
        <v>43707</v>
      </c>
      <c r="C301" s="188"/>
      <c r="D301" s="193" t="s">
        <v>255</v>
      </c>
      <c r="E301" s="191" t="s">
        <v>580</v>
      </c>
      <c r="F301" s="191" t="s">
        <v>712</v>
      </c>
      <c r="G301" s="191"/>
      <c r="H301" s="191"/>
      <c r="I301" s="213">
        <v>190</v>
      </c>
      <c r="J301" s="225" t="s">
        <v>558</v>
      </c>
      <c r="K301" s="215"/>
      <c r="L301" s="216"/>
      <c r="M301" s="335" t="s">
        <v>558</v>
      </c>
      <c r="N301" s="217"/>
      <c r="O301" s="13"/>
      <c r="P301" s="13"/>
      <c r="Q301" s="13"/>
      <c r="R301" s="32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146</v>
      </c>
      <c r="B302" s="198">
        <v>43731</v>
      </c>
      <c r="C302" s="198"/>
      <c r="D302" s="151" t="s">
        <v>418</v>
      </c>
      <c r="E302" s="199" t="s">
        <v>580</v>
      </c>
      <c r="F302" s="199">
        <v>235</v>
      </c>
      <c r="G302" s="199"/>
      <c r="H302" s="199">
        <v>295</v>
      </c>
      <c r="I302" s="219">
        <v>296</v>
      </c>
      <c r="J302" s="137" t="s">
        <v>787</v>
      </c>
      <c r="K302" s="124">
        <f t="shared" ref="K302" si="157">H302-F302</f>
        <v>60</v>
      </c>
      <c r="L302" s="125">
        <f t="shared" ref="L302" si="158">K302/F302</f>
        <v>0.25531914893617019</v>
      </c>
      <c r="M302" s="126" t="s">
        <v>556</v>
      </c>
      <c r="N302" s="338">
        <v>43844</v>
      </c>
      <c r="O302" s="54"/>
      <c r="P302" s="13"/>
      <c r="Q302" s="13"/>
      <c r="R302" s="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147</v>
      </c>
      <c r="B303" s="198">
        <v>43752</v>
      </c>
      <c r="C303" s="198"/>
      <c r="D303" s="151" t="s">
        <v>778</v>
      </c>
      <c r="E303" s="199" t="s">
        <v>580</v>
      </c>
      <c r="F303" s="199">
        <v>277.5</v>
      </c>
      <c r="G303" s="199"/>
      <c r="H303" s="199">
        <v>333</v>
      </c>
      <c r="I303" s="219">
        <v>333</v>
      </c>
      <c r="J303" s="137" t="s">
        <v>788</v>
      </c>
      <c r="K303" s="124">
        <f t="shared" ref="K303" si="159">H303-F303</f>
        <v>55.5</v>
      </c>
      <c r="L303" s="125">
        <f t="shared" ref="L303" si="160">K303/F303</f>
        <v>0.2</v>
      </c>
      <c r="M303" s="126" t="s">
        <v>556</v>
      </c>
      <c r="N303" s="338">
        <v>43846</v>
      </c>
      <c r="O303" s="54"/>
      <c r="P303" s="13"/>
      <c r="Q303" s="13"/>
      <c r="R303" s="32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7">
        <v>148</v>
      </c>
      <c r="B304" s="198">
        <v>43752</v>
      </c>
      <c r="C304" s="198"/>
      <c r="D304" s="151" t="s">
        <v>777</v>
      </c>
      <c r="E304" s="199" t="s">
        <v>580</v>
      </c>
      <c r="F304" s="199">
        <v>930</v>
      </c>
      <c r="G304" s="199"/>
      <c r="H304" s="199">
        <v>1165</v>
      </c>
      <c r="I304" s="219">
        <v>1200</v>
      </c>
      <c r="J304" s="137" t="s">
        <v>789</v>
      </c>
      <c r="K304" s="124">
        <f t="shared" ref="K304" si="161">H304-F304</f>
        <v>235</v>
      </c>
      <c r="L304" s="125">
        <f t="shared" ref="L304" si="162">K304/F304</f>
        <v>0.25268817204301075</v>
      </c>
      <c r="M304" s="126" t="s">
        <v>556</v>
      </c>
      <c r="N304" s="338">
        <v>43847</v>
      </c>
      <c r="O304" s="54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6">
        <v>149</v>
      </c>
      <c r="B305" s="327">
        <v>43753</v>
      </c>
      <c r="C305" s="202"/>
      <c r="D305" s="348" t="s">
        <v>776</v>
      </c>
      <c r="E305" s="329" t="s">
        <v>580</v>
      </c>
      <c r="F305" s="331">
        <v>111</v>
      </c>
      <c r="G305" s="329"/>
      <c r="H305" s="329"/>
      <c r="I305" s="333">
        <v>141</v>
      </c>
      <c r="J305" s="225" t="s">
        <v>558</v>
      </c>
      <c r="K305" s="225"/>
      <c r="L305" s="119"/>
      <c r="M305" s="337" t="s">
        <v>558</v>
      </c>
      <c r="N305" s="227"/>
      <c r="O305" s="13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150</v>
      </c>
      <c r="B306" s="198">
        <v>43753</v>
      </c>
      <c r="C306" s="198"/>
      <c r="D306" s="151" t="s">
        <v>775</v>
      </c>
      <c r="E306" s="199" t="s">
        <v>580</v>
      </c>
      <c r="F306" s="200">
        <v>296</v>
      </c>
      <c r="G306" s="199"/>
      <c r="H306" s="199">
        <v>370</v>
      </c>
      <c r="I306" s="219">
        <v>370</v>
      </c>
      <c r="J306" s="137" t="s">
        <v>639</v>
      </c>
      <c r="K306" s="124">
        <f t="shared" ref="K306:K307" si="163">H306-F306</f>
        <v>74</v>
      </c>
      <c r="L306" s="125">
        <f t="shared" ref="L306:L307" si="164">K306/F306</f>
        <v>0.25</v>
      </c>
      <c r="M306" s="126" t="s">
        <v>556</v>
      </c>
      <c r="N306" s="338">
        <v>43853</v>
      </c>
      <c r="O306" s="54"/>
      <c r="P306" s="13"/>
      <c r="Q306" s="13"/>
      <c r="R306" s="32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7">
        <v>151</v>
      </c>
      <c r="B307" s="198">
        <v>43754</v>
      </c>
      <c r="C307" s="198"/>
      <c r="D307" s="151" t="s">
        <v>774</v>
      </c>
      <c r="E307" s="199" t="s">
        <v>580</v>
      </c>
      <c r="F307" s="200">
        <v>300</v>
      </c>
      <c r="G307" s="199"/>
      <c r="H307" s="199">
        <v>382.5</v>
      </c>
      <c r="I307" s="219">
        <v>344</v>
      </c>
      <c r="J307" s="465" t="s">
        <v>844</v>
      </c>
      <c r="K307" s="124">
        <f t="shared" si="163"/>
        <v>82.5</v>
      </c>
      <c r="L307" s="125">
        <f t="shared" si="164"/>
        <v>0.27500000000000002</v>
      </c>
      <c r="M307" s="126" t="s">
        <v>556</v>
      </c>
      <c r="N307" s="338">
        <v>44238</v>
      </c>
      <c r="O307" s="13"/>
      <c r="P307" s="13"/>
      <c r="Q307" s="13"/>
      <c r="R307" s="32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326">
        <v>152</v>
      </c>
      <c r="B308" s="202">
        <v>43832</v>
      </c>
      <c r="C308" s="202"/>
      <c r="D308" s="206" t="s">
        <v>758</v>
      </c>
      <c r="E308" s="203" t="s">
        <v>580</v>
      </c>
      <c r="F308" s="204" t="s">
        <v>786</v>
      </c>
      <c r="G308" s="203"/>
      <c r="H308" s="203"/>
      <c r="I308" s="224">
        <v>590</v>
      </c>
      <c r="J308" s="225" t="s">
        <v>558</v>
      </c>
      <c r="K308" s="225"/>
      <c r="L308" s="119"/>
      <c r="M308" s="323" t="s">
        <v>558</v>
      </c>
      <c r="N308" s="227"/>
      <c r="O308" s="13"/>
      <c r="P308" s="13"/>
      <c r="Q308" s="13"/>
      <c r="R308" s="32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7">
        <v>153</v>
      </c>
      <c r="B309" s="198">
        <v>43966</v>
      </c>
      <c r="C309" s="198"/>
      <c r="D309" s="151" t="s">
        <v>64</v>
      </c>
      <c r="E309" s="199" t="s">
        <v>580</v>
      </c>
      <c r="F309" s="200">
        <v>67.5</v>
      </c>
      <c r="G309" s="199"/>
      <c r="H309" s="199">
        <v>86</v>
      </c>
      <c r="I309" s="219">
        <v>86</v>
      </c>
      <c r="J309" s="137" t="s">
        <v>818</v>
      </c>
      <c r="K309" s="124">
        <f t="shared" ref="K309" si="165">H309-F309</f>
        <v>18.5</v>
      </c>
      <c r="L309" s="125">
        <f t="shared" ref="L309" si="166">K309/F309</f>
        <v>0.27407407407407408</v>
      </c>
      <c r="M309" s="126" t="s">
        <v>556</v>
      </c>
      <c r="N309" s="338">
        <v>44008</v>
      </c>
      <c r="O309" s="54"/>
      <c r="P309" s="13"/>
      <c r="Q309" s="13"/>
      <c r="R309" s="32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201">
        <v>154</v>
      </c>
      <c r="B310" s="202">
        <v>44035</v>
      </c>
      <c r="C310" s="202"/>
      <c r="D310" s="206" t="s">
        <v>465</v>
      </c>
      <c r="E310" s="203" t="s">
        <v>580</v>
      </c>
      <c r="F310" s="204" t="s">
        <v>821</v>
      </c>
      <c r="G310" s="203"/>
      <c r="H310" s="203"/>
      <c r="I310" s="224">
        <v>296</v>
      </c>
      <c r="J310" s="225" t="s">
        <v>558</v>
      </c>
      <c r="K310" s="225"/>
      <c r="L310" s="119"/>
      <c r="M310" s="226"/>
      <c r="N310" s="227"/>
      <c r="O310" s="13"/>
      <c r="P310" s="13"/>
      <c r="Q310" s="13"/>
      <c r="R310" s="32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7">
        <v>155</v>
      </c>
      <c r="B311" s="198">
        <v>44092</v>
      </c>
      <c r="C311" s="198"/>
      <c r="D311" s="151" t="s">
        <v>398</v>
      </c>
      <c r="E311" s="199" t="s">
        <v>580</v>
      </c>
      <c r="F311" s="199">
        <v>206</v>
      </c>
      <c r="G311" s="199"/>
      <c r="H311" s="199">
        <v>248</v>
      </c>
      <c r="I311" s="219">
        <v>248</v>
      </c>
      <c r="J311" s="137" t="s">
        <v>639</v>
      </c>
      <c r="K311" s="124">
        <f t="shared" ref="K311:K312" si="167">H311-F311</f>
        <v>42</v>
      </c>
      <c r="L311" s="125">
        <f t="shared" ref="L311:L312" si="168">K311/F311</f>
        <v>0.20388349514563106</v>
      </c>
      <c r="M311" s="126" t="s">
        <v>556</v>
      </c>
      <c r="N311" s="338">
        <v>44214</v>
      </c>
      <c r="O311" s="54"/>
      <c r="P311" s="13"/>
      <c r="Q311" s="13"/>
      <c r="R311" s="32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7">
        <v>156</v>
      </c>
      <c r="B312" s="198">
        <v>44140</v>
      </c>
      <c r="C312" s="198"/>
      <c r="D312" s="151" t="s">
        <v>398</v>
      </c>
      <c r="E312" s="199" t="s">
        <v>580</v>
      </c>
      <c r="F312" s="199">
        <v>182.5</v>
      </c>
      <c r="G312" s="199"/>
      <c r="H312" s="199">
        <v>248</v>
      </c>
      <c r="I312" s="219">
        <v>248</v>
      </c>
      <c r="J312" s="137" t="s">
        <v>639</v>
      </c>
      <c r="K312" s="124">
        <f t="shared" si="167"/>
        <v>65.5</v>
      </c>
      <c r="L312" s="125">
        <f t="shared" si="168"/>
        <v>0.35890410958904112</v>
      </c>
      <c r="M312" s="126" t="s">
        <v>556</v>
      </c>
      <c r="N312" s="338">
        <v>44214</v>
      </c>
      <c r="O312" s="54"/>
      <c r="P312" s="13"/>
      <c r="Q312" s="13"/>
      <c r="R312" s="32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201">
        <v>157</v>
      </c>
      <c r="B313" s="202">
        <v>44140</v>
      </c>
      <c r="C313" s="202"/>
      <c r="D313" s="206" t="s">
        <v>321</v>
      </c>
      <c r="E313" s="203" t="s">
        <v>580</v>
      </c>
      <c r="F313" s="204" t="s">
        <v>825</v>
      </c>
      <c r="G313" s="203"/>
      <c r="H313" s="203"/>
      <c r="I313" s="224">
        <v>320</v>
      </c>
      <c r="J313" s="225" t="s">
        <v>558</v>
      </c>
      <c r="K313" s="225"/>
      <c r="L313" s="119"/>
      <c r="M313" s="226"/>
      <c r="N313" s="227"/>
      <c r="O313" s="13"/>
      <c r="P313" s="13"/>
      <c r="Q313" s="13"/>
      <c r="R313" s="32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7">
        <v>158</v>
      </c>
      <c r="B314" s="198">
        <v>44140</v>
      </c>
      <c r="C314" s="198"/>
      <c r="D314" s="151" t="s">
        <v>461</v>
      </c>
      <c r="E314" s="199" t="s">
        <v>580</v>
      </c>
      <c r="F314" s="200">
        <v>925</v>
      </c>
      <c r="G314" s="199"/>
      <c r="H314" s="199">
        <v>1095</v>
      </c>
      <c r="I314" s="219">
        <v>1093</v>
      </c>
      <c r="J314" s="465" t="s">
        <v>829</v>
      </c>
      <c r="K314" s="124">
        <f t="shared" ref="K314" si="169">H314-F314</f>
        <v>170</v>
      </c>
      <c r="L314" s="125">
        <f t="shared" ref="L314" si="170">K314/F314</f>
        <v>0.18378378378378379</v>
      </c>
      <c r="M314" s="126" t="s">
        <v>556</v>
      </c>
      <c r="N314" s="338">
        <v>44201</v>
      </c>
      <c r="O314" s="13"/>
      <c r="P314" s="13"/>
      <c r="Q314" s="13"/>
      <c r="R314" s="32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159</v>
      </c>
      <c r="B315" s="198">
        <v>44140</v>
      </c>
      <c r="C315" s="198"/>
      <c r="D315" s="151" t="s">
        <v>336</v>
      </c>
      <c r="E315" s="199" t="s">
        <v>580</v>
      </c>
      <c r="F315" s="200">
        <v>332.5</v>
      </c>
      <c r="G315" s="199"/>
      <c r="H315" s="199">
        <v>393</v>
      </c>
      <c r="I315" s="219">
        <v>406</v>
      </c>
      <c r="J315" s="465" t="s">
        <v>890</v>
      </c>
      <c r="K315" s="124">
        <f t="shared" ref="K315" si="171">H315-F315</f>
        <v>60.5</v>
      </c>
      <c r="L315" s="125">
        <f t="shared" ref="L315" si="172">K315/F315</f>
        <v>0.18195488721804512</v>
      </c>
      <c r="M315" s="126" t="s">
        <v>556</v>
      </c>
      <c r="N315" s="338">
        <v>44256</v>
      </c>
      <c r="O315" s="13"/>
      <c r="P315" s="13"/>
      <c r="Q315" s="13"/>
      <c r="R315" s="32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201">
        <v>160</v>
      </c>
      <c r="B316" s="202">
        <v>44141</v>
      </c>
      <c r="C316" s="202"/>
      <c r="D316" s="206" t="s">
        <v>465</v>
      </c>
      <c r="E316" s="203" t="s">
        <v>580</v>
      </c>
      <c r="F316" s="204" t="s">
        <v>826</v>
      </c>
      <c r="G316" s="203"/>
      <c r="H316" s="203"/>
      <c r="I316" s="224">
        <v>290</v>
      </c>
      <c r="J316" s="225" t="s">
        <v>558</v>
      </c>
      <c r="K316" s="225"/>
      <c r="L316" s="119"/>
      <c r="M316" s="226"/>
      <c r="N316" s="227"/>
      <c r="O316" s="13"/>
      <c r="P316" s="13"/>
      <c r="Q316" s="13"/>
      <c r="R316" s="32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201">
        <v>161</v>
      </c>
      <c r="B317" s="202">
        <v>44187</v>
      </c>
      <c r="C317" s="202"/>
      <c r="D317" s="206" t="s">
        <v>754</v>
      </c>
      <c r="E317" s="203" t="s">
        <v>580</v>
      </c>
      <c r="F317" s="458" t="s">
        <v>828</v>
      </c>
      <c r="G317" s="203"/>
      <c r="H317" s="203"/>
      <c r="I317" s="224">
        <v>239</v>
      </c>
      <c r="J317" s="459" t="s">
        <v>558</v>
      </c>
      <c r="K317" s="225"/>
      <c r="L317" s="119"/>
      <c r="M317" s="226"/>
      <c r="N317" s="227"/>
      <c r="O317" s="13"/>
      <c r="P317" s="13"/>
      <c r="Q317" s="13"/>
      <c r="R317" s="32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201">
        <v>162</v>
      </c>
      <c r="B318" s="202">
        <v>44258</v>
      </c>
      <c r="C318" s="202"/>
      <c r="D318" s="206" t="s">
        <v>758</v>
      </c>
      <c r="E318" s="203" t="s">
        <v>580</v>
      </c>
      <c r="F318" s="204" t="s">
        <v>786</v>
      </c>
      <c r="G318" s="203"/>
      <c r="H318" s="203"/>
      <c r="I318" s="224">
        <v>590</v>
      </c>
      <c r="J318" s="225" t="s">
        <v>558</v>
      </c>
      <c r="K318" s="225"/>
      <c r="L318" s="119"/>
      <c r="M318" s="323"/>
      <c r="N318" s="227"/>
      <c r="O318" s="13"/>
      <c r="P318" s="13"/>
      <c r="R318" s="324"/>
    </row>
    <row r="319" spans="1:26">
      <c r="A319" s="201"/>
      <c r="B319" s="202"/>
      <c r="C319" s="202"/>
      <c r="D319" s="206"/>
      <c r="E319" s="203"/>
      <c r="F319" s="204"/>
      <c r="G319" s="203"/>
      <c r="H319" s="203"/>
      <c r="I319" s="224"/>
      <c r="J319" s="225"/>
      <c r="K319" s="225"/>
      <c r="L319" s="119"/>
      <c r="M319" s="226"/>
      <c r="N319" s="227"/>
      <c r="O319" s="13"/>
      <c r="R319" s="228"/>
    </row>
    <row r="320" spans="1:26">
      <c r="A320" s="201"/>
      <c r="B320" s="202"/>
      <c r="C320" s="202"/>
      <c r="D320" s="206"/>
      <c r="E320" s="203"/>
      <c r="F320" s="204"/>
      <c r="G320" s="203"/>
      <c r="H320" s="203"/>
      <c r="I320" s="224"/>
      <c r="J320" s="225"/>
      <c r="K320" s="225"/>
      <c r="L320" s="119"/>
      <c r="M320" s="226"/>
      <c r="N320" s="227"/>
      <c r="O320" s="13"/>
      <c r="R320" s="228"/>
    </row>
    <row r="321" spans="1:18">
      <c r="A321" s="201"/>
      <c r="B321" s="202"/>
      <c r="C321" s="202"/>
      <c r="D321" s="206"/>
      <c r="E321" s="203"/>
      <c r="F321" s="204"/>
      <c r="G321" s="203"/>
      <c r="H321" s="203"/>
      <c r="I321" s="224"/>
      <c r="J321" s="225"/>
      <c r="K321" s="225"/>
      <c r="L321" s="119"/>
      <c r="M321" s="226"/>
      <c r="N321" s="227"/>
      <c r="O321" s="13"/>
      <c r="R321" s="228"/>
    </row>
    <row r="322" spans="1:18">
      <c r="A322" s="201"/>
      <c r="B322" s="192" t="s">
        <v>781</v>
      </c>
      <c r="O322" s="13"/>
      <c r="R322" s="228"/>
    </row>
    <row r="323" spans="1:18">
      <c r="R323" s="228"/>
    </row>
    <row r="324" spans="1:18">
      <c r="R324" s="228"/>
    </row>
    <row r="325" spans="1:18">
      <c r="R325" s="228"/>
    </row>
    <row r="326" spans="1:18">
      <c r="R326" s="228"/>
    </row>
    <row r="327" spans="1:18">
      <c r="R327" s="228"/>
    </row>
    <row r="328" spans="1:18">
      <c r="R328" s="228"/>
    </row>
    <row r="329" spans="1:18">
      <c r="R329" s="228"/>
    </row>
    <row r="339" spans="1:6">
      <c r="A339" s="207"/>
    </row>
    <row r="340" spans="1:6">
      <c r="A340" s="207"/>
      <c r="F340" s="460"/>
    </row>
    <row r="341" spans="1:6">
      <c r="A341" s="203"/>
    </row>
  </sheetData>
  <autoFilter ref="R1:R337"/>
  <mergeCells count="10">
    <mergeCell ref="A104:A105"/>
    <mergeCell ref="B104:B105"/>
    <mergeCell ref="J104:J105"/>
    <mergeCell ref="P61:P62"/>
    <mergeCell ref="A61:A62"/>
    <mergeCell ref="B61:B62"/>
    <mergeCell ref="J61:J62"/>
    <mergeCell ref="M61:M62"/>
    <mergeCell ref="N61:N62"/>
    <mergeCell ref="O61:O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2021-03-17T02:27:26Z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