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F&amp;O)'!$R$1:$R$322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0" i="6"/>
  <c r="L310" s="1"/>
  <c r="K110"/>
  <c r="M110" s="1"/>
  <c r="K109"/>
  <c r="M109" s="1"/>
  <c r="K108"/>
  <c r="M108" s="1"/>
  <c r="M107"/>
  <c r="K107"/>
  <c r="L80"/>
  <c r="K80"/>
  <c r="L79"/>
  <c r="K79"/>
  <c r="L23"/>
  <c r="K23"/>
  <c r="K76"/>
  <c r="L76"/>
  <c r="L75"/>
  <c r="K75"/>
  <c r="P22"/>
  <c r="P21"/>
  <c r="K102"/>
  <c r="M102" s="1"/>
  <c r="K106"/>
  <c r="M106" s="1"/>
  <c r="M105"/>
  <c r="K105"/>
  <c r="K104"/>
  <c r="M104" s="1"/>
  <c r="L50"/>
  <c r="K50"/>
  <c r="K103"/>
  <c r="M103" s="1"/>
  <c r="L49"/>
  <c r="K49"/>
  <c r="L74"/>
  <c r="K74"/>
  <c r="L73"/>
  <c r="K73"/>
  <c r="L70"/>
  <c r="K70"/>
  <c r="L72"/>
  <c r="K72"/>
  <c r="L48"/>
  <c r="K48"/>
  <c r="L47"/>
  <c r="K47"/>
  <c r="L43"/>
  <c r="K43"/>
  <c r="L71"/>
  <c r="K71"/>
  <c r="L45"/>
  <c r="K45"/>
  <c r="L41"/>
  <c r="K41"/>
  <c r="L39"/>
  <c r="K39"/>
  <c r="L69"/>
  <c r="K69"/>
  <c r="L44"/>
  <c r="K44"/>
  <c r="L20"/>
  <c r="K20"/>
  <c r="L65"/>
  <c r="K65"/>
  <c r="L68"/>
  <c r="K68"/>
  <c r="K101"/>
  <c r="M101" s="1"/>
  <c r="L42"/>
  <c r="K42"/>
  <c r="P19"/>
  <c r="L67"/>
  <c r="K67"/>
  <c r="L66"/>
  <c r="K66"/>
  <c r="K100"/>
  <c r="M100" s="1"/>
  <c r="K93"/>
  <c r="M93" s="1"/>
  <c r="L36"/>
  <c r="K36"/>
  <c r="M63"/>
  <c r="L63"/>
  <c r="K64"/>
  <c r="K63"/>
  <c r="L62"/>
  <c r="K62"/>
  <c r="K99"/>
  <c r="M99" s="1"/>
  <c r="L14"/>
  <c r="K14"/>
  <c r="L33"/>
  <c r="K33"/>
  <c r="P18"/>
  <c r="K98"/>
  <c r="M98" s="1"/>
  <c r="L40"/>
  <c r="K40"/>
  <c r="L38"/>
  <c r="L37"/>
  <c r="P15"/>
  <c r="K38"/>
  <c r="K37"/>
  <c r="K97"/>
  <c r="M97" s="1"/>
  <c r="L34"/>
  <c r="K34"/>
  <c r="K94"/>
  <c r="M94" s="1"/>
  <c r="L35"/>
  <c r="K35"/>
  <c r="K96"/>
  <c r="K95"/>
  <c r="K92"/>
  <c r="M92" s="1"/>
  <c r="K13"/>
  <c r="L13"/>
  <c r="L17"/>
  <c r="K17"/>
  <c r="L16"/>
  <c r="K16"/>
  <c r="L12"/>
  <c r="K12"/>
  <c r="K299"/>
  <c r="L299" s="1"/>
  <c r="K289"/>
  <c r="L289" s="1"/>
  <c r="P10"/>
  <c r="M23" l="1"/>
  <c r="M80"/>
  <c r="M79"/>
  <c r="M50"/>
  <c r="M75"/>
  <c r="M76"/>
  <c r="M49"/>
  <c r="M39"/>
  <c r="M73"/>
  <c r="M44"/>
  <c r="M45"/>
  <c r="M48"/>
  <c r="M47"/>
  <c r="M65"/>
  <c r="M43"/>
  <c r="M42"/>
  <c r="M68"/>
  <c r="M74"/>
  <c r="M70"/>
  <c r="M72"/>
  <c r="M36"/>
  <c r="M71"/>
  <c r="M41"/>
  <c r="M20"/>
  <c r="M67"/>
  <c r="M69"/>
  <c r="M66"/>
  <c r="M14"/>
  <c r="M40"/>
  <c r="M33"/>
  <c r="M62"/>
  <c r="M37"/>
  <c r="M38"/>
  <c r="M34"/>
  <c r="M35"/>
  <c r="M17"/>
  <c r="M13"/>
  <c r="M12"/>
  <c r="M16"/>
  <c r="P11"/>
  <c r="K305" l="1"/>
  <c r="L305" s="1"/>
  <c r="L61" l="1"/>
  <c r="K61"/>
  <c r="M61" l="1"/>
  <c r="K306" l="1"/>
  <c r="L306" s="1"/>
  <c r="K303" l="1"/>
  <c r="L303" s="1"/>
  <c r="K282"/>
  <c r="L282" s="1"/>
  <c r="K302"/>
  <c r="L302" s="1"/>
  <c r="K301"/>
  <c r="L301" s="1"/>
  <c r="K300"/>
  <c r="L300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F278"/>
  <c r="K278" s="1"/>
  <c r="L278" s="1"/>
  <c r="K277"/>
  <c r="L277" s="1"/>
  <c r="K276"/>
  <c r="L276" s="1"/>
  <c r="K275"/>
  <c r="L275" s="1"/>
  <c r="K274"/>
  <c r="L274" s="1"/>
  <c r="K273"/>
  <c r="L273" s="1"/>
  <c r="F272"/>
  <c r="K272" s="1"/>
  <c r="L272" s="1"/>
  <c r="F271"/>
  <c r="K271" s="1"/>
  <c r="L271" s="1"/>
  <c r="K270"/>
  <c r="L270" s="1"/>
  <c r="F269"/>
  <c r="K269" s="1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50"/>
  <c r="L250" s="1"/>
  <c r="F249"/>
  <c r="K249" s="1"/>
  <c r="L249" s="1"/>
  <c r="K248"/>
  <c r="L248" s="1"/>
  <c r="K245"/>
  <c r="L245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19"/>
  <c r="L219" s="1"/>
  <c r="K217"/>
  <c r="L217" s="1"/>
  <c r="K216"/>
  <c r="L216" s="1"/>
  <c r="K215"/>
  <c r="L215" s="1"/>
  <c r="K213"/>
  <c r="L213" s="1"/>
  <c r="K212"/>
  <c r="L212" s="1"/>
  <c r="K211"/>
  <c r="L211" s="1"/>
  <c r="K210"/>
  <c r="K209"/>
  <c r="L209" s="1"/>
  <c r="K208"/>
  <c r="L208" s="1"/>
  <c r="K206"/>
  <c r="L206" s="1"/>
  <c r="K205"/>
  <c r="L205" s="1"/>
  <c r="K204"/>
  <c r="L204" s="1"/>
  <c r="K203"/>
  <c r="L203" s="1"/>
  <c r="K202"/>
  <c r="L202" s="1"/>
  <c r="F201"/>
  <c r="K201" s="1"/>
  <c r="L201" s="1"/>
  <c r="H200"/>
  <c r="K200" s="1"/>
  <c r="L200" s="1"/>
  <c r="K197"/>
  <c r="L197" s="1"/>
  <c r="K196"/>
  <c r="L196" s="1"/>
  <c r="K195"/>
  <c r="L195" s="1"/>
  <c r="K194"/>
  <c r="L194" s="1"/>
  <c r="K193"/>
  <c r="L193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F165"/>
  <c r="K165" s="1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M7"/>
  <c r="D7" i="5"/>
  <c r="K6" i="4"/>
  <c r="K6" i="3"/>
  <c r="L6" i="2"/>
</calcChain>
</file>

<file path=xl/sharedStrings.xml><?xml version="1.0" encoding="utf-8"?>
<sst xmlns="http://schemas.openxmlformats.org/spreadsheetml/2006/main" count="3147" uniqueCount="1194">
  <si>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</si>
  <si>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</si>
  <si>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</si>
  <si>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</si>
  <si>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</si>
  <si>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</si>
  <si>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</si>
  <si>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</si>
  <si>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</si>
  <si>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</si>
  <si>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</si>
  <si>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</si>
  <si>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</si>
  <si>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</si>
  <si>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</si>
  <si>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</si>
  <si>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</si>
  <si>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</si>
  <si>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</si>
  <si>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</si>
  <si>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</si>
  <si>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</si>
  <si>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</si>
  <si>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</si>
  <si>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</si>
  <si>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</si>
  <si>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</si>
  <si>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</si>
  <si>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</si>
  <si>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</si>
  <si>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</si>
  <si>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</si>
  <si>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</si>
  <si>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</si>
  <si>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</si>
  <si>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</si>
  <si>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</si>
  <si>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</si>
  <si>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</si>
  <si>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</si>
  <si>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</si>
  <si>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</si>
  <si>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</si>
  <si>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</si>
  <si>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</si>
  <si>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</si>
  <si>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</si>
  <si>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</si>
  <si>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</si>
  <si>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</si>
  <si>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</si>
  <si>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</si>
  <si>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</si>
  <si>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</si>
  <si>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</si>
  <si>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</si>
  <si>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</si>
  <si>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</si>
  <si>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</si>
  <si>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</si>
  <si>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</si>
  <si>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</si>
  <si>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</si>
  <si>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</si>
  <si>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</si>
  <si>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</si>
  <si>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</si>
  <si>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</si>
  <si>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</si>
  <si>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</si>
  <si>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</si>
  <si>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</si>
  <si>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</si>
  <si>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</si>
  <si>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</si>
  <si>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</si>
  <si>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</si>
  <si>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</si>
  <si>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</si>
  <si>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</si>
  <si>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</si>
  <si>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</si>
  <si>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</si>
  <si>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</si>
  <si>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</si>
  <si>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</si>
  <si>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</si>
  <si>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</si>
  <si>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</si>
  <si>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</si>
  <si>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</si>
  <si>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</si>
  <si>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</si>
  <si>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</si>
  <si>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</si>
  <si>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</si>
  <si>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</si>
  <si>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</si>
  <si>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</si>
  <si>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</si>
  <si>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</si>
  <si>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</si>
  <si>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</si>
  <si>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</si>
  <si>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</si>
  <si>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</si>
  <si>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</si>
  <si>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</si>
  <si>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</si>
  <si>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</si>
  <si>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</si>
  <si>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</si>
  <si>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</si>
  <si>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</si>
  <si>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</si>
  <si>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</si>
  <si>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</si>
  <si>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</si>
  <si>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</si>
  <si>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</si>
  <si>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</si>
  <si>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</si>
  <si>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</si>
  <si>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</si>
  <si>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</si>
  <si>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</si>
  <si>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</si>
  <si>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</si>
  <si>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</si>
  <si>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</si>
  <si>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</si>
  <si>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</si>
  <si>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</si>
  <si>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</si>
  <si>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</si>
  <si>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</si>
  <si>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</si>
  <si>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</si>
  <si>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</si>
  <si>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</si>
  <si>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</si>
  <si>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</si>
  <si>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</si>
  <si>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</si>
  <si>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</si>
  <si>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</si>
  <si>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</si>
  <si>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</si>
  <si>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</si>
  <si>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</si>
  <si>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</si>
  <si>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</si>
  <si>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</si>
  <si>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</si>
  <si>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</si>
  <si>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</si>
  <si>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</si>
  <si>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</si>
  <si>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</si>
  <si>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</si>
  <si>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</si>
  <si>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</si>
  <si>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</si>
  <si>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</si>
  <si>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</si>
  <si>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</si>
  <si>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</si>
  <si>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</si>
  <si>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</si>
  <si>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</si>
  <si>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</si>
  <si>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</si>
  <si>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</si>
  <si>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</si>
  <si>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</si>
  <si>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</si>
  <si>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</si>
  <si>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</si>
  <si>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</si>
  <si>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</si>
  <si>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</si>
  <si>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</si>
  <si>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</si>
  <si>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</si>
  <si>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</si>
  <si>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</si>
  <si>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</si>
  <si>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</si>
  <si>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</si>
  <si>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</si>
  <si>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</si>
  <si>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</si>
  <si>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</si>
  <si>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</si>
  <si>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</si>
  <si>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</si>
  <si>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</si>
  <si>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</si>
  <si>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</si>
  <si>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</si>
  <si>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</si>
  <si>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</si>
  <si>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</si>
  <si>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</si>
  <si>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</si>
  <si>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</si>
  <si>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</si>
  <si>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</si>
  <si>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</si>
  <si>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</si>
  <si>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</si>
  <si>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</si>
  <si>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</si>
  <si>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</si>
  <si>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</si>
  <si>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</si>
  <si>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</si>
  <si>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</si>
  <si>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</si>
  <si>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</si>
  <si>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</si>
  <si>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</si>
  <si>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</si>
  <si>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</si>
  <si>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</si>
  <si>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</si>
  <si>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</si>
  <si>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</si>
  <si>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</si>
  <si>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</si>
  <si>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</si>
  <si>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</si>
  <si>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</si>
  <si>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</si>
  <si>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</si>
  <si>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</si>
  <si>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</si>
  <si>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</si>
  <si>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</si>
  <si>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</si>
  <si>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</si>
  <si>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</si>
  <si>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</si>
  <si>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</si>
  <si>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</si>
  <si>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</si>
  <si>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</si>
  <si>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</si>
  <si>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</si>
  <si>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</si>
  <si>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</si>
  <si>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</si>
  <si>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</si>
  <si>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</si>
  <si>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</si>
  <si>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</si>
  <si>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</si>
  <si>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</si>
  <si>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</si>
  <si>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</si>
  <si>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</si>
  <si>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</si>
  <si>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</si>
  <si>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</si>
  <si>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</si>
  <si>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</si>
  <si>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</si>
  <si>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</si>
  <si>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</si>
  <si>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</si>
  <si>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</si>
  <si>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</si>
  <si>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</si>
  <si>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</si>
  <si>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</si>
  <si>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</si>
  <si>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</si>
  <si>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</si>
  <si>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</si>
  <si>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</si>
  <si>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</si>
  <si>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</si>
  <si>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</si>
  <si>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</si>
  <si>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</si>
  <si>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</si>
  <si>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</si>
  <si>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</si>
  <si>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</si>
  <si>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</si>
  <si>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</si>
  <si>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</si>
  <si>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</si>
  <si>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</si>
  <si>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</si>
  <si>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</si>
  <si>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</si>
  <si>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</si>
  <si>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</si>
  <si>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</si>
  <si>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</si>
  <si>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</si>
  <si>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</si>
  <si>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</si>
  <si>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</si>
  <si>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</si>
  <si>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</si>
  <si>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</si>
  <si>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</si>
  <si>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</si>
  <si>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</si>
  <si>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</si>
  <si>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</si>
  <si>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</si>
  <si>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</si>
  <si>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</si>
  <si>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</si>
  <si>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</si>
  <si>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</si>
  <si>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</si>
  <si>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</si>
  <si>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</si>
  <si>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</si>
  <si>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</si>
  <si>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</si>
  <si>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</si>
  <si>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</si>
  <si>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</si>
  <si>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</si>
  <si>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</si>
  <si>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</si>
  <si>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</si>
  <si>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</si>
  <si>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</si>
  <si>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</si>
  <si>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</si>
  <si>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</si>
  <si>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</si>
  <si>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</si>
  <si>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</si>
  <si>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</si>
  <si>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</si>
  <si>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</si>
  <si>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</si>
  <si>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</si>
  <si>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</si>
  <si>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</si>
  <si>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</si>
  <si>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</si>
  <si>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</si>
  <si>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</si>
  <si>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</si>
  <si>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</si>
  <si>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</si>
  <si>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</si>
  <si>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</si>
  <si>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</si>
  <si>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</si>
  <si>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</si>
  <si>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</si>
  <si>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</si>
  <si>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</si>
  <si>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</si>
  <si>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</si>
  <si>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</si>
  <si>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</si>
  <si>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</si>
  <si>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</si>
  <si>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</si>
  <si>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</si>
  <si>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</si>
  <si>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</si>
  <si>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</si>
  <si>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</si>
  <si>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</si>
  <si>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</si>
  <si>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</si>
  <si>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</si>
  <si>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</si>
  <si>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</si>
  <si>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</si>
  <si>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</si>
  <si>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</si>
  <si>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</si>
  <si>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</si>
  <si>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</si>
  <si>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</si>
  <si>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</si>
  <si>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</si>
  <si>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</si>
  <si>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</si>
  <si>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</si>
  <si>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</si>
  <si>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</si>
  <si>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</si>
  <si>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</si>
  <si>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</si>
  <si>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</si>
  <si>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</si>
  <si>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</si>
  <si>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</si>
  <si>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</si>
  <si>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</si>
  <si>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</si>
  <si>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</si>
  <si>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</si>
  <si>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</si>
  <si>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</si>
  <si>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</si>
  <si>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</si>
  <si>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</si>
  <si>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</si>
  <si>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</si>
  <si>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</si>
  <si>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</si>
  <si>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</si>
  <si>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</si>
  <si>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</si>
  <si>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</si>
  <si>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</si>
  <si>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</si>
  <si>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</si>
  <si>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</si>
  <si>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</si>
  <si>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</si>
  <si>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</si>
  <si>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</si>
  <si>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</si>
  <si>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</si>
  <si>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</si>
  <si>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</si>
  <si>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</si>
  <si>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</si>
  <si>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</si>
  <si>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</si>
  <si>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</si>
  <si>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</si>
  <si>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</si>
  <si>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</si>
  <si>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</si>
  <si>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</si>
  <si>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</si>
  <si>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</si>
  <si>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</si>
  <si>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</si>
  <si>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</si>
  <si>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</si>
  <si>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</si>
  <si>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</si>
  <si>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</si>
  <si>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</si>
  <si>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</si>
  <si>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</si>
  <si>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</si>
  <si>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</si>
  <si>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</si>
  <si>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</si>
  <si>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</si>
  <si>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</si>
  <si>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</si>
  <si>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</si>
  <si>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</si>
  <si>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</si>
  <si>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</si>
  <si>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</si>
  <si>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</si>
  <si>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</si>
  <si>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</si>
  <si>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</si>
  <si>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</si>
  <si>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</si>
  <si>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</si>
  <si>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</si>
  <si>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</si>
  <si>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</si>
  <si>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</si>
  <si>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</si>
  <si>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</si>
  <si>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</si>
  <si>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</si>
  <si>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</si>
  <si>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</si>
  <si>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</si>
  <si>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</si>
  <si>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</si>
  <si>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</si>
  <si>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</si>
  <si>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</si>
  <si>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</si>
  <si>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</si>
  <si>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</si>
  <si>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</si>
  <si>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</si>
  <si>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</si>
  <si>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</si>
  <si>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</si>
  <si>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</si>
  <si>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</si>
  <si>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</si>
  <si>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</si>
  <si>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</si>
  <si>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</si>
  <si>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</si>
  <si>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</si>
  <si>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</si>
  <si>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</si>
  <si>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</si>
  <si>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</si>
  <si>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</si>
  <si>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</si>
  <si>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</si>
  <si>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</si>
  <si>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</si>
  <si>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</si>
  <si>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</si>
  <si>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</si>
  <si>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</si>
  <si>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</si>
  <si>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</si>
  <si>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</si>
  <si>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</si>
  <si>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</si>
  <si>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</si>
  <si>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</si>
  <si>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</si>
  <si>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</si>
  <si>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</si>
  <si>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</si>
  <si>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</si>
  <si>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</si>
  <si>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</si>
  <si>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</si>
  <si>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</si>
  <si>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</si>
  <si>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</si>
  <si>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</si>
  <si>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</si>
  <si>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</si>
  <si>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</si>
  <si>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</si>
  <si>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</si>
  <si>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</si>
  <si>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</si>
  <si>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</si>
  <si>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</si>
  <si>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</si>
  <si>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</si>
  <si>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</si>
  <si>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</si>
  <si>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</si>
  <si>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</si>
  <si>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</si>
  <si>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</si>
  <si>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</si>
  <si>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</si>
  <si>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</si>
  <si>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</si>
  <si>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</si>
  <si>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</si>
  <si>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</si>
  <si>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</si>
  <si>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</si>
  <si>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</si>
  <si>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</si>
  <si>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</si>
  <si>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</si>
  <si>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</si>
  <si>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</si>
  <si>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</si>
  <si>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</si>
  <si>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</si>
  <si>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</si>
  <si>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</si>
  <si>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</si>
  <si>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</si>
  <si>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</si>
  <si>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</si>
  <si>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</si>
  <si>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</si>
  <si>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</si>
  <si>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</si>
  <si>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</si>
  <si>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</si>
  <si>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</si>
  <si>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</si>
  <si>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</si>
  <si>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</si>
  <si>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</si>
  <si>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</si>
  <si>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</si>
  <si>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</si>
  <si>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</si>
  <si>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</si>
  <si>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</si>
  <si>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</si>
  <si>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</si>
  <si>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</si>
  <si>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</si>
  <si>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</si>
  <si>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</si>
  <si>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</si>
  <si>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</si>
  <si>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</si>
  <si>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</si>
  <si>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</si>
  <si>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</si>
  <si>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</si>
  <si>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</si>
  <si>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</si>
  <si>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</si>
  <si>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</si>
  <si>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</si>
  <si>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</si>
  <si>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</si>
  <si>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</si>
  <si>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</si>
  <si>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</si>
  <si>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</si>
  <si>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</si>
  <si>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</si>
  <si>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</si>
  <si>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</si>
  <si>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</si>
  <si>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</si>
  <si>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</si>
  <si>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</si>
  <si>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</si>
  <si>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</si>
  <si>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</si>
  <si>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</si>
  <si>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</si>
  <si>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</si>
  <si>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</si>
  <si>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</si>
  <si>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</si>
  <si>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</si>
  <si>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</si>
  <si>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</si>
  <si>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</si>
  <si>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</si>
  <si>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</si>
  <si>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</si>
  <si>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</si>
  <si>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</si>
  <si>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</si>
  <si>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</si>
  <si>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</si>
  <si>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</si>
  <si>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</si>
  <si>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</si>
  <si>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</si>
  <si>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</si>
  <si>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</si>
  <si>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</si>
  <si>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</si>
  <si>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</si>
  <si>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</si>
  <si>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</si>
  <si>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</si>
  <si>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</si>
  <si>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</si>
  <si>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</si>
  <si>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</si>
  <si>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</si>
  <si>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</si>
  <si>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</si>
  <si>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</si>
  <si>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</si>
  <si>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</si>
  <si>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</si>
  <si>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</si>
  <si>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</si>
  <si>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</si>
  <si>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</si>
  <si>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</si>
  <si>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</si>
  <si>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</si>
  <si>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</si>
  <si>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</si>
  <si>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</si>
  <si>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</si>
  <si>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</si>
  <si>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</si>
  <si>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</si>
  <si>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</si>
  <si>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</si>
  <si>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</si>
  <si>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</si>
  <si>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</si>
  <si>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</si>
  <si>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</si>
  <si>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</si>
  <si>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</si>
  <si>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</si>
  <si>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</si>
  <si>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</si>
  <si>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</si>
  <si>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</si>
  <si>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</si>
  <si>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</si>
  <si>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</si>
  <si>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</si>
  <si>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</si>
  <si>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</si>
  <si>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</si>
  <si>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</si>
  <si>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</si>
  <si>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</si>
  <si>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</si>
  <si>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</si>
  <si>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</si>
  <si>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</si>
  <si>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</si>
  <si>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</si>
  <si>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</si>
  <si>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</si>
  <si>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</si>
  <si>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</si>
  <si>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</si>
  <si>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</si>
  <si>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</si>
  <si>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</si>
  <si>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</si>
  <si>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</si>
  <si>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</si>
  <si>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</si>
  <si>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</si>
  <si>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</si>
  <si>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</si>
  <si>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</si>
  <si>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</si>
  <si>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</si>
  <si>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</si>
  <si>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</si>
  <si>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</si>
  <si>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</si>
  <si>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</si>
  <si>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</si>
  <si>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</si>
  <si>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</si>
  <si>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</si>
  <si>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</si>
  <si>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</si>
  <si>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</si>
  <si>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</si>
  <si>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</si>
  <si>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</si>
  <si>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</si>
  <si>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</si>
  <si>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</si>
  <si>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</si>
  <si>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</si>
  <si>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</si>
  <si>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</si>
  <si>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</si>
  <si>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</si>
  <si>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</si>
  <si>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</si>
  <si>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</si>
  <si>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</si>
  <si>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</si>
  <si>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</si>
  <si>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</si>
  <si>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</si>
  <si>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</si>
  <si>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</si>
  <si>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</si>
  <si>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</si>
  <si>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</si>
  <si>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</si>
  <si>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</si>
  <si>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</si>
  <si>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</si>
  <si>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</si>
  <si>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</si>
  <si>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</si>
  <si>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</si>
  <si>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</si>
  <si>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</si>
  <si>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</si>
  <si>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</si>
  <si>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</si>
  <si>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</si>
  <si>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</si>
  <si>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</si>
  <si>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</si>
  <si>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</si>
  <si>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</si>
  <si>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</si>
  <si>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</si>
  <si>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</si>
  <si>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</si>
  <si>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</si>
  <si>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</si>
  <si>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</si>
  <si>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</si>
  <si>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</si>
  <si>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</si>
  <si>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</si>
  <si>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</si>
  <si>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</si>
  <si>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</si>
  <si>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</si>
  <si>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</si>
  <si>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</si>
  <si>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</si>
  <si>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</si>
  <si>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</si>
  <si>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</si>
  <si>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</si>
  <si>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</si>
  <si>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</si>
  <si>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</si>
  <si>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</si>
  <si>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</si>
  <si>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</si>
  <si>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</si>
  <si>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</si>
  <si>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</si>
  <si>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</si>
  <si>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</si>
  <si>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</si>
  <si>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</si>
  <si>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</si>
  <si>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</si>
  <si>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</si>
  <si>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</si>
  <si>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</si>
  <si>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</si>
  <si>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</si>
  <si>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</si>
  <si>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</si>
  <si>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</si>
  <si>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</si>
  <si>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</si>
  <si>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</si>
  <si>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</si>
  <si>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</si>
  <si>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</si>
  <si>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</si>
  <si>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</si>
  <si>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</si>
  <si>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</si>
  <si>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</si>
  <si>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</si>
  <si>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</si>
  <si>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</si>
  <si>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</si>
  <si>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</si>
  <si>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</si>
  <si>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</si>
  <si>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</si>
  <si>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</si>
  <si>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</si>
  <si>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</si>
  <si>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</si>
  <si>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</si>
  <si>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Sell</t>
  </si>
  <si>
    <t>s</t>
  </si>
  <si>
    <t>NSE</t>
  </si>
  <si>
    <t>645-655</t>
  </si>
  <si>
    <t>80-100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</si>
  <si>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</si>
  <si>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</si>
  <si>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</si>
  <si>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</si>
  <si>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</si>
  <si>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</si>
  <si>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</si>
  <si>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</si>
  <si>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</si>
  <si>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</si>
  <si>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</si>
  <si>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OLGA TRADING PRIVATE LIMITED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</si>
  <si>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</si>
  <si>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</si>
  <si>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</si>
  <si>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</si>
  <si>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</si>
  <si>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</si>
  <si>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</si>
  <si>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</si>
  <si>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</si>
  <si>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</si>
  <si>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</si>
  <si>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</si>
  <si>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</si>
  <si>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</si>
  <si>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</si>
  <si>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</si>
  <si>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</si>
  <si>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</si>
  <si>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</si>
  <si>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</si>
  <si>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</si>
  <si>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</si>
  <si>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</si>
  <si>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</si>
  <si>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</si>
  <si>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</si>
  <si>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</si>
  <si>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</si>
  <si>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</si>
  <si>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</si>
  <si>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</si>
  <si>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</si>
  <si>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</si>
  <si>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</si>
  <si>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</si>
  <si>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222-225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</si>
  <si>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</si>
  <si>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</si>
  <si>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</si>
  <si>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</si>
  <si>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</si>
  <si>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</si>
  <si>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</si>
  <si>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</si>
  <si>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Loss of Rs.20/-</t>
  </si>
  <si>
    <t>NIFTY 17500 PE 10-FEB</t>
  </si>
  <si>
    <t>160-190</t>
  </si>
  <si>
    <t>Loss of Rs.6/-</t>
  </si>
  <si>
    <t>Loss of Rs.10/-</t>
  </si>
  <si>
    <t>Profit of Rs.50/-</t>
  </si>
  <si>
    <t>198-202</t>
  </si>
  <si>
    <t>230-240</t>
  </si>
  <si>
    <t>Loss of Rs.9.5/-</t>
  </si>
  <si>
    <t>375-380</t>
  </si>
  <si>
    <t>410-415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</si>
  <si>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</si>
  <si>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</si>
  <si>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</si>
  <si>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</si>
  <si>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</si>
  <si>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</si>
  <si>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</si>
  <si>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</si>
  <si>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</si>
  <si>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</si>
  <si>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</si>
  <si>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</si>
  <si>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</si>
  <si>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</si>
  <si>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</si>
  <si>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</si>
  <si>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</si>
  <si>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</si>
  <si>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</si>
  <si>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</si>
  <si>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</si>
  <si>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</si>
  <si>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</si>
  <si>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2800-2850</t>
  </si>
  <si>
    <t>375-385</t>
  </si>
  <si>
    <t>Profit of Rs.14.5/-</t>
  </si>
  <si>
    <t>Profit of Rs.25.5/-</t>
  </si>
  <si>
    <t>GSPL FEB FUT</t>
  </si>
  <si>
    <t>313-318</t>
  </si>
  <si>
    <t>1010-1030</t>
  </si>
  <si>
    <t>VAISHALI</t>
  </si>
  <si>
    <t>Vaishali Pharma Limited</t>
  </si>
  <si>
    <t>Loss of Rs.27.50/-</t>
  </si>
  <si>
    <t>Loss of Rs.107.50/-</t>
  </si>
  <si>
    <t xml:space="preserve">SBILIFE </t>
  </si>
  <si>
    <t>1130-1135</t>
  </si>
  <si>
    <t>1190-1200</t>
  </si>
  <si>
    <t xml:space="preserve">MPHASIS FEB FUT </t>
  </si>
  <si>
    <t>2080-2100</t>
  </si>
  <si>
    <t>800-825</t>
  </si>
  <si>
    <t>169-170</t>
  </si>
  <si>
    <t>185-200</t>
  </si>
  <si>
    <t>845-850</t>
  </si>
  <si>
    <t>920-960</t>
  </si>
  <si>
    <t xml:space="preserve">APOLLOTYRE FEB FUT </t>
  </si>
  <si>
    <t>3050-3100</t>
  </si>
  <si>
    <t>SHALPRO</t>
  </si>
  <si>
    <t>SUPREMEX</t>
  </si>
  <si>
    <t>OLUMPUS TRADING AND ADVISORY LLP</t>
  </si>
  <si>
    <t>Loss of Rs.62.50/-</t>
  </si>
  <si>
    <t>Profit of Rs.52.50/-</t>
  </si>
  <si>
    <t>Loss of Rs.34/-</t>
  </si>
  <si>
    <t>Loss of Rs.85/-</t>
  </si>
  <si>
    <t>Loss of Rs.63/-</t>
  </si>
  <si>
    <t>Loss of Rs.26/-</t>
  </si>
  <si>
    <t>Loss of Rs.8/-</t>
  </si>
  <si>
    <t>Loss of Rs.5.5/-</t>
  </si>
  <si>
    <t>Loss of Rs.27/-</t>
  </si>
  <si>
    <t>2420-2450</t>
  </si>
  <si>
    <t>Profit of Rs.3/-</t>
  </si>
  <si>
    <t>TRENT 1100 CE FEB</t>
  </si>
  <si>
    <t>25-30</t>
  </si>
  <si>
    <t>NIFTY 17200 CE 17 FEB</t>
  </si>
  <si>
    <t>110-130</t>
  </si>
  <si>
    <t>630-640</t>
  </si>
  <si>
    <t>KALPESH JAVERILAL OSWAL</t>
  </si>
  <si>
    <t>DIPAK MATHURBHAI SALVI</t>
  </si>
  <si>
    <t>CDG</t>
  </si>
  <si>
    <t>ISFL</t>
  </si>
  <si>
    <t>RMC</t>
  </si>
  <si>
    <t>TOPGAIN FINANCE PRIVATE LIMITED</t>
  </si>
  <si>
    <t>VIRAT</t>
  </si>
  <si>
    <t>1260-1300</t>
  </si>
  <si>
    <t>Profit of Rs.27.5/-</t>
  </si>
  <si>
    <t>BHARATFORG FEB FUT</t>
  </si>
  <si>
    <t>720-730</t>
  </si>
  <si>
    <t>3000-3040</t>
  </si>
  <si>
    <t>60-80</t>
  </si>
  <si>
    <t>RELIANCE 2380 CE FEB</t>
  </si>
  <si>
    <t>HDFC 2340 CE FEB</t>
  </si>
  <si>
    <t>55-70</t>
  </si>
  <si>
    <t>RELIANCE 2360 CE FEB</t>
  </si>
  <si>
    <t>COLPAL FEB FUT</t>
  </si>
  <si>
    <t>1428-1432</t>
  </si>
  <si>
    <t>Profit of Rs.12/-</t>
  </si>
  <si>
    <t>Profit of Rs.8/-</t>
  </si>
  <si>
    <t>Profit of Rs.11.5/-</t>
  </si>
  <si>
    <t>TATACONSUM FEB FUT</t>
  </si>
  <si>
    <t>703-705</t>
  </si>
  <si>
    <t>HDFC FEB FUT</t>
  </si>
  <si>
    <t>2400-2420</t>
  </si>
  <si>
    <t>Profit of Rs.27/-</t>
  </si>
  <si>
    <t>410-420</t>
  </si>
  <si>
    <t>Loss of Rs.38/-</t>
  </si>
  <si>
    <t>Profit of Rs.48/-</t>
  </si>
  <si>
    <t>ALKA</t>
  </si>
  <si>
    <t>MILIND JAYRAM THALE</t>
  </si>
  <si>
    <t>ELLORATRAD</t>
  </si>
  <si>
    <t>VISHNUPRASAD SOMABHAI PATEL</t>
  </si>
  <si>
    <t>GRAVISSHO</t>
  </si>
  <si>
    <t>PLAZA REALTY PRIVATE LIMITED</t>
  </si>
  <si>
    <t>IFL</t>
  </si>
  <si>
    <t>JETMALL</t>
  </si>
  <si>
    <t>ANKIT S SHAH</t>
  </si>
  <si>
    <t>MAHACORP</t>
  </si>
  <si>
    <t>MEFCOMCAP</t>
  </si>
  <si>
    <t>SHALEEN TOSHNIWAL</t>
  </si>
  <si>
    <t>MFLINDIA</t>
  </si>
  <si>
    <t>SHREE KRISHNA SHARANAM FINANCIALS</t>
  </si>
  <si>
    <t>NCLRESE</t>
  </si>
  <si>
    <t>PROFINC</t>
  </si>
  <si>
    <t>SCTL</t>
  </si>
  <si>
    <t>TIMESGREEN</t>
  </si>
  <si>
    <t>ARYAMAN BROKING LIMITED</t>
  </si>
  <si>
    <t>INVENTURE</t>
  </si>
  <si>
    <t>Inventure Gro &amp; Sec Ltd</t>
  </si>
  <si>
    <t>Profit of Rs.22.5/-</t>
  </si>
  <si>
    <t>3070-3120</t>
  </si>
  <si>
    <t>Profit of Rs.28/-</t>
  </si>
  <si>
    <t>ASIANPAINT FEB FUT</t>
  </si>
  <si>
    <t>3245-3255</t>
  </si>
  <si>
    <t>3350-3400</t>
  </si>
  <si>
    <t>NIFTY 17400 CE 17 FEB</t>
  </si>
  <si>
    <t>HDFC 2380 CE FEB</t>
  </si>
  <si>
    <t>50-60</t>
  </si>
  <si>
    <t>BANKNIFTY 38000 CE 17 FEB</t>
  </si>
  <si>
    <t>RELIANCE 2400 CE FEB</t>
  </si>
  <si>
    <t>350-400</t>
  </si>
  <si>
    <t>291.50-292.5</t>
  </si>
  <si>
    <t>300-308</t>
  </si>
  <si>
    <t>Part profiit of Rs.460/-</t>
  </si>
  <si>
    <t>7NR</t>
  </si>
  <si>
    <t>H S SHAH</t>
  </si>
  <si>
    <t>VIKRAMKUMAR KARANRAJ SAKARIA HUF</t>
  </si>
  <si>
    <t>AJANTSOY</t>
  </si>
  <si>
    <t>ARCFIN</t>
  </si>
  <si>
    <t>PUSHPRATAN INVESTMENT CONSULTANTS PVT LTD</t>
  </si>
  <si>
    <t>ASRL</t>
  </si>
  <si>
    <t>AMRUTLAL GORDHANDAS THOBHANI</t>
  </si>
  <si>
    <t>DINESHBHAI BHANUSHANKAR PANDYA</t>
  </si>
  <si>
    <t>BANASFN</t>
  </si>
  <si>
    <t>DINESHSINH</t>
  </si>
  <si>
    <t>BEARDSELL</t>
  </si>
  <si>
    <t>ANUMOLU ANUMOLU BHARAT</t>
  </si>
  <si>
    <t>BIOGEN</t>
  </si>
  <si>
    <t>DMR</t>
  </si>
  <si>
    <t>SUMIT SHARDA</t>
  </si>
  <si>
    <t>ELEFLOR</t>
  </si>
  <si>
    <t>SWAPAN KARMAKAR</t>
  </si>
  <si>
    <t>VIKASH LOHIA HUF</t>
  </si>
  <si>
    <t>AMIT LOHIA HUF</t>
  </si>
  <si>
    <t>SHREENARAYAN LOHIA SONS HUF</t>
  </si>
  <si>
    <t>SREE NIWAS LOHIA &amp; SONS HUF</t>
  </si>
  <si>
    <t>SHREEDA PATODIA</t>
  </si>
  <si>
    <t>QUMIN PHARMA PRIVATE LIMITED</t>
  </si>
  <si>
    <t>SANDIP KANTILAL KHATRI</t>
  </si>
  <si>
    <t>FABINO</t>
  </si>
  <si>
    <t>GEMSI</t>
  </si>
  <si>
    <t>ASHIRWAD INVESTMENTS PRIVATE LIMITED .</t>
  </si>
  <si>
    <t>LABH SHARE AND STOCK PRIVATE LIMITED</t>
  </si>
  <si>
    <t>ANUBHAV CONSULTANCY SERVICES PRIVATE LIMITED</t>
  </si>
  <si>
    <t>HARSHADBHAI PANCHAL</t>
  </si>
  <si>
    <t>DHAVAL MEHTA</t>
  </si>
  <si>
    <t>GGENG</t>
  </si>
  <si>
    <t>JILESH NAVIN CHHEDA</t>
  </si>
  <si>
    <t>ARCHANA GOEL .</t>
  </si>
  <si>
    <t>NARMADABEN VAGHELA</t>
  </si>
  <si>
    <t>HIRWANI JAYANTIBHAI VAGHELA</t>
  </si>
  <si>
    <t>INFRATRUST</t>
  </si>
  <si>
    <t>RAPID HOLDINGS 2 PTE LIMITED</t>
  </si>
  <si>
    <t>IIFL WEALTH PRIME LIMITED</t>
  </si>
  <si>
    <t>IIFL WEALTH MANAGEMENT LIMITED</t>
  </si>
  <si>
    <t>INNOVATIVE</t>
  </si>
  <si>
    <t>MANISH MISHRA</t>
  </si>
  <si>
    <t>ANSHU MISHRA</t>
  </si>
  <si>
    <t>JOHNPHARMA</t>
  </si>
  <si>
    <t>EPITOME TRADING AND INVESTMENTS</t>
  </si>
  <si>
    <t>LAL</t>
  </si>
  <si>
    <t>PARVEEN JAIN</t>
  </si>
  <si>
    <t>MADHAVIPL</t>
  </si>
  <si>
    <t>BHARTIA BACHAT LTD</t>
  </si>
  <si>
    <t>MARUTIIPL</t>
  </si>
  <si>
    <t>SAMYAAN SERVICES PRIVATE LIMITED</t>
  </si>
  <si>
    <t>RADHA GARG</t>
  </si>
  <si>
    <t>ROCKY RASIKLAL VORA</t>
  </si>
  <si>
    <t>NATCAPSUQ</t>
  </si>
  <si>
    <t>PATTABIRAMAN R</t>
  </si>
  <si>
    <t>SHIVMANI VINIMAY PVT LTD</t>
  </si>
  <si>
    <t>PANINDIAC</t>
  </si>
  <si>
    <t>POOJA</t>
  </si>
  <si>
    <t>ANUPAM NARAIN GUPTA</t>
  </si>
  <si>
    <t>RAJNISH</t>
  </si>
  <si>
    <t>RAWEDGE</t>
  </si>
  <si>
    <t>HARSHA RAJESHBHAI JHAVERI</t>
  </si>
  <si>
    <t>MIKER FINANCIAL CONSULTANTS PRIVATE LIMITED</t>
  </si>
  <si>
    <t>RCAN</t>
  </si>
  <si>
    <t>RASILABEN R SHETH</t>
  </si>
  <si>
    <t>BEELINE BROKING LIMITED</t>
  </si>
  <si>
    <t>RELIABVEN</t>
  </si>
  <si>
    <t>SATYA PRAKASH MITTAL</t>
  </si>
  <si>
    <t>SHYAM SUNDER AGARWAL</t>
  </si>
  <si>
    <t>SIMRAN</t>
  </si>
  <si>
    <t>SSPNFIN</t>
  </si>
  <si>
    <t>RAM GOPAL RAMGARHIA HUF</t>
  </si>
  <si>
    <t>SSTL</t>
  </si>
  <si>
    <t>PARTH INFIN BROKERS PVT LTD</t>
  </si>
  <si>
    <t>PREETI BHAUKA</t>
  </si>
  <si>
    <t>BHAWSINGHKA COMMODITY BROKING PRIVATE LIMITED</t>
  </si>
  <si>
    <t>TAIIND</t>
  </si>
  <si>
    <t>ADITYA JOSHI</t>
  </si>
  <si>
    <t>TEXELIN</t>
  </si>
  <si>
    <t>HITESH BHAILAL PAREKH</t>
  </si>
  <si>
    <t>BHAILAL GANDALAL PAREKH</t>
  </si>
  <si>
    <t>UNIQUEO</t>
  </si>
  <si>
    <t>SONAL LOHIA</t>
  </si>
  <si>
    <t>ASCENT FINSERV</t>
  </si>
  <si>
    <t>MANGALDEEP INFRATECH LLP .</t>
  </si>
  <si>
    <t>VISAGAR</t>
  </si>
  <si>
    <t>VSL</t>
  </si>
  <si>
    <t>WITS</t>
  </si>
  <si>
    <t>VARSHABEN JIGNESHKUMAR THOBHANI</t>
  </si>
  <si>
    <t>ZMILGFIN</t>
  </si>
  <si>
    <t>DIVYA KANDA</t>
  </si>
  <si>
    <t>ASLIND</t>
  </si>
  <si>
    <t>ASL Industries Limited</t>
  </si>
  <si>
    <t>YUVIKA TRADEWING LLP</t>
  </si>
  <si>
    <t>SUNAYANA INVESTMENT COMPANY LIMITED</t>
  </si>
  <si>
    <t>KABEELON SALES CORP</t>
  </si>
  <si>
    <t>ABHINAV COMMOSALES</t>
  </si>
  <si>
    <t>HI GROWTH CORPORATE SERVICES PVT LTD</t>
  </si>
  <si>
    <t>KAVVERITEL</t>
  </si>
  <si>
    <t>Kavveri Telecom Products</t>
  </si>
  <si>
    <t>ADITYA  ENTERPRISE</t>
  </si>
  <si>
    <t>KEYFINSERV</t>
  </si>
  <si>
    <t>Keynote Fin Serv Ltd.</t>
  </si>
  <si>
    <t>GAURAV DOSHI</t>
  </si>
  <si>
    <t>MAWANASUG</t>
  </si>
  <si>
    <t>Mawana Sugars Limited</t>
  </si>
  <si>
    <t>MCKINLEY CAPITAL EMERGING MARKETS GROWTH FUND SERIES A</t>
  </si>
  <si>
    <t>SHREYANIND</t>
  </si>
  <si>
    <t>Shreyans Industries Ltd</t>
  </si>
  <si>
    <t>VEENA RAJESH SHAH</t>
  </si>
  <si>
    <t>TIMESGTY</t>
  </si>
  <si>
    <t>Times Guaranty Limited</t>
  </si>
  <si>
    <t>MUKUL MAHESHWARI (HUF)</t>
  </si>
  <si>
    <t>DIPAN MEHTA COMMODITIES PRIVATE LIMITED</t>
  </si>
  <si>
    <t>VISHWARAJ</t>
  </si>
  <si>
    <t>Vishwaraj Sugar Ind Ltd</t>
  </si>
  <si>
    <t>SKSE SECURITIES LTD</t>
  </si>
  <si>
    <t>ZUARIGLOB</t>
  </si>
  <si>
    <t>Zuari Industries Ltd.</t>
  </si>
  <si>
    <t>MAHAVEER EQUIBIZ</t>
  </si>
  <si>
    <t>ASL ENTERPRISES LIMITED</t>
  </si>
  <si>
    <t>Beardsell Limited</t>
  </si>
  <si>
    <t>ANUMOLU BHARAT</t>
  </si>
  <si>
    <t>VIVEK KUMAR BHAUKA</t>
  </si>
  <si>
    <t>GREENPOWER</t>
  </si>
  <si>
    <t>Orient Green Power Co Ltd</t>
  </si>
  <si>
    <t>AXIS TRUSTEE SERVICES LIMITED</t>
  </si>
  <si>
    <t>JAYANT MANUBHAI PANDYA</t>
  </si>
  <si>
    <t>ARUNA JAYANTKUMAR PANDYA</t>
  </si>
  <si>
    <t>MGEL</t>
  </si>
  <si>
    <t>Mangalam Global Ent Ltd</t>
  </si>
  <si>
    <t>MANGALAM WORLDWIDE PRIVATE LIMITED</t>
  </si>
  <si>
    <t>RISHIKUMAR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</si>
</sst>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50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7" fillId="21" borderId="21" xfId="0" applyFont="1" applyFill="1" applyBorder="1" applyAlignment="1"/>
    <xf numFmtId="165" fontId="31" fillId="18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0" fontId="32" fillId="24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5" borderId="21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40" fillId="11" borderId="21" xfId="0" applyNumberFormat="1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6" fontId="33" fillId="24" borderId="21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0" fillId="26" borderId="21" xfId="0" applyFont="1" applyFill="1" applyBorder="1" applyAlignment="1"/>
    <xf numFmtId="167" fontId="1" fillId="27" borderId="21" xfId="0" applyNumberFormat="1" applyFont="1" applyFill="1" applyBorder="1" applyAlignment="1">
      <alignment horizontal="center" vertical="center"/>
    </xf>
    <xf numFmtId="0" fontId="1" fillId="26" borderId="21" xfId="0" applyFont="1" applyFill="1" applyBorder="1" applyAlignment="1">
      <alignment horizontal="center"/>
    </xf>
    <xf numFmtId="0" fontId="1" fillId="28" borderId="3" xfId="0" applyFont="1" applyFill="1" applyBorder="1" applyAlignment="1">
      <alignment horizontal="center"/>
    </xf>
    <xf numFmtId="2" fontId="1" fillId="28" borderId="1" xfId="0" applyNumberFormat="1" applyFont="1" applyFill="1" applyBorder="1" applyAlignment="1">
      <alignment horizontal="center" vertical="center" wrapText="1"/>
    </xf>
    <xf numFmtId="10" fontId="1" fillId="28" borderId="1" xfId="0" applyNumberFormat="1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/>
    </xf>
    <xf numFmtId="167" fontId="1" fillId="28" borderId="1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44609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H18" sqref="H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44609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0" t="s">
        <v>16</v>
      </c>
      <c r="B9" s="472" t="s">
        <v>17</v>
      </c>
      <c r="C9" s="472" t="s">
        <v>18</v>
      </c>
      <c r="D9" s="472" t="s">
        <v>19</v>
      </c>
      <c r="E9" s="23" t="s">
        <v>20</v>
      </c>
      <c r="F9" s="23" t="s">
        <v>21</v>
      </c>
      <c r="G9" s="467" t="s">
        <v>22</v>
      </c>
      <c r="H9" s="468"/>
      <c r="I9" s="469"/>
      <c r="J9" s="467" t="s">
        <v>23</v>
      </c>
      <c r="K9" s="468"/>
      <c r="L9" s="469"/>
      <c r="M9" s="23"/>
      <c r="N9" s="24"/>
      <c r="O9" s="24"/>
      <c r="P9" s="24"/>
    </row>
    <row r="10" spans="1:16" ht="59.25" customHeight="1">
      <c r="A10" s="471"/>
      <c r="B10" s="473"/>
      <c r="C10" s="473"/>
      <c r="D10" s="47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17317.349999999999</v>
      </c>
      <c r="F11" s="32">
        <v>17350.833333333332</v>
      </c>
      <c r="G11" s="33">
        <v>17206.666666666664</v>
      </c>
      <c r="H11" s="33">
        <v>17095.983333333334</v>
      </c>
      <c r="I11" s="33">
        <v>16951.816666666666</v>
      </c>
      <c r="J11" s="33">
        <v>17461.516666666663</v>
      </c>
      <c r="K11" s="33">
        <v>17605.683333333327</v>
      </c>
      <c r="L11" s="33">
        <v>17716.366666666661</v>
      </c>
      <c r="M11" s="34">
        <v>17495</v>
      </c>
      <c r="N11" s="34">
        <v>17240.150000000001</v>
      </c>
      <c r="O11" s="35">
        <v>11936900</v>
      </c>
      <c r="P11" s="36">
        <v>4.6320928785242514E-2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37909.550000000003</v>
      </c>
      <c r="F12" s="37">
        <v>38051.933333333334</v>
      </c>
      <c r="G12" s="38">
        <v>37628.866666666669</v>
      </c>
      <c r="H12" s="38">
        <v>37348.183333333334</v>
      </c>
      <c r="I12" s="38">
        <v>36925.116666666669</v>
      </c>
      <c r="J12" s="38">
        <v>38332.616666666669</v>
      </c>
      <c r="K12" s="38">
        <v>38755.683333333334</v>
      </c>
      <c r="L12" s="38">
        <v>39036.366666666669</v>
      </c>
      <c r="M12" s="28">
        <v>38475</v>
      </c>
      <c r="N12" s="28">
        <v>37771.25</v>
      </c>
      <c r="O12" s="39">
        <v>2420425</v>
      </c>
      <c r="P12" s="40">
        <v>2.1384112248127439E-2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17486.849999999999</v>
      </c>
      <c r="F13" s="37">
        <v>17576.449999999997</v>
      </c>
      <c r="G13" s="38">
        <v>17382.849999999995</v>
      </c>
      <c r="H13" s="38">
        <v>17278.849999999999</v>
      </c>
      <c r="I13" s="38">
        <v>17085.249999999996</v>
      </c>
      <c r="J13" s="38">
        <v>17680.449999999993</v>
      </c>
      <c r="K13" s="38">
        <v>17874.05</v>
      </c>
      <c r="L13" s="38">
        <v>17978.049999999992</v>
      </c>
      <c r="M13" s="28">
        <v>17770.05</v>
      </c>
      <c r="N13" s="28">
        <v>17472.45</v>
      </c>
      <c r="O13" s="39">
        <v>3200</v>
      </c>
      <c r="P13" s="40">
        <v>3.896103896103896E-2</v>
      </c>
    </row>
    <row r="14" spans="1:16" ht="12.75" customHeight="1">
      <c r="A14" s="28">
        <v>4</v>
      </c>
      <c r="B14" s="29" t="s">
        <v>35</v>
      </c>
      <c r="C14" s="30" t="s">
        <v>879</v>
      </c>
      <c r="D14" s="31">
        <v>44620</v>
      </c>
      <c r="E14" s="37">
        <v>7065</v>
      </c>
      <c r="F14" s="37">
        <v>7180.1833333333334</v>
      </c>
      <c r="G14" s="38">
        <v>6949.8166666666666</v>
      </c>
      <c r="H14" s="38">
        <v>6834.6333333333332</v>
      </c>
      <c r="I14" s="38">
        <v>6604.2666666666664</v>
      </c>
      <c r="J14" s="38">
        <v>7295.3666666666668</v>
      </c>
      <c r="K14" s="38">
        <v>7525.7333333333336</v>
      </c>
      <c r="L14" s="38">
        <v>7640.916666666667</v>
      </c>
      <c r="M14" s="28">
        <v>7410.55</v>
      </c>
      <c r="N14" s="28">
        <v>7065</v>
      </c>
      <c r="O14" s="39">
        <v>2700</v>
      </c>
      <c r="P14" s="40">
        <v>-0.18181818181818182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982</v>
      </c>
      <c r="F15" s="37">
        <v>986.76666666666677</v>
      </c>
      <c r="G15" s="38">
        <v>974.08333333333348</v>
      </c>
      <c r="H15" s="38">
        <v>966.16666666666674</v>
      </c>
      <c r="I15" s="38">
        <v>953.48333333333346</v>
      </c>
      <c r="J15" s="38">
        <v>994.68333333333351</v>
      </c>
      <c r="K15" s="38">
        <v>1007.3666666666667</v>
      </c>
      <c r="L15" s="38">
        <v>1015.2833333333335</v>
      </c>
      <c r="M15" s="28">
        <v>999.45</v>
      </c>
      <c r="N15" s="28">
        <v>978.85</v>
      </c>
      <c r="O15" s="39">
        <v>2771000</v>
      </c>
      <c r="P15" s="40">
        <v>-3.0627415997621171E-2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16968.25</v>
      </c>
      <c r="F16" s="37">
        <v>16910.483333333334</v>
      </c>
      <c r="G16" s="38">
        <v>16582.916666666668</v>
      </c>
      <c r="H16" s="38">
        <v>16197.583333333336</v>
      </c>
      <c r="I16" s="38">
        <v>15870.01666666667</v>
      </c>
      <c r="J16" s="38">
        <v>17295.816666666666</v>
      </c>
      <c r="K16" s="38">
        <v>17623.383333333331</v>
      </c>
      <c r="L16" s="38">
        <v>18008.716666666664</v>
      </c>
      <c r="M16" s="28">
        <v>17238.05</v>
      </c>
      <c r="N16" s="28">
        <v>16525.150000000001</v>
      </c>
      <c r="O16" s="39">
        <v>66575</v>
      </c>
      <c r="P16" s="40">
        <v>-7.8546712802768162E-2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115.15</v>
      </c>
      <c r="F17" s="37">
        <v>115.85000000000001</v>
      </c>
      <c r="G17" s="38">
        <v>114.00000000000001</v>
      </c>
      <c r="H17" s="38">
        <v>112.85000000000001</v>
      </c>
      <c r="I17" s="38">
        <v>111.00000000000001</v>
      </c>
      <c r="J17" s="38">
        <v>117.00000000000001</v>
      </c>
      <c r="K17" s="38">
        <v>118.85000000000001</v>
      </c>
      <c r="L17" s="38">
        <v>120.00000000000001</v>
      </c>
      <c r="M17" s="28">
        <v>117.7</v>
      </c>
      <c r="N17" s="28">
        <v>114.7</v>
      </c>
      <c r="O17" s="39">
        <v>17762800</v>
      </c>
      <c r="P17" s="40">
        <v>1.7132779037540943E-2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276</v>
      </c>
      <c r="F18" s="37">
        <v>277.48333333333335</v>
      </c>
      <c r="G18" s="38">
        <v>272.51666666666671</v>
      </c>
      <c r="H18" s="38">
        <v>269.03333333333336</v>
      </c>
      <c r="I18" s="38">
        <v>264.06666666666672</v>
      </c>
      <c r="J18" s="38">
        <v>280.9666666666667</v>
      </c>
      <c r="K18" s="38">
        <v>285.93333333333339</v>
      </c>
      <c r="L18" s="38">
        <v>289.41666666666669</v>
      </c>
      <c r="M18" s="28">
        <v>282.45</v>
      </c>
      <c r="N18" s="28">
        <v>274</v>
      </c>
      <c r="O18" s="39">
        <v>14794000</v>
      </c>
      <c r="P18" s="40">
        <v>1.7343107455748255E-2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2238.35</v>
      </c>
      <c r="F19" s="37">
        <v>2243.0833333333335</v>
      </c>
      <c r="G19" s="38">
        <v>2216.2666666666669</v>
      </c>
      <c r="H19" s="38">
        <v>2194.1833333333334</v>
      </c>
      <c r="I19" s="38">
        <v>2167.3666666666668</v>
      </c>
      <c r="J19" s="38">
        <v>2265.166666666667</v>
      </c>
      <c r="K19" s="38">
        <v>2291.9833333333336</v>
      </c>
      <c r="L19" s="38">
        <v>2314.0666666666671</v>
      </c>
      <c r="M19" s="28">
        <v>2269.9</v>
      </c>
      <c r="N19" s="28">
        <v>2221</v>
      </c>
      <c r="O19" s="39">
        <v>2203000</v>
      </c>
      <c r="P19" s="40">
        <v>1.8022181146025877E-2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1738.85</v>
      </c>
      <c r="F20" s="37">
        <v>1749.9666666666665</v>
      </c>
      <c r="G20" s="38">
        <v>1720.083333333333</v>
      </c>
      <c r="H20" s="38">
        <v>1701.3166666666666</v>
      </c>
      <c r="I20" s="38">
        <v>1671.4333333333332</v>
      </c>
      <c r="J20" s="38">
        <v>1768.7333333333329</v>
      </c>
      <c r="K20" s="38">
        <v>1798.6166666666666</v>
      </c>
      <c r="L20" s="38">
        <v>1817.3833333333328</v>
      </c>
      <c r="M20" s="28">
        <v>1779.85</v>
      </c>
      <c r="N20" s="28">
        <v>1731.2</v>
      </c>
      <c r="O20" s="39">
        <v>21225000</v>
      </c>
      <c r="P20" s="40">
        <v>6.5204505038529937E-3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741.95</v>
      </c>
      <c r="F21" s="37">
        <v>739.35</v>
      </c>
      <c r="G21" s="38">
        <v>725.95</v>
      </c>
      <c r="H21" s="38">
        <v>709.95</v>
      </c>
      <c r="I21" s="38">
        <v>696.55000000000007</v>
      </c>
      <c r="J21" s="38">
        <v>755.35</v>
      </c>
      <c r="K21" s="38">
        <v>768.74999999999989</v>
      </c>
      <c r="L21" s="38">
        <v>784.75</v>
      </c>
      <c r="M21" s="28">
        <v>752.75</v>
      </c>
      <c r="N21" s="28">
        <v>723.35</v>
      </c>
      <c r="O21" s="39">
        <v>88258750</v>
      </c>
      <c r="P21" s="40">
        <v>-7.1154359962313498E-3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3369.3</v>
      </c>
      <c r="F22" s="37">
        <v>3383.3333333333335</v>
      </c>
      <c r="G22" s="38">
        <v>3346.8666666666668</v>
      </c>
      <c r="H22" s="38">
        <v>3324.4333333333334</v>
      </c>
      <c r="I22" s="38">
        <v>3287.9666666666667</v>
      </c>
      <c r="J22" s="38">
        <v>3405.7666666666669</v>
      </c>
      <c r="K22" s="38">
        <v>3442.2333333333331</v>
      </c>
      <c r="L22" s="38">
        <v>3464.666666666667</v>
      </c>
      <c r="M22" s="28">
        <v>3419.8</v>
      </c>
      <c r="N22" s="28">
        <v>3360.9</v>
      </c>
      <c r="O22" s="39">
        <v>331800</v>
      </c>
      <c r="P22" s="40">
        <v>-4.2016806722689074E-3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600.45000000000005</v>
      </c>
      <c r="F23" s="37">
        <v>600.7166666666667</v>
      </c>
      <c r="G23" s="38">
        <v>593.73333333333335</v>
      </c>
      <c r="H23" s="38">
        <v>587.01666666666665</v>
      </c>
      <c r="I23" s="38">
        <v>580.0333333333333</v>
      </c>
      <c r="J23" s="38">
        <v>607.43333333333339</v>
      </c>
      <c r="K23" s="38">
        <v>614.41666666666674</v>
      </c>
      <c r="L23" s="38">
        <v>621.13333333333344</v>
      </c>
      <c r="M23" s="28">
        <v>607.70000000000005</v>
      </c>
      <c r="N23" s="28">
        <v>594</v>
      </c>
      <c r="O23" s="39">
        <v>8813000</v>
      </c>
      <c r="P23" s="40">
        <v>-2.9191451861643535E-2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361.8</v>
      </c>
      <c r="F24" s="37">
        <v>363.81666666666661</v>
      </c>
      <c r="G24" s="38">
        <v>358.63333333333321</v>
      </c>
      <c r="H24" s="38">
        <v>355.46666666666658</v>
      </c>
      <c r="I24" s="38">
        <v>350.28333333333319</v>
      </c>
      <c r="J24" s="38">
        <v>366.98333333333323</v>
      </c>
      <c r="K24" s="38">
        <v>372.16666666666663</v>
      </c>
      <c r="L24" s="38">
        <v>375.33333333333326</v>
      </c>
      <c r="M24" s="28">
        <v>369</v>
      </c>
      <c r="N24" s="28">
        <v>360.65</v>
      </c>
      <c r="O24" s="39">
        <v>15412500</v>
      </c>
      <c r="P24" s="40">
        <v>3.2220269478617459E-3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738.1</v>
      </c>
      <c r="F25" s="37">
        <v>742.36666666666679</v>
      </c>
      <c r="G25" s="38">
        <v>732.28333333333353</v>
      </c>
      <c r="H25" s="38">
        <v>726.4666666666667</v>
      </c>
      <c r="I25" s="38">
        <v>716.38333333333344</v>
      </c>
      <c r="J25" s="38">
        <v>748.18333333333362</v>
      </c>
      <c r="K25" s="38">
        <v>758.26666666666688</v>
      </c>
      <c r="L25" s="38">
        <v>764.08333333333371</v>
      </c>
      <c r="M25" s="28">
        <v>752.45</v>
      </c>
      <c r="N25" s="28">
        <v>736.55</v>
      </c>
      <c r="O25" s="39">
        <v>1925700</v>
      </c>
      <c r="P25" s="40">
        <v>1.5503875968992248E-2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4583.05</v>
      </c>
      <c r="F26" s="37">
        <v>4620.0000000000009</v>
      </c>
      <c r="G26" s="38">
        <v>4518.1500000000015</v>
      </c>
      <c r="H26" s="38">
        <v>4453.2500000000009</v>
      </c>
      <c r="I26" s="38">
        <v>4351.4000000000015</v>
      </c>
      <c r="J26" s="38">
        <v>4684.9000000000015</v>
      </c>
      <c r="K26" s="38">
        <v>4786.7500000000018</v>
      </c>
      <c r="L26" s="38">
        <v>4851.6500000000015</v>
      </c>
      <c r="M26" s="28">
        <v>4721.8500000000004</v>
      </c>
      <c r="N26" s="28">
        <v>4555.1000000000004</v>
      </c>
      <c r="O26" s="39">
        <v>2560625</v>
      </c>
      <c r="P26" s="40">
        <v>-1.3816676295012516E-2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213.95</v>
      </c>
      <c r="F27" s="37">
        <v>215.61666666666665</v>
      </c>
      <c r="G27" s="38">
        <v>211.3833333333333</v>
      </c>
      <c r="H27" s="38">
        <v>208.81666666666666</v>
      </c>
      <c r="I27" s="38">
        <v>204.58333333333331</v>
      </c>
      <c r="J27" s="38">
        <v>218.18333333333328</v>
      </c>
      <c r="K27" s="38">
        <v>222.41666666666663</v>
      </c>
      <c r="L27" s="38">
        <v>224.98333333333326</v>
      </c>
      <c r="M27" s="28">
        <v>219.85</v>
      </c>
      <c r="N27" s="28">
        <v>213.05</v>
      </c>
      <c r="O27" s="39">
        <v>13465000</v>
      </c>
      <c r="P27" s="40">
        <v>-3.1464001480658891E-3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128.55000000000001</v>
      </c>
      <c r="F28" s="37">
        <v>128.68333333333337</v>
      </c>
      <c r="G28" s="38">
        <v>127.21666666666673</v>
      </c>
      <c r="H28" s="38">
        <v>125.88333333333335</v>
      </c>
      <c r="I28" s="38">
        <v>124.41666666666671</v>
      </c>
      <c r="J28" s="38">
        <v>130.01666666666674</v>
      </c>
      <c r="K28" s="38">
        <v>131.48333333333338</v>
      </c>
      <c r="L28" s="38">
        <v>132.81666666666675</v>
      </c>
      <c r="M28" s="28">
        <v>130.15</v>
      </c>
      <c r="N28" s="28">
        <v>127.35</v>
      </c>
      <c r="O28" s="39">
        <v>31666500</v>
      </c>
      <c r="P28" s="40">
        <v>3.3333333333333333E-2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3249.7</v>
      </c>
      <c r="F29" s="37">
        <v>3261.3000000000006</v>
      </c>
      <c r="G29" s="38">
        <v>3211.2000000000012</v>
      </c>
      <c r="H29" s="38">
        <v>3172.7000000000007</v>
      </c>
      <c r="I29" s="38">
        <v>3122.6000000000013</v>
      </c>
      <c r="J29" s="38">
        <v>3299.8000000000011</v>
      </c>
      <c r="K29" s="38">
        <v>3349.9000000000005</v>
      </c>
      <c r="L29" s="38">
        <v>3388.400000000001</v>
      </c>
      <c r="M29" s="28">
        <v>3311.4</v>
      </c>
      <c r="N29" s="28">
        <v>3222.8</v>
      </c>
      <c r="O29" s="39">
        <v>3780750</v>
      </c>
      <c r="P29" s="40">
        <v>1.8681930201128866E-3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1909.2</v>
      </c>
      <c r="F30" s="37">
        <v>1928.8833333333332</v>
      </c>
      <c r="G30" s="38">
        <v>1881.7666666666664</v>
      </c>
      <c r="H30" s="38">
        <v>1854.3333333333333</v>
      </c>
      <c r="I30" s="38">
        <v>1807.2166666666665</v>
      </c>
      <c r="J30" s="38">
        <v>1956.3166666666664</v>
      </c>
      <c r="K30" s="38">
        <v>2003.4333333333332</v>
      </c>
      <c r="L30" s="38">
        <v>2030.8666666666663</v>
      </c>
      <c r="M30" s="28">
        <v>1976</v>
      </c>
      <c r="N30" s="28">
        <v>1901.45</v>
      </c>
      <c r="O30" s="39">
        <v>1161050</v>
      </c>
      <c r="P30" s="40">
        <v>6.4817150063051707E-2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9293.7000000000007</v>
      </c>
      <c r="F31" s="37">
        <v>9389.5499999999993</v>
      </c>
      <c r="G31" s="38">
        <v>9155.1999999999989</v>
      </c>
      <c r="H31" s="38">
        <v>9016.6999999999989</v>
      </c>
      <c r="I31" s="38">
        <v>8782.3499999999985</v>
      </c>
      <c r="J31" s="38">
        <v>9528.0499999999993</v>
      </c>
      <c r="K31" s="38">
        <v>9762.3999999999978</v>
      </c>
      <c r="L31" s="38">
        <v>9900.9</v>
      </c>
      <c r="M31" s="28">
        <v>9623.9</v>
      </c>
      <c r="N31" s="28">
        <v>9251.0499999999993</v>
      </c>
      <c r="O31" s="39">
        <v>138900</v>
      </c>
      <c r="P31" s="40">
        <v>0.25729803122878481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1278.5</v>
      </c>
      <c r="F32" s="37">
        <v>1289.7166666666667</v>
      </c>
      <c r="G32" s="38">
        <v>1261.8833333333334</v>
      </c>
      <c r="H32" s="38">
        <v>1245.2666666666667</v>
      </c>
      <c r="I32" s="38">
        <v>1217.4333333333334</v>
      </c>
      <c r="J32" s="38">
        <v>1306.3333333333335</v>
      </c>
      <c r="K32" s="38">
        <v>1334.1666666666665</v>
      </c>
      <c r="L32" s="38">
        <v>1350.7833333333335</v>
      </c>
      <c r="M32" s="28">
        <v>1317.55</v>
      </c>
      <c r="N32" s="28">
        <v>1273.0999999999999</v>
      </c>
      <c r="O32" s="39">
        <v>2932000</v>
      </c>
      <c r="P32" s="40">
        <v>9.1206332817071068E-3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687.95</v>
      </c>
      <c r="F33" s="37">
        <v>688.36666666666679</v>
      </c>
      <c r="G33" s="38">
        <v>680.13333333333355</v>
      </c>
      <c r="H33" s="38">
        <v>672.31666666666672</v>
      </c>
      <c r="I33" s="38">
        <v>664.08333333333348</v>
      </c>
      <c r="J33" s="38">
        <v>696.18333333333362</v>
      </c>
      <c r="K33" s="38">
        <v>704.41666666666674</v>
      </c>
      <c r="L33" s="38">
        <v>712.23333333333369</v>
      </c>
      <c r="M33" s="28">
        <v>696.6</v>
      </c>
      <c r="N33" s="28">
        <v>680.55</v>
      </c>
      <c r="O33" s="39">
        <v>13199250</v>
      </c>
      <c r="P33" s="40">
        <v>1.2484179035784145E-2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796.1</v>
      </c>
      <c r="F34" s="37">
        <v>797.65</v>
      </c>
      <c r="G34" s="38">
        <v>787.44999999999993</v>
      </c>
      <c r="H34" s="38">
        <v>778.8</v>
      </c>
      <c r="I34" s="38">
        <v>768.59999999999991</v>
      </c>
      <c r="J34" s="38">
        <v>806.3</v>
      </c>
      <c r="K34" s="38">
        <v>816.5</v>
      </c>
      <c r="L34" s="38">
        <v>825.15</v>
      </c>
      <c r="M34" s="28">
        <v>807.85</v>
      </c>
      <c r="N34" s="28">
        <v>789</v>
      </c>
      <c r="O34" s="39">
        <v>39054000</v>
      </c>
      <c r="P34" s="40">
        <v>1.9899717956753368E-2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3584.15</v>
      </c>
      <c r="F35" s="37">
        <v>3597.9666666666672</v>
      </c>
      <c r="G35" s="38">
        <v>3554.1333333333341</v>
      </c>
      <c r="H35" s="38">
        <v>3524.1166666666668</v>
      </c>
      <c r="I35" s="38">
        <v>3480.2833333333338</v>
      </c>
      <c r="J35" s="38">
        <v>3627.9833333333345</v>
      </c>
      <c r="K35" s="38">
        <v>3671.8166666666675</v>
      </c>
      <c r="L35" s="38">
        <v>3701.8333333333348</v>
      </c>
      <c r="M35" s="28">
        <v>3641.8</v>
      </c>
      <c r="N35" s="28">
        <v>3567.95</v>
      </c>
      <c r="O35" s="39">
        <v>2107250</v>
      </c>
      <c r="P35" s="40">
        <v>2.0209224916785543E-3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16292.6</v>
      </c>
      <c r="F36" s="37">
        <v>16370.916666666666</v>
      </c>
      <c r="G36" s="38">
        <v>16128.683333333331</v>
      </c>
      <c r="H36" s="38">
        <v>15964.766666666665</v>
      </c>
      <c r="I36" s="38">
        <v>15722.533333333329</v>
      </c>
      <c r="J36" s="38">
        <v>16534.833333333332</v>
      </c>
      <c r="K36" s="38">
        <v>16777.066666666666</v>
      </c>
      <c r="L36" s="38">
        <v>16940.983333333334</v>
      </c>
      <c r="M36" s="28">
        <v>16613.150000000001</v>
      </c>
      <c r="N36" s="28">
        <v>16207</v>
      </c>
      <c r="O36" s="39">
        <v>691000</v>
      </c>
      <c r="P36" s="40">
        <v>9.2748119477105082E-3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7080.65</v>
      </c>
      <c r="F37" s="37">
        <v>7123.3833333333341</v>
      </c>
      <c r="G37" s="38">
        <v>7022.7666666666682</v>
      </c>
      <c r="H37" s="38">
        <v>6964.8833333333341</v>
      </c>
      <c r="I37" s="38">
        <v>6864.2666666666682</v>
      </c>
      <c r="J37" s="38">
        <v>7181.2666666666682</v>
      </c>
      <c r="K37" s="38">
        <v>7281.883333333335</v>
      </c>
      <c r="L37" s="38">
        <v>7339.7666666666682</v>
      </c>
      <c r="M37" s="28">
        <v>7224</v>
      </c>
      <c r="N37" s="28">
        <v>7065.5</v>
      </c>
      <c r="O37" s="39">
        <v>4488125</v>
      </c>
      <c r="P37" s="40">
        <v>7.8044429578838807E-4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1990.45</v>
      </c>
      <c r="F38" s="37">
        <v>2041.3333333333333</v>
      </c>
      <c r="G38" s="38">
        <v>1932.7666666666664</v>
      </c>
      <c r="H38" s="38">
        <v>1875.0833333333333</v>
      </c>
      <c r="I38" s="38">
        <v>1766.5166666666664</v>
      </c>
      <c r="J38" s="38">
        <v>2099.0166666666664</v>
      </c>
      <c r="K38" s="38">
        <v>2207.5833333333335</v>
      </c>
      <c r="L38" s="38">
        <v>2265.2666666666664</v>
      </c>
      <c r="M38" s="28">
        <v>2149.9</v>
      </c>
      <c r="N38" s="28">
        <v>1983.65</v>
      </c>
      <c r="O38" s="39">
        <v>1399000</v>
      </c>
      <c r="P38" s="40">
        <v>0.13151083791653187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412.85</v>
      </c>
      <c r="F39" s="37">
        <v>415.5333333333333</v>
      </c>
      <c r="G39" s="38">
        <v>407.56666666666661</v>
      </c>
      <c r="H39" s="38">
        <v>402.2833333333333</v>
      </c>
      <c r="I39" s="38">
        <v>394.31666666666661</v>
      </c>
      <c r="J39" s="38">
        <v>420.81666666666661</v>
      </c>
      <c r="K39" s="38">
        <v>428.7833333333333</v>
      </c>
      <c r="L39" s="38">
        <v>434.06666666666661</v>
      </c>
      <c r="M39" s="28">
        <v>423.5</v>
      </c>
      <c r="N39" s="28">
        <v>410.25</v>
      </c>
      <c r="O39" s="39">
        <v>7243200</v>
      </c>
      <c r="P39" s="40">
        <v>-1.8855656697009102E-2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323.45</v>
      </c>
      <c r="F40" s="37">
        <v>325.90000000000003</v>
      </c>
      <c r="G40" s="38">
        <v>319.30000000000007</v>
      </c>
      <c r="H40" s="38">
        <v>315.15000000000003</v>
      </c>
      <c r="I40" s="38">
        <v>308.55000000000007</v>
      </c>
      <c r="J40" s="38">
        <v>330.05000000000007</v>
      </c>
      <c r="K40" s="38">
        <v>336.65000000000009</v>
      </c>
      <c r="L40" s="38">
        <v>340.80000000000007</v>
      </c>
      <c r="M40" s="28">
        <v>332.5</v>
      </c>
      <c r="N40" s="28">
        <v>321.75</v>
      </c>
      <c r="O40" s="39">
        <v>20732400</v>
      </c>
      <c r="P40" s="40">
        <v>-1.4713430282292557E-2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107.15</v>
      </c>
      <c r="F41" s="37">
        <v>108.38333333333334</v>
      </c>
      <c r="G41" s="38">
        <v>105.56666666666668</v>
      </c>
      <c r="H41" s="38">
        <v>103.98333333333333</v>
      </c>
      <c r="I41" s="38">
        <v>101.16666666666667</v>
      </c>
      <c r="J41" s="38">
        <v>109.96666666666668</v>
      </c>
      <c r="K41" s="38">
        <v>112.78333333333335</v>
      </c>
      <c r="L41" s="38">
        <v>114.36666666666669</v>
      </c>
      <c r="M41" s="28">
        <v>111.2</v>
      </c>
      <c r="N41" s="28">
        <v>106.8</v>
      </c>
      <c r="O41" s="39">
        <v>131519700</v>
      </c>
      <c r="P41" s="40">
        <v>-9.9524396688391754E-3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1919.3</v>
      </c>
      <c r="F42" s="37">
        <v>1914.1000000000001</v>
      </c>
      <c r="G42" s="38">
        <v>1891.2500000000002</v>
      </c>
      <c r="H42" s="38">
        <v>1863.2</v>
      </c>
      <c r="I42" s="38">
        <v>1840.3500000000001</v>
      </c>
      <c r="J42" s="38">
        <v>1942.1500000000003</v>
      </c>
      <c r="K42" s="38">
        <v>1965.0000000000002</v>
      </c>
      <c r="L42" s="38">
        <v>1993.0500000000004</v>
      </c>
      <c r="M42" s="28">
        <v>1936.95</v>
      </c>
      <c r="N42" s="28">
        <v>1886.05</v>
      </c>
      <c r="O42" s="39">
        <v>1574100</v>
      </c>
      <c r="P42" s="40">
        <v>1.7057569296375266E-2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198.9</v>
      </c>
      <c r="F43" s="37">
        <v>199.06666666666669</v>
      </c>
      <c r="G43" s="38">
        <v>196.53333333333339</v>
      </c>
      <c r="H43" s="38">
        <v>194.16666666666669</v>
      </c>
      <c r="I43" s="38">
        <v>191.63333333333338</v>
      </c>
      <c r="J43" s="38">
        <v>201.43333333333339</v>
      </c>
      <c r="K43" s="38">
        <v>203.9666666666667</v>
      </c>
      <c r="L43" s="38">
        <v>206.3333333333334</v>
      </c>
      <c r="M43" s="28">
        <v>201.6</v>
      </c>
      <c r="N43" s="28">
        <v>196.7</v>
      </c>
      <c r="O43" s="39">
        <v>33200600</v>
      </c>
      <c r="P43" s="40">
        <v>5.4085155350978133E-3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725.15</v>
      </c>
      <c r="F44" s="37">
        <v>726.26666666666677</v>
      </c>
      <c r="G44" s="38">
        <v>717.83333333333348</v>
      </c>
      <c r="H44" s="38">
        <v>710.51666666666677</v>
      </c>
      <c r="I44" s="38">
        <v>702.08333333333348</v>
      </c>
      <c r="J44" s="38">
        <v>733.58333333333348</v>
      </c>
      <c r="K44" s="38">
        <v>742.01666666666665</v>
      </c>
      <c r="L44" s="38">
        <v>749.33333333333348</v>
      </c>
      <c r="M44" s="28">
        <v>734.7</v>
      </c>
      <c r="N44" s="28">
        <v>718.95</v>
      </c>
      <c r="O44" s="39">
        <v>4563900</v>
      </c>
      <c r="P44" s="40">
        <v>-1.0965435041716329E-2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721.25</v>
      </c>
      <c r="F45" s="37">
        <v>723.53333333333342</v>
      </c>
      <c r="G45" s="38">
        <v>714.16666666666686</v>
      </c>
      <c r="H45" s="38">
        <v>707.08333333333348</v>
      </c>
      <c r="I45" s="38">
        <v>697.71666666666692</v>
      </c>
      <c r="J45" s="38">
        <v>730.61666666666679</v>
      </c>
      <c r="K45" s="38">
        <v>739.98333333333335</v>
      </c>
      <c r="L45" s="38">
        <v>747.06666666666672</v>
      </c>
      <c r="M45" s="28">
        <v>732.9</v>
      </c>
      <c r="N45" s="28">
        <v>716.45</v>
      </c>
      <c r="O45" s="39">
        <v>5684250</v>
      </c>
      <c r="P45" s="40">
        <v>-6.2934312311524847E-3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723.5</v>
      </c>
      <c r="F46" s="37">
        <v>720.58333333333337</v>
      </c>
      <c r="G46" s="38">
        <v>712.16666666666674</v>
      </c>
      <c r="H46" s="38">
        <v>700.83333333333337</v>
      </c>
      <c r="I46" s="38">
        <v>692.41666666666674</v>
      </c>
      <c r="J46" s="38">
        <v>731.91666666666674</v>
      </c>
      <c r="K46" s="38">
        <v>740.33333333333348</v>
      </c>
      <c r="L46" s="38">
        <v>751.66666666666674</v>
      </c>
      <c r="M46" s="28">
        <v>729</v>
      </c>
      <c r="N46" s="28">
        <v>709.25</v>
      </c>
      <c r="O46" s="39">
        <v>56487950</v>
      </c>
      <c r="P46" s="40">
        <v>1.8202678173910067E-2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55.1</v>
      </c>
      <c r="F47" s="37">
        <v>55.233333333333327</v>
      </c>
      <c r="G47" s="38">
        <v>54.666666666666657</v>
      </c>
      <c r="H47" s="38">
        <v>54.233333333333327</v>
      </c>
      <c r="I47" s="38">
        <v>53.666666666666657</v>
      </c>
      <c r="J47" s="38">
        <v>55.666666666666657</v>
      </c>
      <c r="K47" s="38">
        <v>56.233333333333334</v>
      </c>
      <c r="L47" s="38">
        <v>56.666666666666657</v>
      </c>
      <c r="M47" s="28">
        <v>55.8</v>
      </c>
      <c r="N47" s="28">
        <v>54.8</v>
      </c>
      <c r="O47" s="39">
        <v>121768500</v>
      </c>
      <c r="P47" s="40">
        <v>-5.8294042006000859E-3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402.8</v>
      </c>
      <c r="F48" s="37">
        <v>403.56666666666666</v>
      </c>
      <c r="G48" s="38">
        <v>400.2833333333333</v>
      </c>
      <c r="H48" s="38">
        <v>397.76666666666665</v>
      </c>
      <c r="I48" s="38">
        <v>394.48333333333329</v>
      </c>
      <c r="J48" s="38">
        <v>406.08333333333331</v>
      </c>
      <c r="K48" s="38">
        <v>409.36666666666673</v>
      </c>
      <c r="L48" s="38">
        <v>411.88333333333333</v>
      </c>
      <c r="M48" s="28">
        <v>406.85</v>
      </c>
      <c r="N48" s="28">
        <v>401.05</v>
      </c>
      <c r="O48" s="39">
        <v>13190500</v>
      </c>
      <c r="P48" s="40">
        <v>1.5943312666076175E-2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16022.8</v>
      </c>
      <c r="F49" s="37">
        <v>16091.75</v>
      </c>
      <c r="G49" s="38">
        <v>15893.6</v>
      </c>
      <c r="H49" s="38">
        <v>15764.4</v>
      </c>
      <c r="I49" s="38">
        <v>15566.25</v>
      </c>
      <c r="J49" s="38">
        <v>16220.95</v>
      </c>
      <c r="K49" s="38">
        <v>16419.100000000002</v>
      </c>
      <c r="L49" s="38">
        <v>16548.300000000003</v>
      </c>
      <c r="M49" s="28">
        <v>16289.9</v>
      </c>
      <c r="N49" s="28">
        <v>15962.55</v>
      </c>
      <c r="O49" s="39">
        <v>153550</v>
      </c>
      <c r="P49" s="40">
        <v>3.5052241321199863E-2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374.7</v>
      </c>
      <c r="F50" s="37">
        <v>374.43333333333334</v>
      </c>
      <c r="G50" s="38">
        <v>370.16666666666669</v>
      </c>
      <c r="H50" s="38">
        <v>365.63333333333333</v>
      </c>
      <c r="I50" s="38">
        <v>361.36666666666667</v>
      </c>
      <c r="J50" s="38">
        <v>378.9666666666667</v>
      </c>
      <c r="K50" s="38">
        <v>383.23333333333335</v>
      </c>
      <c r="L50" s="38">
        <v>387.76666666666671</v>
      </c>
      <c r="M50" s="28">
        <v>378.7</v>
      </c>
      <c r="N50" s="28">
        <v>369.9</v>
      </c>
      <c r="O50" s="39">
        <v>26110800</v>
      </c>
      <c r="P50" s="40">
        <v>-1.3331519521153584E-2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3467.45</v>
      </c>
      <c r="F51" s="37">
        <v>3468.25</v>
      </c>
      <c r="G51" s="38">
        <v>3436.55</v>
      </c>
      <c r="H51" s="38">
        <v>3405.65</v>
      </c>
      <c r="I51" s="38">
        <v>3373.9500000000003</v>
      </c>
      <c r="J51" s="38">
        <v>3499.15</v>
      </c>
      <c r="K51" s="38">
        <v>3530.85</v>
      </c>
      <c r="L51" s="38">
        <v>3561.75</v>
      </c>
      <c r="M51" s="28">
        <v>3499.95</v>
      </c>
      <c r="N51" s="28">
        <v>3437.35</v>
      </c>
      <c r="O51" s="39">
        <v>1349200</v>
      </c>
      <c r="P51" s="40">
        <v>6.4150380426674621E-3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444.7</v>
      </c>
      <c r="F52" s="37">
        <v>448.2</v>
      </c>
      <c r="G52" s="38">
        <v>437.4</v>
      </c>
      <c r="H52" s="38">
        <v>430.09999999999997</v>
      </c>
      <c r="I52" s="38">
        <v>419.29999999999995</v>
      </c>
      <c r="J52" s="38">
        <v>455.5</v>
      </c>
      <c r="K52" s="38">
        <v>466.30000000000007</v>
      </c>
      <c r="L52" s="38">
        <v>473.6</v>
      </c>
      <c r="M52" s="28">
        <v>459</v>
      </c>
      <c r="N52" s="28">
        <v>440.9</v>
      </c>
      <c r="O52" s="39">
        <v>4695600</v>
      </c>
      <c r="P52" s="40">
        <v>4.2123485285631854E-2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385.65</v>
      </c>
      <c r="F53" s="37">
        <v>387.51666666666665</v>
      </c>
      <c r="G53" s="38">
        <v>382.5333333333333</v>
      </c>
      <c r="H53" s="38">
        <v>379.41666666666663</v>
      </c>
      <c r="I53" s="38">
        <v>374.43333333333328</v>
      </c>
      <c r="J53" s="38">
        <v>390.63333333333333</v>
      </c>
      <c r="K53" s="38">
        <v>395.61666666666667</v>
      </c>
      <c r="L53" s="38">
        <v>398.73333333333335</v>
      </c>
      <c r="M53" s="28">
        <v>392.5</v>
      </c>
      <c r="N53" s="28">
        <v>384.4</v>
      </c>
      <c r="O53" s="39">
        <v>22388300</v>
      </c>
      <c r="P53" s="40">
        <v>2.4101841602093187E-2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244.1</v>
      </c>
      <c r="F54" s="37">
        <v>245.81666666666669</v>
      </c>
      <c r="G54" s="38">
        <v>240.98333333333338</v>
      </c>
      <c r="H54" s="38">
        <v>237.86666666666667</v>
      </c>
      <c r="I54" s="38">
        <v>233.03333333333336</v>
      </c>
      <c r="J54" s="38">
        <v>248.93333333333339</v>
      </c>
      <c r="K54" s="38">
        <v>253.76666666666671</v>
      </c>
      <c r="L54" s="38">
        <v>256.88333333333344</v>
      </c>
      <c r="M54" s="28">
        <v>250.65</v>
      </c>
      <c r="N54" s="28">
        <v>242.7</v>
      </c>
      <c r="O54" s="39">
        <v>44177400</v>
      </c>
      <c r="P54" s="40">
        <v>-9.0843023255813959E-3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618.70000000000005</v>
      </c>
      <c r="F55" s="37">
        <v>624.73333333333335</v>
      </c>
      <c r="G55" s="38">
        <v>608.16666666666674</v>
      </c>
      <c r="H55" s="38">
        <v>597.63333333333344</v>
      </c>
      <c r="I55" s="38">
        <v>581.06666666666683</v>
      </c>
      <c r="J55" s="38">
        <v>635.26666666666665</v>
      </c>
      <c r="K55" s="38">
        <v>651.83333333333326</v>
      </c>
      <c r="L55" s="38">
        <v>662.36666666666656</v>
      </c>
      <c r="M55" s="28">
        <v>641.29999999999995</v>
      </c>
      <c r="N55" s="28">
        <v>614.20000000000005</v>
      </c>
      <c r="O55" s="39">
        <v>3310125</v>
      </c>
      <c r="P55" s="40">
        <v>-1.7934625397743709E-2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388.75</v>
      </c>
      <c r="F56" s="37">
        <v>390.90000000000003</v>
      </c>
      <c r="G56" s="38">
        <v>383.10000000000008</v>
      </c>
      <c r="H56" s="38">
        <v>377.45000000000005</v>
      </c>
      <c r="I56" s="38">
        <v>369.65000000000009</v>
      </c>
      <c r="J56" s="38">
        <v>396.55000000000007</v>
      </c>
      <c r="K56" s="38">
        <v>404.35</v>
      </c>
      <c r="L56" s="38">
        <v>410.00000000000006</v>
      </c>
      <c r="M56" s="28">
        <v>398.7</v>
      </c>
      <c r="N56" s="28">
        <v>385.25</v>
      </c>
      <c r="O56" s="39">
        <v>2853000</v>
      </c>
      <c r="P56" s="40">
        <v>-3.107488537952114E-2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669.2</v>
      </c>
      <c r="F57" s="37">
        <v>677.86666666666667</v>
      </c>
      <c r="G57" s="38">
        <v>657.83333333333337</v>
      </c>
      <c r="H57" s="38">
        <v>646.4666666666667</v>
      </c>
      <c r="I57" s="38">
        <v>626.43333333333339</v>
      </c>
      <c r="J57" s="38">
        <v>689.23333333333335</v>
      </c>
      <c r="K57" s="38">
        <v>709.26666666666665</v>
      </c>
      <c r="L57" s="38">
        <v>720.63333333333333</v>
      </c>
      <c r="M57" s="28">
        <v>697.9</v>
      </c>
      <c r="N57" s="28">
        <v>666.5</v>
      </c>
      <c r="O57" s="39">
        <v>8788750</v>
      </c>
      <c r="P57" s="40">
        <v>3.7116345467523197E-3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929.4</v>
      </c>
      <c r="F58" s="37">
        <v>926.23333333333323</v>
      </c>
      <c r="G58" s="38">
        <v>918.51666666666642</v>
      </c>
      <c r="H58" s="38">
        <v>907.63333333333321</v>
      </c>
      <c r="I58" s="38">
        <v>899.9166666666664</v>
      </c>
      <c r="J58" s="38">
        <v>937.11666666666645</v>
      </c>
      <c r="K58" s="38">
        <v>944.83333333333337</v>
      </c>
      <c r="L58" s="38">
        <v>955.71666666666647</v>
      </c>
      <c r="M58" s="28">
        <v>933.95</v>
      </c>
      <c r="N58" s="28">
        <v>915.35</v>
      </c>
      <c r="O58" s="39">
        <v>14966250</v>
      </c>
      <c r="P58" s="40">
        <v>6.3166643579443141E-2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159.30000000000001</v>
      </c>
      <c r="F59" s="37">
        <v>159.61666666666667</v>
      </c>
      <c r="G59" s="38">
        <v>157.93333333333334</v>
      </c>
      <c r="H59" s="38">
        <v>156.56666666666666</v>
      </c>
      <c r="I59" s="38">
        <v>154.88333333333333</v>
      </c>
      <c r="J59" s="38">
        <v>160.98333333333335</v>
      </c>
      <c r="K59" s="38">
        <v>162.66666666666669</v>
      </c>
      <c r="L59" s="38">
        <v>164.03333333333336</v>
      </c>
      <c r="M59" s="28">
        <v>161.30000000000001</v>
      </c>
      <c r="N59" s="28">
        <v>158.25</v>
      </c>
      <c r="O59" s="39">
        <v>47048400</v>
      </c>
      <c r="P59" s="40">
        <v>-9.3738945879023698E-3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4458.05</v>
      </c>
      <c r="F60" s="37">
        <v>4483.25</v>
      </c>
      <c r="G60" s="38">
        <v>4392.3</v>
      </c>
      <c r="H60" s="38">
        <v>4326.55</v>
      </c>
      <c r="I60" s="38">
        <v>4235.6000000000004</v>
      </c>
      <c r="J60" s="38">
        <v>4549</v>
      </c>
      <c r="K60" s="38">
        <v>4639.9500000000007</v>
      </c>
      <c r="L60" s="38">
        <v>4705.7</v>
      </c>
      <c r="M60" s="28">
        <v>4574.2</v>
      </c>
      <c r="N60" s="28">
        <v>4417.5</v>
      </c>
      <c r="O60" s="39">
        <v>810600</v>
      </c>
      <c r="P60" s="40">
        <v>7.7076081551466936E-3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1427.7</v>
      </c>
      <c r="F61" s="37">
        <v>1428.25</v>
      </c>
      <c r="G61" s="38">
        <v>1417.5</v>
      </c>
      <c r="H61" s="38">
        <v>1407.3</v>
      </c>
      <c r="I61" s="38">
        <v>1396.55</v>
      </c>
      <c r="J61" s="38">
        <v>1438.45</v>
      </c>
      <c r="K61" s="38">
        <v>1449.2</v>
      </c>
      <c r="L61" s="38">
        <v>1459.4</v>
      </c>
      <c r="M61" s="28">
        <v>1439</v>
      </c>
      <c r="N61" s="28">
        <v>1418.05</v>
      </c>
      <c r="O61" s="39">
        <v>2636200</v>
      </c>
      <c r="P61" s="40">
        <v>2.3647730361511281E-2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601.04999999999995</v>
      </c>
      <c r="F62" s="37">
        <v>601.61666666666667</v>
      </c>
      <c r="G62" s="38">
        <v>594.33333333333337</v>
      </c>
      <c r="H62" s="38">
        <v>587.61666666666667</v>
      </c>
      <c r="I62" s="38">
        <v>580.33333333333337</v>
      </c>
      <c r="J62" s="38">
        <v>608.33333333333337</v>
      </c>
      <c r="K62" s="38">
        <v>615.61666666666667</v>
      </c>
      <c r="L62" s="38">
        <v>622.33333333333337</v>
      </c>
      <c r="M62" s="28">
        <v>608.9</v>
      </c>
      <c r="N62" s="28">
        <v>594.9</v>
      </c>
      <c r="O62" s="39">
        <v>5344800</v>
      </c>
      <c r="P62" s="40">
        <v>2.5322283609576429E-2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803.5</v>
      </c>
      <c r="F63" s="37">
        <v>800.81666666666661</v>
      </c>
      <c r="G63" s="38">
        <v>793.83333333333326</v>
      </c>
      <c r="H63" s="38">
        <v>784.16666666666663</v>
      </c>
      <c r="I63" s="38">
        <v>777.18333333333328</v>
      </c>
      <c r="J63" s="38">
        <v>810.48333333333323</v>
      </c>
      <c r="K63" s="38">
        <v>817.46666666666658</v>
      </c>
      <c r="L63" s="38">
        <v>827.13333333333321</v>
      </c>
      <c r="M63" s="28">
        <v>807.8</v>
      </c>
      <c r="N63" s="28">
        <v>791.15</v>
      </c>
      <c r="O63" s="39">
        <v>1009375</v>
      </c>
      <c r="P63" s="40">
        <v>2.2799240025332488E-2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397.1</v>
      </c>
      <c r="F64" s="37">
        <v>392.55</v>
      </c>
      <c r="G64" s="38">
        <v>384.05</v>
      </c>
      <c r="H64" s="38">
        <v>371</v>
      </c>
      <c r="I64" s="38">
        <v>362.5</v>
      </c>
      <c r="J64" s="38">
        <v>405.6</v>
      </c>
      <c r="K64" s="38">
        <v>414.1</v>
      </c>
      <c r="L64" s="38">
        <v>427.15000000000003</v>
      </c>
      <c r="M64" s="28">
        <v>401.05</v>
      </c>
      <c r="N64" s="28">
        <v>379.5</v>
      </c>
      <c r="O64" s="39">
        <v>3421000</v>
      </c>
      <c r="P64" s="40">
        <v>-0.10888252148997135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131.94999999999999</v>
      </c>
      <c r="F65" s="37">
        <v>133.30000000000001</v>
      </c>
      <c r="G65" s="38">
        <v>130.20000000000002</v>
      </c>
      <c r="H65" s="38">
        <v>128.45000000000002</v>
      </c>
      <c r="I65" s="38">
        <v>125.35000000000002</v>
      </c>
      <c r="J65" s="38">
        <v>135.05000000000001</v>
      </c>
      <c r="K65" s="38">
        <v>138.15000000000003</v>
      </c>
      <c r="L65" s="38">
        <v>139.9</v>
      </c>
      <c r="M65" s="28">
        <v>136.4</v>
      </c>
      <c r="N65" s="28">
        <v>131.55000000000001</v>
      </c>
      <c r="O65" s="39">
        <v>13814200</v>
      </c>
      <c r="P65" s="40">
        <v>5.7246942492844136E-2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952.85</v>
      </c>
      <c r="F66" s="37">
        <v>948.81666666666661</v>
      </c>
      <c r="G66" s="38">
        <v>941.63333333333321</v>
      </c>
      <c r="H66" s="38">
        <v>930.41666666666663</v>
      </c>
      <c r="I66" s="38">
        <v>923.23333333333323</v>
      </c>
      <c r="J66" s="38">
        <v>960.03333333333319</v>
      </c>
      <c r="K66" s="38">
        <v>967.21666666666658</v>
      </c>
      <c r="L66" s="38">
        <v>978.43333333333317</v>
      </c>
      <c r="M66" s="28">
        <v>956</v>
      </c>
      <c r="N66" s="28">
        <v>937.6</v>
      </c>
      <c r="O66" s="39">
        <v>2172000</v>
      </c>
      <c r="P66" s="40">
        <v>3.1045286243235545E-2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562.85</v>
      </c>
      <c r="F67" s="37">
        <v>562.01666666666677</v>
      </c>
      <c r="G67" s="38">
        <v>556.58333333333348</v>
      </c>
      <c r="H67" s="38">
        <v>550.31666666666672</v>
      </c>
      <c r="I67" s="38">
        <v>544.88333333333344</v>
      </c>
      <c r="J67" s="38">
        <v>568.28333333333353</v>
      </c>
      <c r="K67" s="38">
        <v>573.7166666666667</v>
      </c>
      <c r="L67" s="38">
        <v>579.98333333333358</v>
      </c>
      <c r="M67" s="28">
        <v>567.45000000000005</v>
      </c>
      <c r="N67" s="28">
        <v>555.75</v>
      </c>
      <c r="O67" s="39">
        <v>11180000</v>
      </c>
      <c r="P67" s="40">
        <v>5.1697010564171727E-3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1832.2</v>
      </c>
      <c r="F68" s="37">
        <v>1843.7333333333333</v>
      </c>
      <c r="G68" s="38">
        <v>1811.4666666666667</v>
      </c>
      <c r="H68" s="38">
        <v>1790.7333333333333</v>
      </c>
      <c r="I68" s="38">
        <v>1758.4666666666667</v>
      </c>
      <c r="J68" s="38">
        <v>1864.4666666666667</v>
      </c>
      <c r="K68" s="38">
        <v>1896.7333333333336</v>
      </c>
      <c r="L68" s="38">
        <v>1917.4666666666667</v>
      </c>
      <c r="M68" s="28">
        <v>1876</v>
      </c>
      <c r="N68" s="28">
        <v>1823</v>
      </c>
      <c r="O68" s="39">
        <v>495250</v>
      </c>
      <c r="P68" s="40">
        <v>5.0735667174023336E-3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2117.6999999999998</v>
      </c>
      <c r="F69" s="37">
        <v>2134.6166666666668</v>
      </c>
      <c r="G69" s="38">
        <v>2094.2333333333336</v>
      </c>
      <c r="H69" s="38">
        <v>2070.7666666666669</v>
      </c>
      <c r="I69" s="38">
        <v>2030.3833333333337</v>
      </c>
      <c r="J69" s="38">
        <v>2158.0833333333335</v>
      </c>
      <c r="K69" s="38">
        <v>2198.4666666666667</v>
      </c>
      <c r="L69" s="38">
        <v>2221.9333333333334</v>
      </c>
      <c r="M69" s="28">
        <v>2175</v>
      </c>
      <c r="N69" s="28">
        <v>2111.15</v>
      </c>
      <c r="O69" s="39">
        <v>2122250</v>
      </c>
      <c r="P69" s="40">
        <v>-1.5311448787843638E-2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273.8</v>
      </c>
      <c r="F70" s="37">
        <v>275.3</v>
      </c>
      <c r="G70" s="38">
        <v>270.70000000000005</v>
      </c>
      <c r="H70" s="38">
        <v>267.60000000000002</v>
      </c>
      <c r="I70" s="38">
        <v>263.00000000000006</v>
      </c>
      <c r="J70" s="38">
        <v>278.40000000000003</v>
      </c>
      <c r="K70" s="38">
        <v>283.00000000000006</v>
      </c>
      <c r="L70" s="38">
        <v>286.10000000000002</v>
      </c>
      <c r="M70" s="28">
        <v>279.89999999999998</v>
      </c>
      <c r="N70" s="28">
        <v>272.2</v>
      </c>
      <c r="O70" s="39">
        <v>14639500</v>
      </c>
      <c r="P70" s="40">
        <v>-4.2425154204904468E-2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4461.95</v>
      </c>
      <c r="F71" s="37">
        <v>4424.9833333333336</v>
      </c>
      <c r="G71" s="38">
        <v>4352.9666666666672</v>
      </c>
      <c r="H71" s="38">
        <v>4243.9833333333336</v>
      </c>
      <c r="I71" s="38">
        <v>4171.9666666666672</v>
      </c>
      <c r="J71" s="38">
        <v>4533.9666666666672</v>
      </c>
      <c r="K71" s="38">
        <v>4605.9833333333336</v>
      </c>
      <c r="L71" s="38">
        <v>4714.9666666666672</v>
      </c>
      <c r="M71" s="28">
        <v>4497</v>
      </c>
      <c r="N71" s="28">
        <v>4316</v>
      </c>
      <c r="O71" s="39">
        <v>2629000</v>
      </c>
      <c r="P71" s="40">
        <v>-4.5838928610314668E-2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4273.6000000000004</v>
      </c>
      <c r="F72" s="37">
        <v>4289.9833333333336</v>
      </c>
      <c r="G72" s="38">
        <v>4213.9666666666672</v>
      </c>
      <c r="H72" s="38">
        <v>4154.3333333333339</v>
      </c>
      <c r="I72" s="38">
        <v>4078.3166666666675</v>
      </c>
      <c r="J72" s="38">
        <v>4349.6166666666668</v>
      </c>
      <c r="K72" s="38">
        <v>4425.6333333333332</v>
      </c>
      <c r="L72" s="38">
        <v>4485.2666666666664</v>
      </c>
      <c r="M72" s="28">
        <v>4366</v>
      </c>
      <c r="N72" s="28">
        <v>4230.3500000000004</v>
      </c>
      <c r="O72" s="39">
        <v>687375</v>
      </c>
      <c r="P72" s="40">
        <v>7.696536558548653E-3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368.5</v>
      </c>
      <c r="F73" s="37">
        <v>370.81666666666666</v>
      </c>
      <c r="G73" s="38">
        <v>364.7833333333333</v>
      </c>
      <c r="H73" s="38">
        <v>361.06666666666666</v>
      </c>
      <c r="I73" s="38">
        <v>355.0333333333333</v>
      </c>
      <c r="J73" s="38">
        <v>374.5333333333333</v>
      </c>
      <c r="K73" s="38">
        <v>380.56666666666672</v>
      </c>
      <c r="L73" s="38">
        <v>384.2833333333333</v>
      </c>
      <c r="M73" s="28">
        <v>376.85</v>
      </c>
      <c r="N73" s="28">
        <v>367.1</v>
      </c>
      <c r="O73" s="39">
        <v>37019400</v>
      </c>
      <c r="P73" s="40">
        <v>1.5939141459880457E-2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4327.6000000000004</v>
      </c>
      <c r="F74" s="37">
        <v>4320.2166666666672</v>
      </c>
      <c r="G74" s="38">
        <v>4257.9333333333343</v>
      </c>
      <c r="H74" s="38">
        <v>4188.2666666666673</v>
      </c>
      <c r="I74" s="38">
        <v>4125.9833333333345</v>
      </c>
      <c r="J74" s="38">
        <v>4389.8833333333341</v>
      </c>
      <c r="K74" s="38">
        <v>4452.166666666667</v>
      </c>
      <c r="L74" s="38">
        <v>4521.8333333333339</v>
      </c>
      <c r="M74" s="28">
        <v>4382.5</v>
      </c>
      <c r="N74" s="28">
        <v>4250.55</v>
      </c>
      <c r="O74" s="39">
        <v>2774875</v>
      </c>
      <c r="P74" s="40">
        <v>2.7541196074800964E-2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2706.2</v>
      </c>
      <c r="F75" s="37">
        <v>2711.8</v>
      </c>
      <c r="G75" s="38">
        <v>2681.2000000000003</v>
      </c>
      <c r="H75" s="38">
        <v>2656.2000000000003</v>
      </c>
      <c r="I75" s="38">
        <v>2625.6000000000004</v>
      </c>
      <c r="J75" s="38">
        <v>2736.8</v>
      </c>
      <c r="K75" s="38">
        <v>2767.4000000000005</v>
      </c>
      <c r="L75" s="38">
        <v>2792.4</v>
      </c>
      <c r="M75" s="28">
        <v>2742.4</v>
      </c>
      <c r="N75" s="28">
        <v>2686.8</v>
      </c>
      <c r="O75" s="39">
        <v>3062500</v>
      </c>
      <c r="P75" s="40">
        <v>3.9008719596145022E-3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1855.15</v>
      </c>
      <c r="F76" s="37">
        <v>1853.05</v>
      </c>
      <c r="G76" s="38">
        <v>1846.1</v>
      </c>
      <c r="H76" s="38">
        <v>1837.05</v>
      </c>
      <c r="I76" s="38">
        <v>1830.1</v>
      </c>
      <c r="J76" s="38">
        <v>1862.1</v>
      </c>
      <c r="K76" s="38">
        <v>1869.0500000000002</v>
      </c>
      <c r="L76" s="38">
        <v>1878.1</v>
      </c>
      <c r="M76" s="28">
        <v>1860</v>
      </c>
      <c r="N76" s="28">
        <v>1844</v>
      </c>
      <c r="O76" s="39">
        <v>7528950</v>
      </c>
      <c r="P76" s="40">
        <v>-3.6325237592397044E-2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159.5</v>
      </c>
      <c r="F77" s="37">
        <v>160.18333333333334</v>
      </c>
      <c r="G77" s="38">
        <v>158.36666666666667</v>
      </c>
      <c r="H77" s="38">
        <v>157.23333333333335</v>
      </c>
      <c r="I77" s="38">
        <v>155.41666666666669</v>
      </c>
      <c r="J77" s="38">
        <v>161.31666666666666</v>
      </c>
      <c r="K77" s="38">
        <v>163.13333333333333</v>
      </c>
      <c r="L77" s="38">
        <v>164.26666666666665</v>
      </c>
      <c r="M77" s="28">
        <v>162</v>
      </c>
      <c r="N77" s="28">
        <v>159.05000000000001</v>
      </c>
      <c r="O77" s="39">
        <v>27936000</v>
      </c>
      <c r="P77" s="40">
        <v>1.6371971185330715E-2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99.4</v>
      </c>
      <c r="F78" s="37">
        <v>99.883333333333326</v>
      </c>
      <c r="G78" s="38">
        <v>98.366666666666646</v>
      </c>
      <c r="H78" s="38">
        <v>97.333333333333314</v>
      </c>
      <c r="I78" s="38">
        <v>95.816666666666634</v>
      </c>
      <c r="J78" s="38">
        <v>100.91666666666666</v>
      </c>
      <c r="K78" s="38">
        <v>102.43333333333334</v>
      </c>
      <c r="L78" s="38">
        <v>103.46666666666667</v>
      </c>
      <c r="M78" s="28">
        <v>101.4</v>
      </c>
      <c r="N78" s="28">
        <v>98.85</v>
      </c>
      <c r="O78" s="39">
        <v>73300000</v>
      </c>
      <c r="P78" s="40">
        <v>-9.45945945945946E-3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131.69999999999999</v>
      </c>
      <c r="F79" s="37">
        <v>134.63333333333335</v>
      </c>
      <c r="G79" s="38">
        <v>128.3666666666667</v>
      </c>
      <c r="H79" s="38">
        <v>125.03333333333336</v>
      </c>
      <c r="I79" s="38">
        <v>118.76666666666671</v>
      </c>
      <c r="J79" s="38">
        <v>137.9666666666667</v>
      </c>
      <c r="K79" s="38">
        <v>144.23333333333335</v>
      </c>
      <c r="L79" s="38">
        <v>147.56666666666669</v>
      </c>
      <c r="M79" s="28">
        <v>140.9</v>
      </c>
      <c r="N79" s="28">
        <v>131.30000000000001</v>
      </c>
      <c r="O79" s="39">
        <v>15626000</v>
      </c>
      <c r="P79" s="40">
        <v>0.11897225842487433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139.44999999999999</v>
      </c>
      <c r="F80" s="37">
        <v>139.86666666666665</v>
      </c>
      <c r="G80" s="38">
        <v>138.3833333333333</v>
      </c>
      <c r="H80" s="38">
        <v>137.31666666666666</v>
      </c>
      <c r="I80" s="38">
        <v>135.83333333333331</v>
      </c>
      <c r="J80" s="38">
        <v>140.93333333333328</v>
      </c>
      <c r="K80" s="38">
        <v>142.41666666666663</v>
      </c>
      <c r="L80" s="38">
        <v>143.48333333333326</v>
      </c>
      <c r="M80" s="28">
        <v>141.35</v>
      </c>
      <c r="N80" s="28">
        <v>138.80000000000001</v>
      </c>
      <c r="O80" s="39">
        <v>33604900</v>
      </c>
      <c r="P80" s="40">
        <v>-1.0596264367816091E-2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486.85</v>
      </c>
      <c r="F81" s="37">
        <v>487.38333333333338</v>
      </c>
      <c r="G81" s="38">
        <v>483.26666666666677</v>
      </c>
      <c r="H81" s="38">
        <v>479.68333333333339</v>
      </c>
      <c r="I81" s="38">
        <v>475.56666666666678</v>
      </c>
      <c r="J81" s="38">
        <v>490.96666666666675</v>
      </c>
      <c r="K81" s="38">
        <v>495.08333333333343</v>
      </c>
      <c r="L81" s="38">
        <v>498.66666666666674</v>
      </c>
      <c r="M81" s="28">
        <v>491.5</v>
      </c>
      <c r="N81" s="28">
        <v>483.8</v>
      </c>
      <c r="O81" s="39">
        <v>7636000</v>
      </c>
      <c r="P81" s="40">
        <v>3.0211480362537764E-3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40.65</v>
      </c>
      <c r="F82" s="37">
        <v>40.866666666666667</v>
      </c>
      <c r="G82" s="38">
        <v>40.283333333333331</v>
      </c>
      <c r="H82" s="38">
        <v>39.916666666666664</v>
      </c>
      <c r="I82" s="38">
        <v>39.333333333333329</v>
      </c>
      <c r="J82" s="38">
        <v>41.233333333333334</v>
      </c>
      <c r="K82" s="38">
        <v>41.816666666666663</v>
      </c>
      <c r="L82" s="38">
        <v>42.183333333333337</v>
      </c>
      <c r="M82" s="28">
        <v>41.45</v>
      </c>
      <c r="N82" s="28">
        <v>40.5</v>
      </c>
      <c r="O82" s="39">
        <v>89865000</v>
      </c>
      <c r="P82" s="40">
        <v>-6.4676616915422883E-3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555.29999999999995</v>
      </c>
      <c r="F83" s="37">
        <v>560.68333333333328</v>
      </c>
      <c r="G83" s="38">
        <v>545.16666666666652</v>
      </c>
      <c r="H83" s="38">
        <v>535.03333333333319</v>
      </c>
      <c r="I83" s="38">
        <v>519.51666666666642</v>
      </c>
      <c r="J83" s="38">
        <v>570.81666666666661</v>
      </c>
      <c r="K83" s="38">
        <v>586.33333333333326</v>
      </c>
      <c r="L83" s="38">
        <v>596.4666666666667</v>
      </c>
      <c r="M83" s="28">
        <v>576.20000000000005</v>
      </c>
      <c r="N83" s="28">
        <v>550.54999999999995</v>
      </c>
      <c r="O83" s="39">
        <v>2936700</v>
      </c>
      <c r="P83" s="40">
        <v>-7.3800738007380073E-2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828.95</v>
      </c>
      <c r="F84" s="37">
        <v>826.11666666666679</v>
      </c>
      <c r="G84" s="38">
        <v>818.38333333333355</v>
      </c>
      <c r="H84" s="38">
        <v>807.81666666666672</v>
      </c>
      <c r="I84" s="38">
        <v>800.08333333333348</v>
      </c>
      <c r="J84" s="38">
        <v>836.68333333333362</v>
      </c>
      <c r="K84" s="38">
        <v>844.41666666666674</v>
      </c>
      <c r="L84" s="38">
        <v>854.98333333333369</v>
      </c>
      <c r="M84" s="28">
        <v>833.85</v>
      </c>
      <c r="N84" s="28">
        <v>815.55</v>
      </c>
      <c r="O84" s="39">
        <v>5850000</v>
      </c>
      <c r="P84" s="40">
        <v>-1.132330572925469E-2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1586.3</v>
      </c>
      <c r="F85" s="37">
        <v>1592.4333333333334</v>
      </c>
      <c r="G85" s="38">
        <v>1554.8666666666668</v>
      </c>
      <c r="H85" s="38">
        <v>1523.4333333333334</v>
      </c>
      <c r="I85" s="38">
        <v>1485.8666666666668</v>
      </c>
      <c r="J85" s="38">
        <v>1623.8666666666668</v>
      </c>
      <c r="K85" s="38">
        <v>1661.4333333333334</v>
      </c>
      <c r="L85" s="38">
        <v>1692.8666666666668</v>
      </c>
      <c r="M85" s="28">
        <v>1630</v>
      </c>
      <c r="N85" s="28">
        <v>1561</v>
      </c>
      <c r="O85" s="39">
        <v>5891600</v>
      </c>
      <c r="P85" s="40">
        <v>-1.3119930317382547E-2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309.2</v>
      </c>
      <c r="F86" s="37">
        <v>311.3</v>
      </c>
      <c r="G86" s="38">
        <v>305</v>
      </c>
      <c r="H86" s="38">
        <v>300.8</v>
      </c>
      <c r="I86" s="38">
        <v>294.5</v>
      </c>
      <c r="J86" s="38">
        <v>315.5</v>
      </c>
      <c r="K86" s="38">
        <v>321.80000000000007</v>
      </c>
      <c r="L86" s="38">
        <v>326</v>
      </c>
      <c r="M86" s="28">
        <v>317.60000000000002</v>
      </c>
      <c r="N86" s="28">
        <v>307.10000000000002</v>
      </c>
      <c r="O86" s="39">
        <v>12283750</v>
      </c>
      <c r="P86" s="40">
        <v>0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1721.2</v>
      </c>
      <c r="F87" s="37">
        <v>1727.9166666666667</v>
      </c>
      <c r="G87" s="38">
        <v>1706.8333333333335</v>
      </c>
      <c r="H87" s="38">
        <v>1692.4666666666667</v>
      </c>
      <c r="I87" s="38">
        <v>1671.3833333333334</v>
      </c>
      <c r="J87" s="38">
        <v>1742.2833333333335</v>
      </c>
      <c r="K87" s="38">
        <v>1763.366666666667</v>
      </c>
      <c r="L87" s="38">
        <v>1777.7333333333336</v>
      </c>
      <c r="M87" s="28">
        <v>1749</v>
      </c>
      <c r="N87" s="28">
        <v>1713.55</v>
      </c>
      <c r="O87" s="39">
        <v>10581575</v>
      </c>
      <c r="P87" s="40">
        <v>-1.1209756972468837E-3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292.05</v>
      </c>
      <c r="F88" s="37">
        <v>293.76666666666671</v>
      </c>
      <c r="G88" s="38">
        <v>289.13333333333344</v>
      </c>
      <c r="H88" s="38">
        <v>286.21666666666675</v>
      </c>
      <c r="I88" s="38">
        <v>281.58333333333348</v>
      </c>
      <c r="J88" s="38">
        <v>296.68333333333339</v>
      </c>
      <c r="K88" s="38">
        <v>301.31666666666672</v>
      </c>
      <c r="L88" s="38">
        <v>304.23333333333335</v>
      </c>
      <c r="M88" s="28">
        <v>298.39999999999998</v>
      </c>
      <c r="N88" s="28">
        <v>290.85000000000002</v>
      </c>
      <c r="O88" s="39">
        <v>1378700</v>
      </c>
      <c r="P88" s="40">
        <v>-4.0236686390532544E-2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654.9</v>
      </c>
      <c r="F89" s="37">
        <v>655.76666666666677</v>
      </c>
      <c r="G89" s="38">
        <v>648.53333333333353</v>
      </c>
      <c r="H89" s="38">
        <v>642.16666666666674</v>
      </c>
      <c r="I89" s="38">
        <v>634.93333333333351</v>
      </c>
      <c r="J89" s="38">
        <v>662.13333333333355</v>
      </c>
      <c r="K89" s="38">
        <v>669.3666666666669</v>
      </c>
      <c r="L89" s="38">
        <v>675.73333333333358</v>
      </c>
      <c r="M89" s="28">
        <v>663</v>
      </c>
      <c r="N89" s="28">
        <v>649.4</v>
      </c>
      <c r="O89" s="39">
        <v>2906250</v>
      </c>
      <c r="P89" s="40">
        <v>6.1159287996348698E-2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1340.25</v>
      </c>
      <c r="F90" s="37">
        <v>1346.8833333333334</v>
      </c>
      <c r="G90" s="38">
        <v>1324.3666666666668</v>
      </c>
      <c r="H90" s="38">
        <v>1308.4833333333333</v>
      </c>
      <c r="I90" s="38">
        <v>1285.9666666666667</v>
      </c>
      <c r="J90" s="38">
        <v>1362.7666666666669</v>
      </c>
      <c r="K90" s="38">
        <v>1385.2833333333338</v>
      </c>
      <c r="L90" s="38">
        <v>1401.166666666667</v>
      </c>
      <c r="M90" s="28">
        <v>1369.4</v>
      </c>
      <c r="N90" s="28">
        <v>1331</v>
      </c>
      <c r="O90" s="39">
        <v>2432000</v>
      </c>
      <c r="P90" s="40">
        <v>-2.1967526265520534E-2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1206</v>
      </c>
      <c r="F91" s="37">
        <v>1201.6333333333332</v>
      </c>
      <c r="G91" s="38">
        <v>1186.9166666666665</v>
      </c>
      <c r="H91" s="38">
        <v>1167.8333333333333</v>
      </c>
      <c r="I91" s="38">
        <v>1153.1166666666666</v>
      </c>
      <c r="J91" s="38">
        <v>1220.7166666666665</v>
      </c>
      <c r="K91" s="38">
        <v>1235.4333333333332</v>
      </c>
      <c r="L91" s="38">
        <v>1254.5166666666664</v>
      </c>
      <c r="M91" s="28">
        <v>1216.3499999999999</v>
      </c>
      <c r="N91" s="28">
        <v>1182.55</v>
      </c>
      <c r="O91" s="39">
        <v>4028000</v>
      </c>
      <c r="P91" s="40">
        <v>-5.4320987654320986E-3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1167.3</v>
      </c>
      <c r="F92" s="37">
        <v>1170.0666666666666</v>
      </c>
      <c r="G92" s="38">
        <v>1158.4833333333331</v>
      </c>
      <c r="H92" s="38">
        <v>1149.6666666666665</v>
      </c>
      <c r="I92" s="38">
        <v>1138.083333333333</v>
      </c>
      <c r="J92" s="38">
        <v>1178.8833333333332</v>
      </c>
      <c r="K92" s="38">
        <v>1190.4666666666667</v>
      </c>
      <c r="L92" s="38">
        <v>1199.2833333333333</v>
      </c>
      <c r="M92" s="28">
        <v>1181.6500000000001</v>
      </c>
      <c r="N92" s="28">
        <v>1161.25</v>
      </c>
      <c r="O92" s="39">
        <v>22333500</v>
      </c>
      <c r="P92" s="40">
        <v>3.1441597233139444E-3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2368.4</v>
      </c>
      <c r="F93" s="37">
        <v>2374.0833333333335</v>
      </c>
      <c r="G93" s="38">
        <v>2340.5666666666671</v>
      </c>
      <c r="H93" s="38">
        <v>2312.7333333333336</v>
      </c>
      <c r="I93" s="38">
        <v>2279.2166666666672</v>
      </c>
      <c r="J93" s="38">
        <v>2401.916666666667</v>
      </c>
      <c r="K93" s="38">
        <v>2435.4333333333334</v>
      </c>
      <c r="L93" s="38">
        <v>2463.2666666666669</v>
      </c>
      <c r="M93" s="28">
        <v>2407.6</v>
      </c>
      <c r="N93" s="28">
        <v>2346.25</v>
      </c>
      <c r="O93" s="39">
        <v>27108300</v>
      </c>
      <c r="P93" s="40">
        <v>-5.8092838517312326E-3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2204.85</v>
      </c>
      <c r="F94" s="37">
        <v>2209.7999999999997</v>
      </c>
      <c r="G94" s="38">
        <v>2189.1999999999994</v>
      </c>
      <c r="H94" s="38">
        <v>2173.5499999999997</v>
      </c>
      <c r="I94" s="38">
        <v>2152.9499999999994</v>
      </c>
      <c r="J94" s="38">
        <v>2225.4499999999994</v>
      </c>
      <c r="K94" s="38">
        <v>2246.0499999999997</v>
      </c>
      <c r="L94" s="38">
        <v>2261.6999999999994</v>
      </c>
      <c r="M94" s="28">
        <v>2230.4</v>
      </c>
      <c r="N94" s="28">
        <v>2194.15</v>
      </c>
      <c r="O94" s="39">
        <v>3002600</v>
      </c>
      <c r="P94" s="40">
        <v>-3.58399150461273E-3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1511.1</v>
      </c>
      <c r="F95" s="37">
        <v>1515.0666666666666</v>
      </c>
      <c r="G95" s="38">
        <v>1500.2833333333333</v>
      </c>
      <c r="H95" s="38">
        <v>1489.4666666666667</v>
      </c>
      <c r="I95" s="38">
        <v>1474.6833333333334</v>
      </c>
      <c r="J95" s="38">
        <v>1525.8833333333332</v>
      </c>
      <c r="K95" s="38">
        <v>1540.6666666666665</v>
      </c>
      <c r="L95" s="38">
        <v>1551.4833333333331</v>
      </c>
      <c r="M95" s="28">
        <v>1529.85</v>
      </c>
      <c r="N95" s="28">
        <v>1504.25</v>
      </c>
      <c r="O95" s="39">
        <v>30002500</v>
      </c>
      <c r="P95" s="40">
        <v>-2.1993328690297277E-4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586.35</v>
      </c>
      <c r="F96" s="37">
        <v>585.66666666666663</v>
      </c>
      <c r="G96" s="38">
        <v>578.68333333333328</v>
      </c>
      <c r="H96" s="38">
        <v>571.01666666666665</v>
      </c>
      <c r="I96" s="38">
        <v>564.0333333333333</v>
      </c>
      <c r="J96" s="38">
        <v>593.33333333333326</v>
      </c>
      <c r="K96" s="38">
        <v>600.31666666666661</v>
      </c>
      <c r="L96" s="38">
        <v>607.98333333333323</v>
      </c>
      <c r="M96" s="28">
        <v>592.65</v>
      </c>
      <c r="N96" s="28">
        <v>578</v>
      </c>
      <c r="O96" s="39">
        <v>23685200</v>
      </c>
      <c r="P96" s="40">
        <v>-2.5701357466063349E-2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2726.8</v>
      </c>
      <c r="F97" s="37">
        <v>2739.6000000000004</v>
      </c>
      <c r="G97" s="38">
        <v>2697.5500000000006</v>
      </c>
      <c r="H97" s="38">
        <v>2668.3</v>
      </c>
      <c r="I97" s="38">
        <v>2626.2500000000005</v>
      </c>
      <c r="J97" s="38">
        <v>2768.8500000000008</v>
      </c>
      <c r="K97" s="38">
        <v>2810.9</v>
      </c>
      <c r="L97" s="38">
        <v>2840.150000000001</v>
      </c>
      <c r="M97" s="28">
        <v>2781.65</v>
      </c>
      <c r="N97" s="28">
        <v>2710.35</v>
      </c>
      <c r="O97" s="39">
        <v>3547500</v>
      </c>
      <c r="P97" s="40">
        <v>5.5049964311206283E-2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529.1</v>
      </c>
      <c r="F98" s="37">
        <v>531.69999999999993</v>
      </c>
      <c r="G98" s="38">
        <v>523.39999999999986</v>
      </c>
      <c r="H98" s="38">
        <v>517.69999999999993</v>
      </c>
      <c r="I98" s="38">
        <v>509.39999999999986</v>
      </c>
      <c r="J98" s="38">
        <v>537.39999999999986</v>
      </c>
      <c r="K98" s="38">
        <v>545.69999999999982</v>
      </c>
      <c r="L98" s="38">
        <v>551.39999999999986</v>
      </c>
      <c r="M98" s="28">
        <v>540</v>
      </c>
      <c r="N98" s="28">
        <v>526</v>
      </c>
      <c r="O98" s="39">
        <v>33276625</v>
      </c>
      <c r="P98" s="40">
        <v>-1.7395168714090723E-2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129.55000000000001</v>
      </c>
      <c r="F99" s="37">
        <v>130.58333333333334</v>
      </c>
      <c r="G99" s="38">
        <v>127.66666666666669</v>
      </c>
      <c r="H99" s="38">
        <v>125.78333333333333</v>
      </c>
      <c r="I99" s="38">
        <v>122.86666666666667</v>
      </c>
      <c r="J99" s="38">
        <v>132.4666666666667</v>
      </c>
      <c r="K99" s="38">
        <v>135.38333333333338</v>
      </c>
      <c r="L99" s="38">
        <v>137.26666666666671</v>
      </c>
      <c r="M99" s="28">
        <v>133.5</v>
      </c>
      <c r="N99" s="28">
        <v>128.69999999999999</v>
      </c>
      <c r="O99" s="39">
        <v>18412600</v>
      </c>
      <c r="P99" s="40">
        <v>-3.1878815283744068E-2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304.3</v>
      </c>
      <c r="F100" s="37">
        <v>302.05</v>
      </c>
      <c r="G100" s="38">
        <v>297</v>
      </c>
      <c r="H100" s="38">
        <v>289.7</v>
      </c>
      <c r="I100" s="38">
        <v>284.64999999999998</v>
      </c>
      <c r="J100" s="38">
        <v>309.35000000000002</v>
      </c>
      <c r="K100" s="38">
        <v>314.40000000000009</v>
      </c>
      <c r="L100" s="38">
        <v>321.70000000000005</v>
      </c>
      <c r="M100" s="28">
        <v>307.10000000000002</v>
      </c>
      <c r="N100" s="28">
        <v>294.75</v>
      </c>
      <c r="O100" s="39">
        <v>14944500</v>
      </c>
      <c r="P100" s="40">
        <v>6.5652676164805551E-2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2289</v>
      </c>
      <c r="F101" s="37">
        <v>2290.3833333333332</v>
      </c>
      <c r="G101" s="38">
        <v>2275.0666666666666</v>
      </c>
      <c r="H101" s="38">
        <v>2261.1333333333332</v>
      </c>
      <c r="I101" s="38">
        <v>2245.8166666666666</v>
      </c>
      <c r="J101" s="38">
        <v>2304.3166666666666</v>
      </c>
      <c r="K101" s="38">
        <v>2319.6333333333332</v>
      </c>
      <c r="L101" s="38">
        <v>2333.5666666666666</v>
      </c>
      <c r="M101" s="28">
        <v>2305.6999999999998</v>
      </c>
      <c r="N101" s="28">
        <v>2276.4499999999998</v>
      </c>
      <c r="O101" s="39">
        <v>9638400</v>
      </c>
      <c r="P101" s="40">
        <v>-2.0810684888957912E-3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41306.35</v>
      </c>
      <c r="F102" s="37">
        <v>41272.716666666667</v>
      </c>
      <c r="G102" s="38">
        <v>40635.083333333336</v>
      </c>
      <c r="H102" s="38">
        <v>39963.816666666666</v>
      </c>
      <c r="I102" s="38">
        <v>39326.183333333334</v>
      </c>
      <c r="J102" s="38">
        <v>41943.983333333337</v>
      </c>
      <c r="K102" s="38">
        <v>42581.616666666669</v>
      </c>
      <c r="L102" s="38">
        <v>43252.883333333339</v>
      </c>
      <c r="M102" s="28">
        <v>41910.35</v>
      </c>
      <c r="N102" s="28">
        <v>40601.449999999997</v>
      </c>
      <c r="O102" s="39">
        <v>10995</v>
      </c>
      <c r="P102" s="40">
        <v>2.0891364902506964E-2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191.05</v>
      </c>
      <c r="F103" s="37">
        <v>192.13333333333333</v>
      </c>
      <c r="G103" s="38">
        <v>189.26666666666665</v>
      </c>
      <c r="H103" s="38">
        <v>187.48333333333332</v>
      </c>
      <c r="I103" s="38">
        <v>184.61666666666665</v>
      </c>
      <c r="J103" s="38">
        <v>193.91666666666666</v>
      </c>
      <c r="K103" s="38">
        <v>196.78333333333333</v>
      </c>
      <c r="L103" s="38">
        <v>198.56666666666666</v>
      </c>
      <c r="M103" s="28">
        <v>195</v>
      </c>
      <c r="N103" s="28">
        <v>190.35</v>
      </c>
      <c r="O103" s="39">
        <v>40858000</v>
      </c>
      <c r="P103" s="40">
        <v>-1.8249534450651771E-2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763.05</v>
      </c>
      <c r="F104" s="37">
        <v>766.96666666666658</v>
      </c>
      <c r="G104" s="38">
        <v>756.28333333333319</v>
      </c>
      <c r="H104" s="38">
        <v>749.51666666666665</v>
      </c>
      <c r="I104" s="38">
        <v>738.83333333333326</v>
      </c>
      <c r="J104" s="38">
        <v>773.73333333333312</v>
      </c>
      <c r="K104" s="38">
        <v>784.41666666666652</v>
      </c>
      <c r="L104" s="38">
        <v>791.18333333333305</v>
      </c>
      <c r="M104" s="28">
        <v>777.65</v>
      </c>
      <c r="N104" s="28">
        <v>760.2</v>
      </c>
      <c r="O104" s="39">
        <v>85618500</v>
      </c>
      <c r="P104" s="40">
        <v>2.6576101292534952E-2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1287.6500000000001</v>
      </c>
      <c r="F105" s="37">
        <v>1292</v>
      </c>
      <c r="G105" s="38">
        <v>1278.2</v>
      </c>
      <c r="H105" s="38">
        <v>1268.75</v>
      </c>
      <c r="I105" s="38">
        <v>1254.95</v>
      </c>
      <c r="J105" s="38">
        <v>1301.45</v>
      </c>
      <c r="K105" s="38">
        <v>1315.2500000000002</v>
      </c>
      <c r="L105" s="38">
        <v>1324.7</v>
      </c>
      <c r="M105" s="28">
        <v>1305.8</v>
      </c>
      <c r="N105" s="28">
        <v>1282.55</v>
      </c>
      <c r="O105" s="39">
        <v>3051925</v>
      </c>
      <c r="P105" s="40">
        <v>3.0730548959351867E-3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504</v>
      </c>
      <c r="F106" s="37">
        <v>505.7166666666667</v>
      </c>
      <c r="G106" s="38">
        <v>495.83333333333337</v>
      </c>
      <c r="H106" s="38">
        <v>487.66666666666669</v>
      </c>
      <c r="I106" s="38">
        <v>477.78333333333336</v>
      </c>
      <c r="J106" s="38">
        <v>513.88333333333344</v>
      </c>
      <c r="K106" s="38">
        <v>523.76666666666665</v>
      </c>
      <c r="L106" s="38">
        <v>531.93333333333339</v>
      </c>
      <c r="M106" s="28">
        <v>515.6</v>
      </c>
      <c r="N106" s="28">
        <v>497.55</v>
      </c>
      <c r="O106" s="39">
        <v>7471500</v>
      </c>
      <c r="P106" s="40">
        <v>6.0802896390160795E-2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10.6</v>
      </c>
      <c r="F107" s="37">
        <v>10.716666666666667</v>
      </c>
      <c r="G107" s="38">
        <v>10.383333333333333</v>
      </c>
      <c r="H107" s="38">
        <v>10.166666666666666</v>
      </c>
      <c r="I107" s="38">
        <v>9.8333333333333321</v>
      </c>
      <c r="J107" s="38">
        <v>10.933333333333334</v>
      </c>
      <c r="K107" s="38">
        <v>11.266666666666666</v>
      </c>
      <c r="L107" s="38">
        <v>11.483333333333334</v>
      </c>
      <c r="M107" s="28">
        <v>11.05</v>
      </c>
      <c r="N107" s="28">
        <v>10.5</v>
      </c>
      <c r="O107" s="39">
        <v>746200000</v>
      </c>
      <c r="P107" s="40">
        <v>3.1246976879171908E-2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61.5</v>
      </c>
      <c r="F108" s="37">
        <v>61.866666666666667</v>
      </c>
      <c r="G108" s="38">
        <v>60.783333333333331</v>
      </c>
      <c r="H108" s="38">
        <v>60.066666666666663</v>
      </c>
      <c r="I108" s="38">
        <v>58.983333333333327</v>
      </c>
      <c r="J108" s="38">
        <v>62.583333333333336</v>
      </c>
      <c r="K108" s="38">
        <v>63.666666666666664</v>
      </c>
      <c r="L108" s="38">
        <v>64.38333333333334</v>
      </c>
      <c r="M108" s="28">
        <v>62.95</v>
      </c>
      <c r="N108" s="28">
        <v>61.15</v>
      </c>
      <c r="O108" s="39">
        <v>90980000</v>
      </c>
      <c r="P108" s="40">
        <v>6.5992080950285964E-4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45.35</v>
      </c>
      <c r="F109" s="37">
        <v>45.583333333333336</v>
      </c>
      <c r="G109" s="38">
        <v>44.866666666666674</v>
      </c>
      <c r="H109" s="38">
        <v>44.38333333333334</v>
      </c>
      <c r="I109" s="38">
        <v>43.666666666666679</v>
      </c>
      <c r="J109" s="38">
        <v>46.06666666666667</v>
      </c>
      <c r="K109" s="38">
        <v>46.783333333333324</v>
      </c>
      <c r="L109" s="38">
        <v>47.266666666666666</v>
      </c>
      <c r="M109" s="28">
        <v>46.3</v>
      </c>
      <c r="N109" s="28">
        <v>45.1</v>
      </c>
      <c r="O109" s="39">
        <v>165612000</v>
      </c>
      <c r="P109" s="40">
        <v>-3.8723461076245161E-3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219.75</v>
      </c>
      <c r="F110" s="37">
        <v>220.48333333333335</v>
      </c>
      <c r="G110" s="38">
        <v>217.41666666666669</v>
      </c>
      <c r="H110" s="38">
        <v>215.08333333333334</v>
      </c>
      <c r="I110" s="38">
        <v>212.01666666666668</v>
      </c>
      <c r="J110" s="38">
        <v>222.81666666666669</v>
      </c>
      <c r="K110" s="38">
        <v>225.88333333333335</v>
      </c>
      <c r="L110" s="38">
        <v>228.2166666666667</v>
      </c>
      <c r="M110" s="28">
        <v>223.55</v>
      </c>
      <c r="N110" s="28">
        <v>218.15</v>
      </c>
      <c r="O110" s="39">
        <v>50370000</v>
      </c>
      <c r="P110" s="40">
        <v>-5.8470875582858411E-3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386.75</v>
      </c>
      <c r="F111" s="37">
        <v>387.38333333333338</v>
      </c>
      <c r="G111" s="38">
        <v>383.01666666666677</v>
      </c>
      <c r="H111" s="38">
        <v>379.28333333333336</v>
      </c>
      <c r="I111" s="38">
        <v>374.91666666666674</v>
      </c>
      <c r="J111" s="38">
        <v>391.11666666666679</v>
      </c>
      <c r="K111" s="38">
        <v>395.48333333333346</v>
      </c>
      <c r="L111" s="38">
        <v>399.21666666666681</v>
      </c>
      <c r="M111" s="28">
        <v>391.75</v>
      </c>
      <c r="N111" s="28">
        <v>383.65</v>
      </c>
      <c r="O111" s="39">
        <v>20293625</v>
      </c>
      <c r="P111" s="40">
        <v>2.3770714479760934E-3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205.25</v>
      </c>
      <c r="F112" s="37">
        <v>206.6</v>
      </c>
      <c r="G112" s="38">
        <v>203.04999999999998</v>
      </c>
      <c r="H112" s="38">
        <v>200.85</v>
      </c>
      <c r="I112" s="38">
        <v>197.29999999999998</v>
      </c>
      <c r="J112" s="38">
        <v>208.79999999999998</v>
      </c>
      <c r="K112" s="38">
        <v>212.35</v>
      </c>
      <c r="L112" s="38">
        <v>214.54999999999998</v>
      </c>
      <c r="M112" s="28">
        <v>210.15</v>
      </c>
      <c r="N112" s="28">
        <v>204.4</v>
      </c>
      <c r="O112" s="39">
        <v>18573596</v>
      </c>
      <c r="P112" s="40">
        <v>1.2275317843051293E-2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207.25</v>
      </c>
      <c r="F113" s="37">
        <v>208.5</v>
      </c>
      <c r="G113" s="38">
        <v>204.45</v>
      </c>
      <c r="H113" s="38">
        <v>201.64999999999998</v>
      </c>
      <c r="I113" s="38">
        <v>197.59999999999997</v>
      </c>
      <c r="J113" s="38">
        <v>211.3</v>
      </c>
      <c r="K113" s="38">
        <v>215.35000000000002</v>
      </c>
      <c r="L113" s="38">
        <v>218.15000000000003</v>
      </c>
      <c r="M113" s="28">
        <v>212.55</v>
      </c>
      <c r="N113" s="28">
        <v>205.7</v>
      </c>
      <c r="O113" s="39">
        <v>12983300</v>
      </c>
      <c r="P113" s="40">
        <v>-1.7837235228539577E-3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4967.3999999999996</v>
      </c>
      <c r="F114" s="37">
        <v>4974.4666666666662</v>
      </c>
      <c r="G114" s="38">
        <v>4897.9333333333325</v>
      </c>
      <c r="H114" s="38">
        <v>4828.4666666666662</v>
      </c>
      <c r="I114" s="38">
        <v>4751.9333333333325</v>
      </c>
      <c r="J114" s="38">
        <v>5043.9333333333325</v>
      </c>
      <c r="K114" s="38">
        <v>5120.4666666666672</v>
      </c>
      <c r="L114" s="38">
        <v>5189.9333333333325</v>
      </c>
      <c r="M114" s="28">
        <v>5051</v>
      </c>
      <c r="N114" s="28">
        <v>4905</v>
      </c>
      <c r="O114" s="39">
        <v>423075</v>
      </c>
      <c r="P114" s="40">
        <v>-1.6562064156206417E-2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2170.1</v>
      </c>
      <c r="F115" s="37">
        <v>2182.1333333333337</v>
      </c>
      <c r="G115" s="38">
        <v>2139.2666666666673</v>
      </c>
      <c r="H115" s="38">
        <v>2108.4333333333338</v>
      </c>
      <c r="I115" s="38">
        <v>2065.5666666666675</v>
      </c>
      <c r="J115" s="38">
        <v>2212.9666666666672</v>
      </c>
      <c r="K115" s="38">
        <v>2255.833333333333</v>
      </c>
      <c r="L115" s="38">
        <v>2286.666666666667</v>
      </c>
      <c r="M115" s="28">
        <v>2225</v>
      </c>
      <c r="N115" s="28">
        <v>2151.3000000000002</v>
      </c>
      <c r="O115" s="39">
        <v>3088250</v>
      </c>
      <c r="P115" s="40">
        <v>-4.8336421493595421E-3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969.15</v>
      </c>
      <c r="F116" s="37">
        <v>974.08333333333337</v>
      </c>
      <c r="G116" s="38">
        <v>957.56666666666672</v>
      </c>
      <c r="H116" s="38">
        <v>945.98333333333335</v>
      </c>
      <c r="I116" s="38">
        <v>929.4666666666667</v>
      </c>
      <c r="J116" s="38">
        <v>985.66666666666674</v>
      </c>
      <c r="K116" s="38">
        <v>1002.1833333333334</v>
      </c>
      <c r="L116" s="38">
        <v>1013.7666666666668</v>
      </c>
      <c r="M116" s="28">
        <v>990.6</v>
      </c>
      <c r="N116" s="28">
        <v>962.5</v>
      </c>
      <c r="O116" s="39">
        <v>25123500</v>
      </c>
      <c r="P116" s="40">
        <v>7.8345006859701066E-3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259.10000000000002</v>
      </c>
      <c r="F117" s="37">
        <v>261.2</v>
      </c>
      <c r="G117" s="38">
        <v>253.45</v>
      </c>
      <c r="H117" s="38">
        <v>247.8</v>
      </c>
      <c r="I117" s="38">
        <v>240.05</v>
      </c>
      <c r="J117" s="38">
        <v>266.84999999999997</v>
      </c>
      <c r="K117" s="38">
        <v>274.59999999999997</v>
      </c>
      <c r="L117" s="38">
        <v>280.24999999999994</v>
      </c>
      <c r="M117" s="28">
        <v>268.95</v>
      </c>
      <c r="N117" s="28">
        <v>255.55</v>
      </c>
      <c r="O117" s="39">
        <v>8218000</v>
      </c>
      <c r="P117" s="40">
        <v>2.0514603616133519E-2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1738.2</v>
      </c>
      <c r="F118" s="37">
        <v>1742.4666666666665</v>
      </c>
      <c r="G118" s="38">
        <v>1726.1833333333329</v>
      </c>
      <c r="H118" s="38">
        <v>1714.1666666666665</v>
      </c>
      <c r="I118" s="38">
        <v>1697.883333333333</v>
      </c>
      <c r="J118" s="38">
        <v>1754.4833333333329</v>
      </c>
      <c r="K118" s="38">
        <v>1770.7666666666662</v>
      </c>
      <c r="L118" s="38">
        <v>1782.7833333333328</v>
      </c>
      <c r="M118" s="28">
        <v>1758.75</v>
      </c>
      <c r="N118" s="28">
        <v>1730.45</v>
      </c>
      <c r="O118" s="39">
        <v>41393100</v>
      </c>
      <c r="P118" s="40">
        <v>-2.5469159432982773E-2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121.9</v>
      </c>
      <c r="F119" s="37">
        <v>121.18333333333334</v>
      </c>
      <c r="G119" s="38">
        <v>119.91666666666667</v>
      </c>
      <c r="H119" s="38">
        <v>117.93333333333334</v>
      </c>
      <c r="I119" s="38">
        <v>116.66666666666667</v>
      </c>
      <c r="J119" s="38">
        <v>123.16666666666667</v>
      </c>
      <c r="K119" s="38">
        <v>124.43333333333332</v>
      </c>
      <c r="L119" s="38">
        <v>126.41666666666667</v>
      </c>
      <c r="M119" s="28">
        <v>122.45</v>
      </c>
      <c r="N119" s="28">
        <v>119.2</v>
      </c>
      <c r="O119" s="39">
        <v>38506000</v>
      </c>
      <c r="P119" s="40">
        <v>-4.1268813723903543E-2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981.35</v>
      </c>
      <c r="F120" s="37">
        <v>986.23333333333323</v>
      </c>
      <c r="G120" s="38">
        <v>967.66666666666652</v>
      </c>
      <c r="H120" s="38">
        <v>953.98333333333323</v>
      </c>
      <c r="I120" s="38">
        <v>935.41666666666652</v>
      </c>
      <c r="J120" s="38">
        <v>999.91666666666652</v>
      </c>
      <c r="K120" s="38">
        <v>1018.4833333333333</v>
      </c>
      <c r="L120" s="38">
        <v>1032.1666666666665</v>
      </c>
      <c r="M120" s="28">
        <v>1004.8</v>
      </c>
      <c r="N120" s="28">
        <v>972.55</v>
      </c>
      <c r="O120" s="39">
        <v>1250550</v>
      </c>
      <c r="P120" s="40">
        <v>-3.9426523297491044E-3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825.3</v>
      </c>
      <c r="F121" s="37">
        <v>828.01666666666677</v>
      </c>
      <c r="G121" s="38">
        <v>817.28333333333353</v>
      </c>
      <c r="H121" s="38">
        <v>809.26666666666677</v>
      </c>
      <c r="I121" s="38">
        <v>798.53333333333353</v>
      </c>
      <c r="J121" s="38">
        <v>836.03333333333353</v>
      </c>
      <c r="K121" s="38">
        <v>846.76666666666688</v>
      </c>
      <c r="L121" s="38">
        <v>854.78333333333353</v>
      </c>
      <c r="M121" s="28">
        <v>838.75</v>
      </c>
      <c r="N121" s="28">
        <v>820</v>
      </c>
      <c r="O121" s="39">
        <v>10994375</v>
      </c>
      <c r="P121" s="40">
        <v>-3.9740160489109666E-2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222.95</v>
      </c>
      <c r="F122" s="37">
        <v>223.23333333333335</v>
      </c>
      <c r="G122" s="38">
        <v>221.56666666666669</v>
      </c>
      <c r="H122" s="38">
        <v>220.18333333333334</v>
      </c>
      <c r="I122" s="38">
        <v>218.51666666666668</v>
      </c>
      <c r="J122" s="38">
        <v>224.6166666666667</v>
      </c>
      <c r="K122" s="38">
        <v>226.28333333333333</v>
      </c>
      <c r="L122" s="38">
        <v>227.66666666666671</v>
      </c>
      <c r="M122" s="28">
        <v>224.9</v>
      </c>
      <c r="N122" s="28">
        <v>221.85</v>
      </c>
      <c r="O122" s="39">
        <v>183609600</v>
      </c>
      <c r="P122" s="40">
        <v>-7.8846353356157271E-3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413.8</v>
      </c>
      <c r="F123" s="37">
        <v>415.64999999999992</v>
      </c>
      <c r="G123" s="38">
        <v>410.29999999999984</v>
      </c>
      <c r="H123" s="38">
        <v>406.7999999999999</v>
      </c>
      <c r="I123" s="38">
        <v>401.44999999999982</v>
      </c>
      <c r="J123" s="38">
        <v>419.14999999999986</v>
      </c>
      <c r="K123" s="38">
        <v>424.49999999999989</v>
      </c>
      <c r="L123" s="38">
        <v>427.99999999999989</v>
      </c>
      <c r="M123" s="28">
        <v>421</v>
      </c>
      <c r="N123" s="28">
        <v>412.15</v>
      </c>
      <c r="O123" s="39">
        <v>32837500</v>
      </c>
      <c r="P123" s="40">
        <v>-1.5219673114409957E-2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3054.8</v>
      </c>
      <c r="F124" s="37">
        <v>3082.9166666666665</v>
      </c>
      <c r="G124" s="38">
        <v>2974.333333333333</v>
      </c>
      <c r="H124" s="38">
        <v>2893.8666666666663</v>
      </c>
      <c r="I124" s="38">
        <v>2785.2833333333328</v>
      </c>
      <c r="J124" s="38">
        <v>3163.3833333333332</v>
      </c>
      <c r="K124" s="38">
        <v>3271.9666666666662</v>
      </c>
      <c r="L124" s="38">
        <v>3352.4333333333334</v>
      </c>
      <c r="M124" s="28">
        <v>3191.5</v>
      </c>
      <c r="N124" s="28">
        <v>3002.45</v>
      </c>
      <c r="O124" s="39">
        <v>289275</v>
      </c>
      <c r="P124" s="40">
        <v>6.6451612903225807E-2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638.95000000000005</v>
      </c>
      <c r="F125" s="37">
        <v>640.36666666666667</v>
      </c>
      <c r="G125" s="38">
        <v>634.38333333333333</v>
      </c>
      <c r="H125" s="38">
        <v>629.81666666666661</v>
      </c>
      <c r="I125" s="38">
        <v>623.83333333333326</v>
      </c>
      <c r="J125" s="38">
        <v>644.93333333333339</v>
      </c>
      <c r="K125" s="38">
        <v>650.91666666666674</v>
      </c>
      <c r="L125" s="38">
        <v>655.48333333333346</v>
      </c>
      <c r="M125" s="28">
        <v>646.35</v>
      </c>
      <c r="N125" s="28">
        <v>635.79999999999995</v>
      </c>
      <c r="O125" s="39">
        <v>39513150</v>
      </c>
      <c r="P125" s="40">
        <v>-1.0915112192484455E-2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3065.55</v>
      </c>
      <c r="F126" s="37">
        <v>3102.4</v>
      </c>
      <c r="G126" s="38">
        <v>3016.8</v>
      </c>
      <c r="H126" s="38">
        <v>2968.05</v>
      </c>
      <c r="I126" s="38">
        <v>2882.4500000000003</v>
      </c>
      <c r="J126" s="38">
        <v>3151.15</v>
      </c>
      <c r="K126" s="38">
        <v>3236.7499999999995</v>
      </c>
      <c r="L126" s="38">
        <v>3285.5</v>
      </c>
      <c r="M126" s="28">
        <v>3188</v>
      </c>
      <c r="N126" s="28">
        <v>3053.65</v>
      </c>
      <c r="O126" s="39">
        <v>2583000</v>
      </c>
      <c r="P126" s="40">
        <v>1.6578934422197079E-2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1828.35</v>
      </c>
      <c r="F127" s="37">
        <v>1826.25</v>
      </c>
      <c r="G127" s="38">
        <v>1800.9</v>
      </c>
      <c r="H127" s="38">
        <v>1773.45</v>
      </c>
      <c r="I127" s="38">
        <v>1748.1000000000001</v>
      </c>
      <c r="J127" s="38">
        <v>1853.7</v>
      </c>
      <c r="K127" s="38">
        <v>1879.05</v>
      </c>
      <c r="L127" s="38">
        <v>1906.5</v>
      </c>
      <c r="M127" s="28">
        <v>1851.6</v>
      </c>
      <c r="N127" s="28">
        <v>1798.8</v>
      </c>
      <c r="O127" s="39">
        <v>15668800</v>
      </c>
      <c r="P127" s="40">
        <v>-3.087580405739733E-2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73.05</v>
      </c>
      <c r="F128" s="37">
        <v>73.566666666666663</v>
      </c>
      <c r="G128" s="38">
        <v>72.283333333333331</v>
      </c>
      <c r="H128" s="38">
        <v>71.516666666666666</v>
      </c>
      <c r="I128" s="38">
        <v>70.233333333333334</v>
      </c>
      <c r="J128" s="38">
        <v>74.333333333333329</v>
      </c>
      <c r="K128" s="38">
        <v>75.61666666666666</v>
      </c>
      <c r="L128" s="38">
        <v>76.383333333333326</v>
      </c>
      <c r="M128" s="28">
        <v>74.849999999999994</v>
      </c>
      <c r="N128" s="28">
        <v>72.8</v>
      </c>
      <c r="O128" s="39">
        <v>74818816</v>
      </c>
      <c r="P128" s="40">
        <v>1.6726403823178017E-3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2715.5</v>
      </c>
      <c r="F129" s="37">
        <v>2713.8166666666666</v>
      </c>
      <c r="G129" s="38">
        <v>2675.2333333333331</v>
      </c>
      <c r="H129" s="38">
        <v>2634.9666666666667</v>
      </c>
      <c r="I129" s="38">
        <v>2596.3833333333332</v>
      </c>
      <c r="J129" s="38">
        <v>2754.083333333333</v>
      </c>
      <c r="K129" s="38">
        <v>2792.666666666667</v>
      </c>
      <c r="L129" s="38">
        <v>2832.9333333333329</v>
      </c>
      <c r="M129" s="28">
        <v>2752.4</v>
      </c>
      <c r="N129" s="28">
        <v>2673.55</v>
      </c>
      <c r="O129" s="39">
        <v>996250</v>
      </c>
      <c r="P129" s="40">
        <v>7.5853350189633373E-3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550.79999999999995</v>
      </c>
      <c r="F130" s="37">
        <v>552.5</v>
      </c>
      <c r="G130" s="38">
        <v>546.4</v>
      </c>
      <c r="H130" s="38">
        <v>542</v>
      </c>
      <c r="I130" s="38">
        <v>535.9</v>
      </c>
      <c r="J130" s="38">
        <v>556.9</v>
      </c>
      <c r="K130" s="38">
        <v>562.99999999999989</v>
      </c>
      <c r="L130" s="38">
        <v>567.4</v>
      </c>
      <c r="M130" s="28">
        <v>558.6</v>
      </c>
      <c r="N130" s="28">
        <v>548.1</v>
      </c>
      <c r="O130" s="39">
        <v>5877000</v>
      </c>
      <c r="P130" s="40">
        <v>1.3188518231186967E-2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391.25</v>
      </c>
      <c r="F131" s="37">
        <v>393.5</v>
      </c>
      <c r="G131" s="38">
        <v>386.25</v>
      </c>
      <c r="H131" s="38">
        <v>381.25</v>
      </c>
      <c r="I131" s="38">
        <v>374</v>
      </c>
      <c r="J131" s="38">
        <v>398.5</v>
      </c>
      <c r="K131" s="38">
        <v>405.75</v>
      </c>
      <c r="L131" s="38">
        <v>410.75</v>
      </c>
      <c r="M131" s="28">
        <v>400.75</v>
      </c>
      <c r="N131" s="28">
        <v>388.5</v>
      </c>
      <c r="O131" s="39">
        <v>22654000</v>
      </c>
      <c r="P131" s="40">
        <v>5.6823226493829355E-3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1859.5</v>
      </c>
      <c r="F132" s="37">
        <v>1863.6499999999999</v>
      </c>
      <c r="G132" s="38">
        <v>1839.4499999999998</v>
      </c>
      <c r="H132" s="38">
        <v>1819.3999999999999</v>
      </c>
      <c r="I132" s="38">
        <v>1795.1999999999998</v>
      </c>
      <c r="J132" s="38">
        <v>1883.6999999999998</v>
      </c>
      <c r="K132" s="38">
        <v>1907.9</v>
      </c>
      <c r="L132" s="38">
        <v>1927.9499999999998</v>
      </c>
      <c r="M132" s="28">
        <v>1887.85</v>
      </c>
      <c r="N132" s="28">
        <v>1843.6</v>
      </c>
      <c r="O132" s="39">
        <v>14125450</v>
      </c>
      <c r="P132" s="40">
        <v>1.4118229854689563E-2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5998.5</v>
      </c>
      <c r="F133" s="37">
        <v>6045.833333333333</v>
      </c>
      <c r="G133" s="38">
        <v>5921.6666666666661</v>
      </c>
      <c r="H133" s="38">
        <v>5844.833333333333</v>
      </c>
      <c r="I133" s="38">
        <v>5720.6666666666661</v>
      </c>
      <c r="J133" s="38">
        <v>6122.6666666666661</v>
      </c>
      <c r="K133" s="38">
        <v>6246.8333333333321</v>
      </c>
      <c r="L133" s="38">
        <v>6323.6666666666661</v>
      </c>
      <c r="M133" s="28">
        <v>6170</v>
      </c>
      <c r="N133" s="28">
        <v>5969</v>
      </c>
      <c r="O133" s="39">
        <v>1053900</v>
      </c>
      <c r="P133" s="40">
        <v>2.0182953390445766E-2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4477</v>
      </c>
      <c r="F134" s="37">
        <v>4518.1333333333332</v>
      </c>
      <c r="G134" s="38">
        <v>4420.8666666666668</v>
      </c>
      <c r="H134" s="38">
        <v>4364.7333333333336</v>
      </c>
      <c r="I134" s="38">
        <v>4267.4666666666672</v>
      </c>
      <c r="J134" s="38">
        <v>4574.2666666666664</v>
      </c>
      <c r="K134" s="38">
        <v>4671.5333333333328</v>
      </c>
      <c r="L134" s="38">
        <v>4727.6666666666661</v>
      </c>
      <c r="M134" s="28">
        <v>4615.3999999999996</v>
      </c>
      <c r="N134" s="28">
        <v>4462</v>
      </c>
      <c r="O134" s="39">
        <v>813800</v>
      </c>
      <c r="P134" s="40">
        <v>-2.2110069694784906E-2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778.55</v>
      </c>
      <c r="F135" s="37">
        <v>773.68333333333339</v>
      </c>
      <c r="G135" s="38">
        <v>763.01666666666677</v>
      </c>
      <c r="H135" s="38">
        <v>747.48333333333335</v>
      </c>
      <c r="I135" s="38">
        <v>736.81666666666672</v>
      </c>
      <c r="J135" s="38">
        <v>789.21666666666681</v>
      </c>
      <c r="K135" s="38">
        <v>799.88333333333333</v>
      </c>
      <c r="L135" s="38">
        <v>815.41666666666686</v>
      </c>
      <c r="M135" s="28">
        <v>784.35</v>
      </c>
      <c r="N135" s="28">
        <v>758.15</v>
      </c>
      <c r="O135" s="39">
        <v>10234850</v>
      </c>
      <c r="P135" s="40">
        <v>3.5839306551091847E-3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864.75</v>
      </c>
      <c r="F136" s="37">
        <v>866.93333333333339</v>
      </c>
      <c r="G136" s="38">
        <v>855.86666666666679</v>
      </c>
      <c r="H136" s="38">
        <v>846.98333333333335</v>
      </c>
      <c r="I136" s="38">
        <v>835.91666666666674</v>
      </c>
      <c r="J136" s="38">
        <v>875.81666666666683</v>
      </c>
      <c r="K136" s="38">
        <v>886.88333333333344</v>
      </c>
      <c r="L136" s="38">
        <v>895.76666666666688</v>
      </c>
      <c r="M136" s="28">
        <v>878</v>
      </c>
      <c r="N136" s="28">
        <v>858.05</v>
      </c>
      <c r="O136" s="39">
        <v>13583500</v>
      </c>
      <c r="P136" s="40">
        <v>-1.5823908302480094E-2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162.25</v>
      </c>
      <c r="F137" s="37">
        <v>163.41666666666666</v>
      </c>
      <c r="G137" s="38">
        <v>158.93333333333331</v>
      </c>
      <c r="H137" s="38">
        <v>155.61666666666665</v>
      </c>
      <c r="I137" s="38">
        <v>151.1333333333333</v>
      </c>
      <c r="J137" s="38">
        <v>166.73333333333332</v>
      </c>
      <c r="K137" s="38">
        <v>171.21666666666667</v>
      </c>
      <c r="L137" s="38">
        <v>174.53333333333333</v>
      </c>
      <c r="M137" s="28">
        <v>167.9</v>
      </c>
      <c r="N137" s="28">
        <v>160.1</v>
      </c>
      <c r="O137" s="39">
        <v>36728000</v>
      </c>
      <c r="P137" s="40">
        <v>2.1811707099933228E-2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125.7</v>
      </c>
      <c r="F138" s="37">
        <v>126.88333333333333</v>
      </c>
      <c r="G138" s="38">
        <v>122.96666666666664</v>
      </c>
      <c r="H138" s="38">
        <v>120.23333333333332</v>
      </c>
      <c r="I138" s="38">
        <v>116.31666666666663</v>
      </c>
      <c r="J138" s="38">
        <v>129.61666666666665</v>
      </c>
      <c r="K138" s="38">
        <v>133.53333333333333</v>
      </c>
      <c r="L138" s="38">
        <v>136.26666666666665</v>
      </c>
      <c r="M138" s="28">
        <v>130.80000000000001</v>
      </c>
      <c r="N138" s="28">
        <v>124.15</v>
      </c>
      <c r="O138" s="39">
        <v>30978000</v>
      </c>
      <c r="P138" s="40">
        <v>0.15970350404312669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501.25</v>
      </c>
      <c r="F139" s="37">
        <v>502.38333333333338</v>
      </c>
      <c r="G139" s="38">
        <v>497.11666666666679</v>
      </c>
      <c r="H139" s="38">
        <v>492.98333333333341</v>
      </c>
      <c r="I139" s="38">
        <v>487.71666666666681</v>
      </c>
      <c r="J139" s="38">
        <v>506.51666666666677</v>
      </c>
      <c r="K139" s="38">
        <v>511.7833333333333</v>
      </c>
      <c r="L139" s="38">
        <v>515.91666666666674</v>
      </c>
      <c r="M139" s="28">
        <v>507.65</v>
      </c>
      <c r="N139" s="28">
        <v>498.25</v>
      </c>
      <c r="O139" s="39">
        <v>8477000</v>
      </c>
      <c r="P139" s="40">
        <v>9.8880152489873724E-3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8576.0499999999993</v>
      </c>
      <c r="F140" s="37">
        <v>8620.65</v>
      </c>
      <c r="G140" s="38">
        <v>8506.4</v>
      </c>
      <c r="H140" s="38">
        <v>8436.75</v>
      </c>
      <c r="I140" s="38">
        <v>8322.5</v>
      </c>
      <c r="J140" s="38">
        <v>8690.2999999999993</v>
      </c>
      <c r="K140" s="38">
        <v>8804.5499999999993</v>
      </c>
      <c r="L140" s="38">
        <v>8874.1999999999989</v>
      </c>
      <c r="M140" s="28">
        <v>8734.9</v>
      </c>
      <c r="N140" s="28">
        <v>8551</v>
      </c>
      <c r="O140" s="39">
        <v>2885800</v>
      </c>
      <c r="P140" s="40">
        <v>1.0328046773798271E-2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850.95</v>
      </c>
      <c r="F141" s="37">
        <v>854.43333333333339</v>
      </c>
      <c r="G141" s="38">
        <v>844.06666666666683</v>
      </c>
      <c r="H141" s="38">
        <v>837.18333333333339</v>
      </c>
      <c r="I141" s="38">
        <v>826.81666666666683</v>
      </c>
      <c r="J141" s="38">
        <v>861.31666666666683</v>
      </c>
      <c r="K141" s="38">
        <v>871.68333333333339</v>
      </c>
      <c r="L141" s="38">
        <v>878.56666666666683</v>
      </c>
      <c r="M141" s="28">
        <v>864.8</v>
      </c>
      <c r="N141" s="28">
        <v>847.55</v>
      </c>
      <c r="O141" s="39">
        <v>15773750</v>
      </c>
      <c r="P141" s="40">
        <v>1.7464475668810034E-3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1421.5</v>
      </c>
      <c r="F142" s="37">
        <v>1414.8</v>
      </c>
      <c r="G142" s="38">
        <v>1377.1499999999999</v>
      </c>
      <c r="H142" s="38">
        <v>1332.8</v>
      </c>
      <c r="I142" s="38">
        <v>1295.1499999999999</v>
      </c>
      <c r="J142" s="38">
        <v>1459.1499999999999</v>
      </c>
      <c r="K142" s="38">
        <v>1496.8</v>
      </c>
      <c r="L142" s="38">
        <v>1541.1499999999999</v>
      </c>
      <c r="M142" s="28">
        <v>1452.45</v>
      </c>
      <c r="N142" s="28">
        <v>1370.45</v>
      </c>
      <c r="O142" s="39">
        <v>2133600</v>
      </c>
      <c r="P142" s="40">
        <v>-1.0550235351403993E-2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1983.05</v>
      </c>
      <c r="F143" s="37">
        <v>1983.0166666666667</v>
      </c>
      <c r="G143" s="38">
        <v>1941.0333333333333</v>
      </c>
      <c r="H143" s="38">
        <v>1899.0166666666667</v>
      </c>
      <c r="I143" s="38">
        <v>1857.0333333333333</v>
      </c>
      <c r="J143" s="38">
        <v>2025.0333333333333</v>
      </c>
      <c r="K143" s="38">
        <v>2067.0166666666664</v>
      </c>
      <c r="L143" s="38">
        <v>2109.0333333333333</v>
      </c>
      <c r="M143" s="28">
        <v>2025</v>
      </c>
      <c r="N143" s="28">
        <v>1941</v>
      </c>
      <c r="O143" s="39">
        <v>1120400</v>
      </c>
      <c r="P143" s="40">
        <v>8.1467181467181474E-2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846.65</v>
      </c>
      <c r="F144" s="37">
        <v>852.88333333333333</v>
      </c>
      <c r="G144" s="38">
        <v>836.76666666666665</v>
      </c>
      <c r="H144" s="38">
        <v>826.88333333333333</v>
      </c>
      <c r="I144" s="38">
        <v>810.76666666666665</v>
      </c>
      <c r="J144" s="38">
        <v>862.76666666666665</v>
      </c>
      <c r="K144" s="38">
        <v>878.88333333333321</v>
      </c>
      <c r="L144" s="38">
        <v>888.76666666666665</v>
      </c>
      <c r="M144" s="28">
        <v>869</v>
      </c>
      <c r="N144" s="28">
        <v>843</v>
      </c>
      <c r="O144" s="39">
        <v>1492400</v>
      </c>
      <c r="P144" s="40">
        <v>5.2539404553415062E-3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788.35</v>
      </c>
      <c r="F145" s="37">
        <v>792.81666666666661</v>
      </c>
      <c r="G145" s="38">
        <v>780.78333333333319</v>
      </c>
      <c r="H145" s="38">
        <v>773.21666666666658</v>
      </c>
      <c r="I145" s="38">
        <v>761.18333333333317</v>
      </c>
      <c r="J145" s="38">
        <v>800.38333333333321</v>
      </c>
      <c r="K145" s="38">
        <v>812.41666666666652</v>
      </c>
      <c r="L145" s="38">
        <v>819.98333333333323</v>
      </c>
      <c r="M145" s="28">
        <v>804.85</v>
      </c>
      <c r="N145" s="28">
        <v>785.25</v>
      </c>
      <c r="O145" s="39">
        <v>4515600</v>
      </c>
      <c r="P145" s="40">
        <v>2.3388632036986674E-2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3889.7</v>
      </c>
      <c r="F146" s="37">
        <v>3929.1666666666665</v>
      </c>
      <c r="G146" s="38">
        <v>3821.3833333333332</v>
      </c>
      <c r="H146" s="38">
        <v>3753.0666666666666</v>
      </c>
      <c r="I146" s="38">
        <v>3645.2833333333333</v>
      </c>
      <c r="J146" s="38">
        <v>3997.4833333333331</v>
      </c>
      <c r="K146" s="38">
        <v>4105.2666666666664</v>
      </c>
      <c r="L146" s="38">
        <v>4173.583333333333</v>
      </c>
      <c r="M146" s="28">
        <v>4036.95</v>
      </c>
      <c r="N146" s="28">
        <v>3860.85</v>
      </c>
      <c r="O146" s="39">
        <v>2872000</v>
      </c>
      <c r="P146" s="40">
        <v>1.3337096888010725E-2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169.2</v>
      </c>
      <c r="F147" s="37">
        <v>170.04999999999998</v>
      </c>
      <c r="G147" s="38">
        <v>167.39999999999998</v>
      </c>
      <c r="H147" s="38">
        <v>165.6</v>
      </c>
      <c r="I147" s="38">
        <v>162.94999999999999</v>
      </c>
      <c r="J147" s="38">
        <v>171.84999999999997</v>
      </c>
      <c r="K147" s="38">
        <v>174.5</v>
      </c>
      <c r="L147" s="38">
        <v>176.29999999999995</v>
      </c>
      <c r="M147" s="28">
        <v>172.7</v>
      </c>
      <c r="N147" s="28">
        <v>168.25</v>
      </c>
      <c r="O147" s="39">
        <v>21196000</v>
      </c>
      <c r="P147" s="40">
        <v>2.5397900440230273E-2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2987.2</v>
      </c>
      <c r="F148" s="37">
        <v>3006.5333333333333</v>
      </c>
      <c r="G148" s="38">
        <v>2950.5666666666666</v>
      </c>
      <c r="H148" s="38">
        <v>2913.9333333333334</v>
      </c>
      <c r="I148" s="38">
        <v>2857.9666666666667</v>
      </c>
      <c r="J148" s="38">
        <v>3043.1666666666665</v>
      </c>
      <c r="K148" s="38">
        <v>3099.1333333333328</v>
      </c>
      <c r="L148" s="38">
        <v>3135.7666666666664</v>
      </c>
      <c r="M148" s="28">
        <v>3062.5</v>
      </c>
      <c r="N148" s="28">
        <v>2969.9</v>
      </c>
      <c r="O148" s="39">
        <v>1561700</v>
      </c>
      <c r="P148" s="40">
        <v>-2.682163611980331E-3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66255.199999999997</v>
      </c>
      <c r="F149" s="37">
        <v>66547.333333333328</v>
      </c>
      <c r="G149" s="38">
        <v>65794.766666666663</v>
      </c>
      <c r="H149" s="38">
        <v>65334.333333333328</v>
      </c>
      <c r="I149" s="38">
        <v>64581.766666666663</v>
      </c>
      <c r="J149" s="38">
        <v>67007.766666666663</v>
      </c>
      <c r="K149" s="38">
        <v>67760.333333333343</v>
      </c>
      <c r="L149" s="38">
        <v>68220.766666666663</v>
      </c>
      <c r="M149" s="28">
        <v>67299.899999999994</v>
      </c>
      <c r="N149" s="28">
        <v>66086.899999999994</v>
      </c>
      <c r="O149" s="39">
        <v>77440</v>
      </c>
      <c r="P149" s="40">
        <v>4.9891540130151846E-2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1354.85</v>
      </c>
      <c r="F150" s="37">
        <v>1366.0833333333333</v>
      </c>
      <c r="G150" s="38">
        <v>1325.2666666666664</v>
      </c>
      <c r="H150" s="38">
        <v>1295.6833333333332</v>
      </c>
      <c r="I150" s="38">
        <v>1254.8666666666663</v>
      </c>
      <c r="J150" s="38">
        <v>1395.6666666666665</v>
      </c>
      <c r="K150" s="38">
        <v>1436.4833333333336</v>
      </c>
      <c r="L150" s="38">
        <v>1466.0666666666666</v>
      </c>
      <c r="M150" s="28">
        <v>1406.9</v>
      </c>
      <c r="N150" s="28">
        <v>1336.5</v>
      </c>
      <c r="O150" s="39">
        <v>4086375</v>
      </c>
      <c r="P150" s="40">
        <v>2.3000375516334961E-2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321.35000000000002</v>
      </c>
      <c r="F151" s="37">
        <v>323.2166666666667</v>
      </c>
      <c r="G151" s="38">
        <v>317.33333333333337</v>
      </c>
      <c r="H151" s="38">
        <v>313.31666666666666</v>
      </c>
      <c r="I151" s="38">
        <v>307.43333333333334</v>
      </c>
      <c r="J151" s="38">
        <v>327.23333333333341</v>
      </c>
      <c r="K151" s="38">
        <v>333.11666666666673</v>
      </c>
      <c r="L151" s="38">
        <v>337.13333333333344</v>
      </c>
      <c r="M151" s="28">
        <v>329.1</v>
      </c>
      <c r="N151" s="28">
        <v>319.2</v>
      </c>
      <c r="O151" s="39">
        <v>3000000</v>
      </c>
      <c r="P151" s="40">
        <v>2.2913256955810146E-2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118.15</v>
      </c>
      <c r="F152" s="37">
        <v>118.76666666666665</v>
      </c>
      <c r="G152" s="38">
        <v>116.48333333333331</v>
      </c>
      <c r="H152" s="38">
        <v>114.81666666666665</v>
      </c>
      <c r="I152" s="38">
        <v>112.5333333333333</v>
      </c>
      <c r="J152" s="38">
        <v>120.43333333333331</v>
      </c>
      <c r="K152" s="38">
        <v>122.71666666666667</v>
      </c>
      <c r="L152" s="38">
        <v>124.38333333333331</v>
      </c>
      <c r="M152" s="28">
        <v>121.05</v>
      </c>
      <c r="N152" s="28">
        <v>117.1</v>
      </c>
      <c r="O152" s="39">
        <v>102552500</v>
      </c>
      <c r="P152" s="40">
        <v>-6.0141703740319661E-3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4587.95</v>
      </c>
      <c r="F153" s="37">
        <v>4634.2333333333336</v>
      </c>
      <c r="G153" s="38">
        <v>4526.416666666667</v>
      </c>
      <c r="H153" s="38">
        <v>4464.8833333333332</v>
      </c>
      <c r="I153" s="38">
        <v>4357.0666666666666</v>
      </c>
      <c r="J153" s="38">
        <v>4695.7666666666673</v>
      </c>
      <c r="K153" s="38">
        <v>4803.583333333333</v>
      </c>
      <c r="L153" s="38">
        <v>4865.1166666666677</v>
      </c>
      <c r="M153" s="28">
        <v>4742.05</v>
      </c>
      <c r="N153" s="28">
        <v>4572.7</v>
      </c>
      <c r="O153" s="39">
        <v>1812250</v>
      </c>
      <c r="P153" s="40">
        <v>1.3917057136862717E-2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3776.3</v>
      </c>
      <c r="F154" s="37">
        <v>3801.3833333333332</v>
      </c>
      <c r="G154" s="38">
        <v>3734.0166666666664</v>
      </c>
      <c r="H154" s="38">
        <v>3691.7333333333331</v>
      </c>
      <c r="I154" s="38">
        <v>3624.3666666666663</v>
      </c>
      <c r="J154" s="38">
        <v>3843.6666666666665</v>
      </c>
      <c r="K154" s="38">
        <v>3911.0333333333333</v>
      </c>
      <c r="L154" s="38">
        <v>3953.3166666666666</v>
      </c>
      <c r="M154" s="28">
        <v>3868.75</v>
      </c>
      <c r="N154" s="28">
        <v>3759.1</v>
      </c>
      <c r="O154" s="39">
        <v>529425</v>
      </c>
      <c r="P154" s="40">
        <v>9.4380094380094384E-3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42.75</v>
      </c>
      <c r="F155" s="37">
        <v>42.85</v>
      </c>
      <c r="G155" s="38">
        <v>41.95</v>
      </c>
      <c r="H155" s="38">
        <v>41.15</v>
      </c>
      <c r="I155" s="38">
        <v>40.25</v>
      </c>
      <c r="J155" s="38">
        <v>43.650000000000006</v>
      </c>
      <c r="K155" s="38">
        <v>44.55</v>
      </c>
      <c r="L155" s="38">
        <v>45.350000000000009</v>
      </c>
      <c r="M155" s="28">
        <v>43.75</v>
      </c>
      <c r="N155" s="28">
        <v>42.05</v>
      </c>
      <c r="O155" s="39">
        <v>30108000</v>
      </c>
      <c r="P155" s="40">
        <v>-2.7821939586645467E-3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18207.849999999999</v>
      </c>
      <c r="F156" s="37">
        <v>18212.649999999998</v>
      </c>
      <c r="G156" s="38">
        <v>18050.799999999996</v>
      </c>
      <c r="H156" s="38">
        <v>17893.749999999996</v>
      </c>
      <c r="I156" s="38">
        <v>17731.899999999994</v>
      </c>
      <c r="J156" s="38">
        <v>18369.699999999997</v>
      </c>
      <c r="K156" s="38">
        <v>18531.549999999996</v>
      </c>
      <c r="L156" s="38">
        <v>18688.599999999999</v>
      </c>
      <c r="M156" s="28">
        <v>18374.5</v>
      </c>
      <c r="N156" s="28">
        <v>18055.599999999999</v>
      </c>
      <c r="O156" s="39">
        <v>319500</v>
      </c>
      <c r="P156" s="40">
        <v>2.0766773162939296E-2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147.30000000000001</v>
      </c>
      <c r="F157" s="37">
        <v>146.73333333333332</v>
      </c>
      <c r="G157" s="38">
        <v>144.26666666666665</v>
      </c>
      <c r="H157" s="38">
        <v>141.23333333333332</v>
      </c>
      <c r="I157" s="38">
        <v>138.76666666666665</v>
      </c>
      <c r="J157" s="38">
        <v>149.76666666666665</v>
      </c>
      <c r="K157" s="38">
        <v>152.23333333333329</v>
      </c>
      <c r="L157" s="38">
        <v>155.26666666666665</v>
      </c>
      <c r="M157" s="28">
        <v>149.19999999999999</v>
      </c>
      <c r="N157" s="28">
        <v>143.69999999999999</v>
      </c>
      <c r="O157" s="39">
        <v>89525400</v>
      </c>
      <c r="P157" s="40">
        <v>6.553672316384181E-3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133.6</v>
      </c>
      <c r="F158" s="37">
        <v>134.51666666666668</v>
      </c>
      <c r="G158" s="38">
        <v>132.38333333333335</v>
      </c>
      <c r="H158" s="38">
        <v>131.16666666666669</v>
      </c>
      <c r="I158" s="38">
        <v>129.03333333333336</v>
      </c>
      <c r="J158" s="38">
        <v>135.73333333333335</v>
      </c>
      <c r="K158" s="38">
        <v>137.86666666666667</v>
      </c>
      <c r="L158" s="38">
        <v>139.08333333333334</v>
      </c>
      <c r="M158" s="28">
        <v>136.65</v>
      </c>
      <c r="N158" s="28">
        <v>133.30000000000001</v>
      </c>
      <c r="O158" s="39">
        <v>45788100</v>
      </c>
      <c r="P158" s="40">
        <v>-3.6579515471336053E-2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905.4</v>
      </c>
      <c r="F159" s="37">
        <v>913.56666666666661</v>
      </c>
      <c r="G159" s="38">
        <v>892.13333333333321</v>
      </c>
      <c r="H159" s="38">
        <v>878.86666666666656</v>
      </c>
      <c r="I159" s="38">
        <v>857.43333333333317</v>
      </c>
      <c r="J159" s="38">
        <v>926.83333333333326</v>
      </c>
      <c r="K159" s="38">
        <v>948.26666666666665</v>
      </c>
      <c r="L159" s="38">
        <v>961.5333333333333</v>
      </c>
      <c r="M159" s="28">
        <v>935</v>
      </c>
      <c r="N159" s="28">
        <v>900.3</v>
      </c>
      <c r="O159" s="39">
        <v>2636900</v>
      </c>
      <c r="P159" s="40">
        <v>-1.1026516145970071E-2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3674.1</v>
      </c>
      <c r="F160" s="37">
        <v>3690.8666666666668</v>
      </c>
      <c r="G160" s="38">
        <v>3645.7333333333336</v>
      </c>
      <c r="H160" s="38">
        <v>3617.3666666666668</v>
      </c>
      <c r="I160" s="38">
        <v>3572.2333333333336</v>
      </c>
      <c r="J160" s="38">
        <v>3719.2333333333336</v>
      </c>
      <c r="K160" s="38">
        <v>3764.3666666666668</v>
      </c>
      <c r="L160" s="38">
        <v>3792.7333333333336</v>
      </c>
      <c r="M160" s="28">
        <v>3736</v>
      </c>
      <c r="N160" s="28">
        <v>3662.5</v>
      </c>
      <c r="O160" s="39">
        <v>641500</v>
      </c>
      <c r="P160" s="40">
        <v>-1.5564202334630351E-3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167.1</v>
      </c>
      <c r="F161" s="37">
        <v>165.73333333333332</v>
      </c>
      <c r="G161" s="38">
        <v>164.01666666666665</v>
      </c>
      <c r="H161" s="38">
        <v>160.93333333333334</v>
      </c>
      <c r="I161" s="38">
        <v>159.21666666666667</v>
      </c>
      <c r="J161" s="38">
        <v>168.81666666666663</v>
      </c>
      <c r="K161" s="38">
        <v>170.53333333333327</v>
      </c>
      <c r="L161" s="38">
        <v>173.61666666666662</v>
      </c>
      <c r="M161" s="28">
        <v>167.45</v>
      </c>
      <c r="N161" s="28">
        <v>162.65</v>
      </c>
      <c r="O161" s="39">
        <v>39123700</v>
      </c>
      <c r="P161" s="40">
        <v>-5.0989914082928654E-2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41177.599999999999</v>
      </c>
      <c r="F162" s="37">
        <v>41222.299999999996</v>
      </c>
      <c r="G162" s="38">
        <v>40863.69999999999</v>
      </c>
      <c r="H162" s="38">
        <v>40549.799999999996</v>
      </c>
      <c r="I162" s="38">
        <v>40191.19999999999</v>
      </c>
      <c r="J162" s="38">
        <v>41536.19999999999</v>
      </c>
      <c r="K162" s="38">
        <v>41894.799999999996</v>
      </c>
      <c r="L162" s="38">
        <v>42208.69999999999</v>
      </c>
      <c r="M162" s="28">
        <v>41580.9</v>
      </c>
      <c r="N162" s="28">
        <v>40908.400000000001</v>
      </c>
      <c r="O162" s="39">
        <v>97890</v>
      </c>
      <c r="P162" s="40">
        <v>-4.8795364440378164E-3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2275.35</v>
      </c>
      <c r="F163" s="37">
        <v>2302.5</v>
      </c>
      <c r="G163" s="38">
        <v>2237.85</v>
      </c>
      <c r="H163" s="38">
        <v>2200.35</v>
      </c>
      <c r="I163" s="38">
        <v>2135.6999999999998</v>
      </c>
      <c r="J163" s="38">
        <v>2340</v>
      </c>
      <c r="K163" s="38">
        <v>2404.6499999999996</v>
      </c>
      <c r="L163" s="38">
        <v>2442.15</v>
      </c>
      <c r="M163" s="28">
        <v>2367.15</v>
      </c>
      <c r="N163" s="28">
        <v>2265</v>
      </c>
      <c r="O163" s="39">
        <v>4010875</v>
      </c>
      <c r="P163" s="40">
        <v>-1.7794812127848881E-3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4021.05</v>
      </c>
      <c r="F164" s="37">
        <v>4078.6666666666665</v>
      </c>
      <c r="G164" s="38">
        <v>3946.333333333333</v>
      </c>
      <c r="H164" s="38">
        <v>3871.6166666666663</v>
      </c>
      <c r="I164" s="38">
        <v>3739.2833333333328</v>
      </c>
      <c r="J164" s="38">
        <v>4153.3833333333332</v>
      </c>
      <c r="K164" s="38">
        <v>4285.7166666666662</v>
      </c>
      <c r="L164" s="38">
        <v>4360.4333333333334</v>
      </c>
      <c r="M164" s="28">
        <v>4211</v>
      </c>
      <c r="N164" s="28">
        <v>4003.95</v>
      </c>
      <c r="O164" s="39">
        <v>410700</v>
      </c>
      <c r="P164" s="40">
        <v>1.4074074074074074E-2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218.25</v>
      </c>
      <c r="F165" s="37">
        <v>218.19999999999996</v>
      </c>
      <c r="G165" s="38">
        <v>216.99999999999991</v>
      </c>
      <c r="H165" s="38">
        <v>215.74999999999994</v>
      </c>
      <c r="I165" s="38">
        <v>214.5499999999999</v>
      </c>
      <c r="J165" s="38">
        <v>219.44999999999993</v>
      </c>
      <c r="K165" s="38">
        <v>220.64999999999998</v>
      </c>
      <c r="L165" s="38">
        <v>221.89999999999995</v>
      </c>
      <c r="M165" s="28">
        <v>219.4</v>
      </c>
      <c r="N165" s="28">
        <v>216.95</v>
      </c>
      <c r="O165" s="39">
        <v>18726000</v>
      </c>
      <c r="P165" s="40">
        <v>-5.7343102899012422E-3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120.75</v>
      </c>
      <c r="F166" s="37">
        <v>121.39999999999999</v>
      </c>
      <c r="G166" s="38">
        <v>119.64999999999998</v>
      </c>
      <c r="H166" s="38">
        <v>118.54999999999998</v>
      </c>
      <c r="I166" s="38">
        <v>116.79999999999997</v>
      </c>
      <c r="J166" s="38">
        <v>122.49999999999999</v>
      </c>
      <c r="K166" s="38">
        <v>124.25000000000001</v>
      </c>
      <c r="L166" s="38">
        <v>125.35</v>
      </c>
      <c r="M166" s="28">
        <v>123.15</v>
      </c>
      <c r="N166" s="28">
        <v>120.3</v>
      </c>
      <c r="O166" s="39">
        <v>43951800</v>
      </c>
      <c r="P166" s="40">
        <v>1.3003715347242069E-2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4431.7</v>
      </c>
      <c r="F167" s="37">
        <v>4422.2833333333338</v>
      </c>
      <c r="G167" s="38">
        <v>4392.3166666666675</v>
      </c>
      <c r="H167" s="38">
        <v>4352.9333333333334</v>
      </c>
      <c r="I167" s="38">
        <v>4322.9666666666672</v>
      </c>
      <c r="J167" s="38">
        <v>4461.6666666666679</v>
      </c>
      <c r="K167" s="38">
        <v>4491.6333333333332</v>
      </c>
      <c r="L167" s="38">
        <v>4531.0166666666682</v>
      </c>
      <c r="M167" s="28">
        <v>4452.25</v>
      </c>
      <c r="N167" s="28">
        <v>4382.8999999999996</v>
      </c>
      <c r="O167" s="39">
        <v>185250</v>
      </c>
      <c r="P167" s="40">
        <v>1.1604095563139932E-2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2429.6</v>
      </c>
      <c r="F168" s="37">
        <v>2438.6833333333329</v>
      </c>
      <c r="G168" s="38">
        <v>2413.9166666666661</v>
      </c>
      <c r="H168" s="38">
        <v>2398.2333333333331</v>
      </c>
      <c r="I168" s="38">
        <v>2373.4666666666662</v>
      </c>
      <c r="J168" s="38">
        <v>2454.3666666666659</v>
      </c>
      <c r="K168" s="38">
        <v>2479.1333333333332</v>
      </c>
      <c r="L168" s="38">
        <v>2494.8166666666657</v>
      </c>
      <c r="M168" s="28">
        <v>2463.4499999999998</v>
      </c>
      <c r="N168" s="28">
        <v>2423</v>
      </c>
      <c r="O168" s="39">
        <v>2898750</v>
      </c>
      <c r="P168" s="40">
        <v>5.8991931985772532E-3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2596.3000000000002</v>
      </c>
      <c r="F169" s="37">
        <v>2606.7000000000003</v>
      </c>
      <c r="G169" s="38">
        <v>2577.5000000000005</v>
      </c>
      <c r="H169" s="38">
        <v>2558.7000000000003</v>
      </c>
      <c r="I169" s="38">
        <v>2529.5000000000005</v>
      </c>
      <c r="J169" s="38">
        <v>2625.5000000000005</v>
      </c>
      <c r="K169" s="38">
        <v>2654.7000000000003</v>
      </c>
      <c r="L169" s="38">
        <v>2673.5000000000005</v>
      </c>
      <c r="M169" s="28">
        <v>2635.9</v>
      </c>
      <c r="N169" s="28">
        <v>2587.9</v>
      </c>
      <c r="O169" s="39">
        <v>1921000</v>
      </c>
      <c r="P169" s="40">
        <v>-5.2029136316337154E-4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38.549999999999997</v>
      </c>
      <c r="F170" s="37">
        <v>38.699999999999996</v>
      </c>
      <c r="G170" s="38">
        <v>38.249999999999993</v>
      </c>
      <c r="H170" s="38">
        <v>37.949999999999996</v>
      </c>
      <c r="I170" s="38">
        <v>37.499999999999993</v>
      </c>
      <c r="J170" s="38">
        <v>38.999999999999993</v>
      </c>
      <c r="K170" s="38">
        <v>39.449999999999996</v>
      </c>
      <c r="L170" s="38">
        <v>39.749999999999993</v>
      </c>
      <c r="M170" s="28">
        <v>39.15</v>
      </c>
      <c r="N170" s="28">
        <v>38.4</v>
      </c>
      <c r="O170" s="39">
        <v>274704000</v>
      </c>
      <c r="P170" s="40">
        <v>5.3377507822565805E-2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2365.0500000000002</v>
      </c>
      <c r="F171" s="37">
        <v>2375.0666666666671</v>
      </c>
      <c r="G171" s="38">
        <v>2331.1333333333341</v>
      </c>
      <c r="H171" s="38">
        <v>2297.2166666666672</v>
      </c>
      <c r="I171" s="38">
        <v>2253.2833333333342</v>
      </c>
      <c r="J171" s="38">
        <v>2408.983333333334</v>
      </c>
      <c r="K171" s="38">
        <v>2452.9166666666674</v>
      </c>
      <c r="L171" s="38">
        <v>2486.8333333333339</v>
      </c>
      <c r="M171" s="28">
        <v>2419</v>
      </c>
      <c r="N171" s="28">
        <v>2341.15</v>
      </c>
      <c r="O171" s="39">
        <v>832200</v>
      </c>
      <c r="P171" s="40">
        <v>9.5144097907619421E-2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196.8</v>
      </c>
      <c r="F172" s="37">
        <v>198.03333333333333</v>
      </c>
      <c r="G172" s="38">
        <v>195.06666666666666</v>
      </c>
      <c r="H172" s="38">
        <v>193.33333333333334</v>
      </c>
      <c r="I172" s="38">
        <v>190.36666666666667</v>
      </c>
      <c r="J172" s="38">
        <v>199.76666666666665</v>
      </c>
      <c r="K172" s="38">
        <v>202.73333333333329</v>
      </c>
      <c r="L172" s="38">
        <v>204.46666666666664</v>
      </c>
      <c r="M172" s="28">
        <v>201</v>
      </c>
      <c r="N172" s="28">
        <v>196.3</v>
      </c>
      <c r="O172" s="39">
        <v>39021561</v>
      </c>
      <c r="P172" s="40">
        <v>2.3642977056519306E-2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1611.65</v>
      </c>
      <c r="F173" s="37">
        <v>1629.7666666666667</v>
      </c>
      <c r="G173" s="38">
        <v>1587.2833333333333</v>
      </c>
      <c r="H173" s="38">
        <v>1562.9166666666667</v>
      </c>
      <c r="I173" s="38">
        <v>1520.4333333333334</v>
      </c>
      <c r="J173" s="38">
        <v>1654.1333333333332</v>
      </c>
      <c r="K173" s="38">
        <v>1696.6166666666663</v>
      </c>
      <c r="L173" s="38">
        <v>1720.9833333333331</v>
      </c>
      <c r="M173" s="28">
        <v>1672.25</v>
      </c>
      <c r="N173" s="28">
        <v>1605.4</v>
      </c>
      <c r="O173" s="39">
        <v>2727307</v>
      </c>
      <c r="P173" s="40">
        <v>-4.2303844504787767E-2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230.45</v>
      </c>
      <c r="F174" s="37">
        <v>231.06666666666669</v>
      </c>
      <c r="G174" s="38">
        <v>225.63333333333338</v>
      </c>
      <c r="H174" s="38">
        <v>220.81666666666669</v>
      </c>
      <c r="I174" s="38">
        <v>215.38333333333338</v>
      </c>
      <c r="J174" s="38">
        <v>235.88333333333338</v>
      </c>
      <c r="K174" s="38">
        <v>241.31666666666672</v>
      </c>
      <c r="L174" s="38">
        <v>246.13333333333338</v>
      </c>
      <c r="M174" s="28">
        <v>236.5</v>
      </c>
      <c r="N174" s="28">
        <v>226.25</v>
      </c>
      <c r="O174" s="39">
        <v>6962500</v>
      </c>
      <c r="P174" s="40">
        <v>3.8791495710555762E-2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861.15</v>
      </c>
      <c r="F175" s="37">
        <v>866.66666666666663</v>
      </c>
      <c r="G175" s="38">
        <v>851.5333333333333</v>
      </c>
      <c r="H175" s="38">
        <v>841.91666666666663</v>
      </c>
      <c r="I175" s="38">
        <v>826.7833333333333</v>
      </c>
      <c r="J175" s="38">
        <v>876.2833333333333</v>
      </c>
      <c r="K175" s="38">
        <v>891.41666666666674</v>
      </c>
      <c r="L175" s="38">
        <v>901.0333333333333</v>
      </c>
      <c r="M175" s="28">
        <v>881.8</v>
      </c>
      <c r="N175" s="28">
        <v>857.05</v>
      </c>
      <c r="O175" s="39">
        <v>2152200</v>
      </c>
      <c r="P175" s="40">
        <v>9.0909090909090912E-2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143.80000000000001</v>
      </c>
      <c r="F176" s="37">
        <v>145.01666666666668</v>
      </c>
      <c r="G176" s="38">
        <v>141.83333333333337</v>
      </c>
      <c r="H176" s="38">
        <v>139.8666666666667</v>
      </c>
      <c r="I176" s="38">
        <v>136.68333333333339</v>
      </c>
      <c r="J176" s="38">
        <v>146.98333333333335</v>
      </c>
      <c r="K176" s="38">
        <v>150.16666666666669</v>
      </c>
      <c r="L176" s="38">
        <v>152.13333333333333</v>
      </c>
      <c r="M176" s="28">
        <v>148.19999999999999</v>
      </c>
      <c r="N176" s="28">
        <v>143.05000000000001</v>
      </c>
      <c r="O176" s="39">
        <v>37897200</v>
      </c>
      <c r="P176" s="40">
        <v>2.7600849256900213E-2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130.1</v>
      </c>
      <c r="F177" s="37">
        <v>130.79999999999998</v>
      </c>
      <c r="G177" s="38">
        <v>128.89999999999998</v>
      </c>
      <c r="H177" s="38">
        <v>127.69999999999999</v>
      </c>
      <c r="I177" s="38">
        <v>125.79999999999998</v>
      </c>
      <c r="J177" s="38">
        <v>131.99999999999997</v>
      </c>
      <c r="K177" s="38">
        <v>133.9</v>
      </c>
      <c r="L177" s="38">
        <v>135.09999999999997</v>
      </c>
      <c r="M177" s="28">
        <v>132.69999999999999</v>
      </c>
      <c r="N177" s="28">
        <v>129.6</v>
      </c>
      <c r="O177" s="39">
        <v>31584000</v>
      </c>
      <c r="P177" s="40">
        <v>-9.5954844778927562E-3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2413.15</v>
      </c>
      <c r="F178" s="37">
        <v>2414.6166666666668</v>
      </c>
      <c r="G178" s="38">
        <v>2395.3333333333335</v>
      </c>
      <c r="H178" s="38">
        <v>2377.5166666666669</v>
      </c>
      <c r="I178" s="38">
        <v>2358.2333333333336</v>
      </c>
      <c r="J178" s="38">
        <v>2432.4333333333334</v>
      </c>
      <c r="K178" s="38">
        <v>2451.7166666666662</v>
      </c>
      <c r="L178" s="38">
        <v>2469.5333333333333</v>
      </c>
      <c r="M178" s="28">
        <v>2433.9</v>
      </c>
      <c r="N178" s="28">
        <v>2396.8000000000002</v>
      </c>
      <c r="O178" s="39">
        <v>29858000</v>
      </c>
      <c r="P178" s="40">
        <v>-5.8600253046547247E-3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98.45</v>
      </c>
      <c r="F179" s="37">
        <v>98.816666666666677</v>
      </c>
      <c r="G179" s="38">
        <v>97.28333333333336</v>
      </c>
      <c r="H179" s="38">
        <v>96.116666666666688</v>
      </c>
      <c r="I179" s="38">
        <v>94.583333333333371</v>
      </c>
      <c r="J179" s="38">
        <v>99.983333333333348</v>
      </c>
      <c r="K179" s="38">
        <v>101.51666666666668</v>
      </c>
      <c r="L179" s="38">
        <v>102.68333333333334</v>
      </c>
      <c r="M179" s="28">
        <v>100.35</v>
      </c>
      <c r="N179" s="28">
        <v>97.65</v>
      </c>
      <c r="O179" s="39">
        <v>154565000</v>
      </c>
      <c r="P179" s="40">
        <v>-1.1813295271645055E-2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836.6</v>
      </c>
      <c r="F180" s="37">
        <v>840.54999999999984</v>
      </c>
      <c r="G180" s="38">
        <v>830.59999999999968</v>
      </c>
      <c r="H180" s="38">
        <v>824.5999999999998</v>
      </c>
      <c r="I180" s="38">
        <v>814.64999999999964</v>
      </c>
      <c r="J180" s="38">
        <v>846.54999999999973</v>
      </c>
      <c r="K180" s="38">
        <v>856.49999999999977</v>
      </c>
      <c r="L180" s="38">
        <v>862.49999999999977</v>
      </c>
      <c r="M180" s="28">
        <v>850.5</v>
      </c>
      <c r="N180" s="28">
        <v>834.55</v>
      </c>
      <c r="O180" s="39">
        <v>5084000</v>
      </c>
      <c r="P180" s="40">
        <v>-4.6010768477728831E-3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1122.05</v>
      </c>
      <c r="F181" s="37">
        <v>1118.8166666666666</v>
      </c>
      <c r="G181" s="38">
        <v>1105.6833333333332</v>
      </c>
      <c r="H181" s="38">
        <v>1089.3166666666666</v>
      </c>
      <c r="I181" s="38">
        <v>1076.1833333333332</v>
      </c>
      <c r="J181" s="38">
        <v>1135.1833333333332</v>
      </c>
      <c r="K181" s="38">
        <v>1148.3166666666664</v>
      </c>
      <c r="L181" s="38">
        <v>1164.6833333333332</v>
      </c>
      <c r="M181" s="28">
        <v>1131.95</v>
      </c>
      <c r="N181" s="28">
        <v>1102.45</v>
      </c>
      <c r="O181" s="39">
        <v>6713250</v>
      </c>
      <c r="P181" s="40">
        <v>-5.8862727676588181E-3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516.4</v>
      </c>
      <c r="F182" s="37">
        <v>519.75</v>
      </c>
      <c r="G182" s="38">
        <v>511.29999999999995</v>
      </c>
      <c r="H182" s="38">
        <v>506.19999999999993</v>
      </c>
      <c r="I182" s="38">
        <v>497.74999999999989</v>
      </c>
      <c r="J182" s="38">
        <v>524.85</v>
      </c>
      <c r="K182" s="38">
        <v>533.30000000000007</v>
      </c>
      <c r="L182" s="38">
        <v>538.40000000000009</v>
      </c>
      <c r="M182" s="28">
        <v>528.20000000000005</v>
      </c>
      <c r="N182" s="28">
        <v>514.65</v>
      </c>
      <c r="O182" s="39">
        <v>80709000</v>
      </c>
      <c r="P182" s="40">
        <v>-4.3853968136483915E-3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24888.25</v>
      </c>
      <c r="F183" s="37">
        <v>24903.566666666666</v>
      </c>
      <c r="G183" s="38">
        <v>24607.133333333331</v>
      </c>
      <c r="H183" s="38">
        <v>24326.016666666666</v>
      </c>
      <c r="I183" s="38">
        <v>24029.583333333332</v>
      </c>
      <c r="J183" s="38">
        <v>25184.683333333331</v>
      </c>
      <c r="K183" s="38">
        <v>25481.116666666665</v>
      </c>
      <c r="L183" s="38">
        <v>25762.23333333333</v>
      </c>
      <c r="M183" s="28">
        <v>25200</v>
      </c>
      <c r="N183" s="28">
        <v>24622.45</v>
      </c>
      <c r="O183" s="39">
        <v>169575</v>
      </c>
      <c r="P183" s="40">
        <v>2.6172465960665657E-2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2399.1</v>
      </c>
      <c r="F184" s="37">
        <v>2411.5666666666666</v>
      </c>
      <c r="G184" s="38">
        <v>2380.2833333333333</v>
      </c>
      <c r="H184" s="38">
        <v>2361.4666666666667</v>
      </c>
      <c r="I184" s="38">
        <v>2330.1833333333334</v>
      </c>
      <c r="J184" s="38">
        <v>2430.3833333333332</v>
      </c>
      <c r="K184" s="38">
        <v>2461.6666666666661</v>
      </c>
      <c r="L184" s="38">
        <v>2480.4833333333331</v>
      </c>
      <c r="M184" s="28">
        <v>2442.85</v>
      </c>
      <c r="N184" s="28">
        <v>2392.75</v>
      </c>
      <c r="O184" s="39">
        <v>1497100</v>
      </c>
      <c r="P184" s="40">
        <v>-1.1978221415607986E-2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2460.3000000000002</v>
      </c>
      <c r="F185" s="37">
        <v>2477.1666666666665</v>
      </c>
      <c r="G185" s="38">
        <v>2432.1333333333332</v>
      </c>
      <c r="H185" s="38">
        <v>2403.9666666666667</v>
      </c>
      <c r="I185" s="38">
        <v>2358.9333333333334</v>
      </c>
      <c r="J185" s="38">
        <v>2505.333333333333</v>
      </c>
      <c r="K185" s="38">
        <v>2550.3666666666668</v>
      </c>
      <c r="L185" s="38">
        <v>2578.5333333333328</v>
      </c>
      <c r="M185" s="28">
        <v>2522.1999999999998</v>
      </c>
      <c r="N185" s="28">
        <v>2449</v>
      </c>
      <c r="O185" s="39">
        <v>2829750</v>
      </c>
      <c r="P185" s="40">
        <v>2.1248339973439574E-3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1222</v>
      </c>
      <c r="F186" s="37">
        <v>1238.25</v>
      </c>
      <c r="G186" s="38">
        <v>1201.05</v>
      </c>
      <c r="H186" s="38">
        <v>1180.0999999999999</v>
      </c>
      <c r="I186" s="38">
        <v>1142.8999999999999</v>
      </c>
      <c r="J186" s="38">
        <v>1259.2</v>
      </c>
      <c r="K186" s="38">
        <v>1296.3999999999999</v>
      </c>
      <c r="L186" s="38">
        <v>1317.3500000000001</v>
      </c>
      <c r="M186" s="28">
        <v>1275.45</v>
      </c>
      <c r="N186" s="28">
        <v>1217.3</v>
      </c>
      <c r="O186" s="39">
        <v>3249200</v>
      </c>
      <c r="P186" s="40">
        <v>2.5890376357666077E-2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375</v>
      </c>
      <c r="F187" s="37">
        <v>373.60000000000008</v>
      </c>
      <c r="G187" s="38">
        <v>364.50000000000017</v>
      </c>
      <c r="H187" s="38">
        <v>354.00000000000011</v>
      </c>
      <c r="I187" s="38">
        <v>344.9000000000002</v>
      </c>
      <c r="J187" s="38">
        <v>384.10000000000014</v>
      </c>
      <c r="K187" s="38">
        <v>393.20000000000005</v>
      </c>
      <c r="L187" s="38">
        <v>403.7000000000001</v>
      </c>
      <c r="M187" s="28">
        <v>382.7</v>
      </c>
      <c r="N187" s="28">
        <v>363.1</v>
      </c>
      <c r="O187" s="39">
        <v>4457700</v>
      </c>
      <c r="P187" s="40">
        <v>1.9135802469135803E-2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870.75</v>
      </c>
      <c r="F188" s="37">
        <v>873.58333333333337</v>
      </c>
      <c r="G188" s="38">
        <v>866.16666666666674</v>
      </c>
      <c r="H188" s="38">
        <v>861.58333333333337</v>
      </c>
      <c r="I188" s="38">
        <v>854.16666666666674</v>
      </c>
      <c r="J188" s="38">
        <v>878.16666666666674</v>
      </c>
      <c r="K188" s="38">
        <v>885.58333333333348</v>
      </c>
      <c r="L188" s="38">
        <v>890.16666666666674</v>
      </c>
      <c r="M188" s="28">
        <v>881</v>
      </c>
      <c r="N188" s="28">
        <v>869</v>
      </c>
      <c r="O188" s="39">
        <v>23434600</v>
      </c>
      <c r="P188" s="40">
        <v>3.1462559554130583E-3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499.95</v>
      </c>
      <c r="F189" s="37">
        <v>505.16666666666669</v>
      </c>
      <c r="G189" s="38">
        <v>493.38333333333333</v>
      </c>
      <c r="H189" s="38">
        <v>486.81666666666666</v>
      </c>
      <c r="I189" s="38">
        <v>475.0333333333333</v>
      </c>
      <c r="J189" s="38">
        <v>511.73333333333335</v>
      </c>
      <c r="K189" s="38">
        <v>523.51666666666677</v>
      </c>
      <c r="L189" s="38">
        <v>530.08333333333337</v>
      </c>
      <c r="M189" s="28">
        <v>516.95000000000005</v>
      </c>
      <c r="N189" s="28">
        <v>498.6</v>
      </c>
      <c r="O189" s="39">
        <v>12301500</v>
      </c>
      <c r="P189" s="40">
        <v>-1.3235471062447358E-2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571.95000000000005</v>
      </c>
      <c r="F190" s="37">
        <v>580.0333333333333</v>
      </c>
      <c r="G190" s="38">
        <v>562.26666666666665</v>
      </c>
      <c r="H190" s="38">
        <v>552.58333333333337</v>
      </c>
      <c r="I190" s="38">
        <v>534.81666666666672</v>
      </c>
      <c r="J190" s="38">
        <v>589.71666666666658</v>
      </c>
      <c r="K190" s="38">
        <v>607.48333333333323</v>
      </c>
      <c r="L190" s="38">
        <v>617.16666666666652</v>
      </c>
      <c r="M190" s="28">
        <v>597.79999999999995</v>
      </c>
      <c r="N190" s="28">
        <v>570.35</v>
      </c>
      <c r="O190" s="39">
        <v>958800</v>
      </c>
      <c r="P190" s="40">
        <v>4.3478260869565216E-2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904.15</v>
      </c>
      <c r="F191" s="37">
        <v>908.61666666666667</v>
      </c>
      <c r="G191" s="38">
        <v>895.63333333333333</v>
      </c>
      <c r="H191" s="38">
        <v>887.11666666666667</v>
      </c>
      <c r="I191" s="38">
        <v>874.13333333333333</v>
      </c>
      <c r="J191" s="38">
        <v>917.13333333333333</v>
      </c>
      <c r="K191" s="38">
        <v>930.11666666666667</v>
      </c>
      <c r="L191" s="38">
        <v>938.63333333333333</v>
      </c>
      <c r="M191" s="28">
        <v>921.6</v>
      </c>
      <c r="N191" s="28">
        <v>900.1</v>
      </c>
      <c r="O191" s="39">
        <v>7176000</v>
      </c>
      <c r="P191" s="40">
        <v>3.9171796306659203E-3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1256.8499999999999</v>
      </c>
      <c r="F192" s="37">
        <v>1261.3333333333333</v>
      </c>
      <c r="G192" s="38">
        <v>1245.1666666666665</v>
      </c>
      <c r="H192" s="38">
        <v>1233.4833333333333</v>
      </c>
      <c r="I192" s="38">
        <v>1217.3166666666666</v>
      </c>
      <c r="J192" s="38">
        <v>1273.0166666666664</v>
      </c>
      <c r="K192" s="38">
        <v>1289.1833333333329</v>
      </c>
      <c r="L192" s="38">
        <v>1300.8666666666663</v>
      </c>
      <c r="M192" s="28">
        <v>1277.5</v>
      </c>
      <c r="N192" s="28">
        <v>1249.6500000000001</v>
      </c>
      <c r="O192" s="39">
        <v>3049600</v>
      </c>
      <c r="P192" s="40">
        <v>-6.9037384394945939E-3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701.25</v>
      </c>
      <c r="F193" s="37">
        <v>702</v>
      </c>
      <c r="G193" s="38">
        <v>695.8</v>
      </c>
      <c r="H193" s="38">
        <v>690.34999999999991</v>
      </c>
      <c r="I193" s="38">
        <v>684.14999999999986</v>
      </c>
      <c r="J193" s="38">
        <v>707.45</v>
      </c>
      <c r="K193" s="38">
        <v>713.65000000000009</v>
      </c>
      <c r="L193" s="38">
        <v>719.10000000000014</v>
      </c>
      <c r="M193" s="28">
        <v>708.2</v>
      </c>
      <c r="N193" s="28">
        <v>696.55</v>
      </c>
      <c r="O193" s="39">
        <v>11330550</v>
      </c>
      <c r="P193" s="40">
        <v>-1.7868842694621477E-4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499.05</v>
      </c>
      <c r="F194" s="37">
        <v>501.56666666666661</v>
      </c>
      <c r="G194" s="38">
        <v>494.63333333333321</v>
      </c>
      <c r="H194" s="38">
        <v>490.21666666666658</v>
      </c>
      <c r="I194" s="38">
        <v>483.28333333333319</v>
      </c>
      <c r="J194" s="38">
        <v>505.98333333333323</v>
      </c>
      <c r="K194" s="38">
        <v>512.91666666666663</v>
      </c>
      <c r="L194" s="38">
        <v>517.33333333333326</v>
      </c>
      <c r="M194" s="28">
        <v>508.5</v>
      </c>
      <c r="N194" s="28">
        <v>497.15</v>
      </c>
      <c r="O194" s="39">
        <v>87634650</v>
      </c>
      <c r="P194" s="40">
        <v>-3.4992467988953051E-2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231.6</v>
      </c>
      <c r="F195" s="37">
        <v>233.18333333333331</v>
      </c>
      <c r="G195" s="38">
        <v>228.91666666666663</v>
      </c>
      <c r="H195" s="38">
        <v>226.23333333333332</v>
      </c>
      <c r="I195" s="38">
        <v>221.96666666666664</v>
      </c>
      <c r="J195" s="38">
        <v>235.86666666666662</v>
      </c>
      <c r="K195" s="38">
        <v>240.13333333333333</v>
      </c>
      <c r="L195" s="38">
        <v>242.81666666666661</v>
      </c>
      <c r="M195" s="28">
        <v>237.45</v>
      </c>
      <c r="N195" s="28">
        <v>230.5</v>
      </c>
      <c r="O195" s="39">
        <v>125077500</v>
      </c>
      <c r="P195" s="40">
        <v>2.693416093992463E-2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1193.6500000000001</v>
      </c>
      <c r="F196" s="37">
        <v>1200.0333333333335</v>
      </c>
      <c r="G196" s="38">
        <v>1181.116666666667</v>
      </c>
      <c r="H196" s="38">
        <v>1168.5833333333335</v>
      </c>
      <c r="I196" s="38">
        <v>1149.666666666667</v>
      </c>
      <c r="J196" s="38">
        <v>1212.5666666666671</v>
      </c>
      <c r="K196" s="38">
        <v>1231.4833333333336</v>
      </c>
      <c r="L196" s="38">
        <v>1244.0166666666671</v>
      </c>
      <c r="M196" s="28">
        <v>1218.95</v>
      </c>
      <c r="N196" s="28">
        <v>1187.5</v>
      </c>
      <c r="O196" s="39">
        <v>43690425</v>
      </c>
      <c r="P196" s="40">
        <v>-3.8908613394290162E-5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3811.05</v>
      </c>
      <c r="F197" s="37">
        <v>3822.0499999999997</v>
      </c>
      <c r="G197" s="38">
        <v>3792.5999999999995</v>
      </c>
      <c r="H197" s="38">
        <v>3774.1499999999996</v>
      </c>
      <c r="I197" s="38">
        <v>3744.6999999999994</v>
      </c>
      <c r="J197" s="38">
        <v>3840.4999999999995</v>
      </c>
      <c r="K197" s="38">
        <v>3869.9499999999994</v>
      </c>
      <c r="L197" s="38">
        <v>3888.3999999999996</v>
      </c>
      <c r="M197" s="28">
        <v>3851.5</v>
      </c>
      <c r="N197" s="28">
        <v>3803.6</v>
      </c>
      <c r="O197" s="39">
        <v>13811100</v>
      </c>
      <c r="P197" s="40">
        <v>-1.0967291476448789E-2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1442.5</v>
      </c>
      <c r="F198" s="37">
        <v>1445.6333333333332</v>
      </c>
      <c r="G198" s="38">
        <v>1426.7666666666664</v>
      </c>
      <c r="H198" s="38">
        <v>1411.0333333333333</v>
      </c>
      <c r="I198" s="38">
        <v>1392.1666666666665</v>
      </c>
      <c r="J198" s="38">
        <v>1461.3666666666663</v>
      </c>
      <c r="K198" s="38">
        <v>1480.2333333333331</v>
      </c>
      <c r="L198" s="38">
        <v>1495.9666666666662</v>
      </c>
      <c r="M198" s="28">
        <v>1464.5</v>
      </c>
      <c r="N198" s="28">
        <v>1429.9</v>
      </c>
      <c r="O198" s="39">
        <v>16176000</v>
      </c>
      <c r="P198" s="40">
        <v>-1.1005135730007337E-2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2488.35</v>
      </c>
      <c r="F199" s="37">
        <v>2490.7833333333333</v>
      </c>
      <c r="G199" s="38">
        <v>2460.5666666666666</v>
      </c>
      <c r="H199" s="38">
        <v>2432.7833333333333</v>
      </c>
      <c r="I199" s="38">
        <v>2402.5666666666666</v>
      </c>
      <c r="J199" s="38">
        <v>2518.5666666666666</v>
      </c>
      <c r="K199" s="38">
        <v>2548.7833333333328</v>
      </c>
      <c r="L199" s="38">
        <v>2576.5666666666666</v>
      </c>
      <c r="M199" s="28">
        <v>2521</v>
      </c>
      <c r="N199" s="28">
        <v>2463</v>
      </c>
      <c r="O199" s="39">
        <v>5291625</v>
      </c>
      <c r="P199" s="40">
        <v>-4.3745149227404218E-3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2622.45</v>
      </c>
      <c r="F200" s="37">
        <v>2621.75</v>
      </c>
      <c r="G200" s="38">
        <v>2597.5</v>
      </c>
      <c r="H200" s="38">
        <v>2572.5500000000002</v>
      </c>
      <c r="I200" s="38">
        <v>2548.3000000000002</v>
      </c>
      <c r="J200" s="38">
        <v>2646.7</v>
      </c>
      <c r="K200" s="38">
        <v>2670.95</v>
      </c>
      <c r="L200" s="38">
        <v>2695.8999999999996</v>
      </c>
      <c r="M200" s="28">
        <v>2646</v>
      </c>
      <c r="N200" s="28">
        <v>2596.8000000000002</v>
      </c>
      <c r="O200" s="39">
        <v>840250</v>
      </c>
      <c r="P200" s="40">
        <v>4.7832585949177881E-3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475.45</v>
      </c>
      <c r="F201" s="37">
        <v>479.01666666666671</v>
      </c>
      <c r="G201" s="38">
        <v>470.28333333333342</v>
      </c>
      <c r="H201" s="38">
        <v>465.11666666666673</v>
      </c>
      <c r="I201" s="38">
        <v>456.38333333333344</v>
      </c>
      <c r="J201" s="38">
        <v>484.18333333333339</v>
      </c>
      <c r="K201" s="38">
        <v>492.91666666666663</v>
      </c>
      <c r="L201" s="38">
        <v>498.08333333333337</v>
      </c>
      <c r="M201" s="28">
        <v>487.75</v>
      </c>
      <c r="N201" s="28">
        <v>473.85</v>
      </c>
      <c r="O201" s="39">
        <v>4684500</v>
      </c>
      <c r="P201" s="40">
        <v>4.1000000000000002E-2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1064.3</v>
      </c>
      <c r="F202" s="37">
        <v>1070.7833333333335</v>
      </c>
      <c r="G202" s="38">
        <v>1052.5666666666671</v>
      </c>
      <c r="H202" s="38">
        <v>1040.8333333333335</v>
      </c>
      <c r="I202" s="38">
        <v>1022.616666666667</v>
      </c>
      <c r="J202" s="38">
        <v>1082.5166666666671</v>
      </c>
      <c r="K202" s="38">
        <v>1100.7333333333338</v>
      </c>
      <c r="L202" s="38">
        <v>1112.4666666666672</v>
      </c>
      <c r="M202" s="28">
        <v>1089</v>
      </c>
      <c r="N202" s="28">
        <v>1059.05</v>
      </c>
      <c r="O202" s="39">
        <v>2370025</v>
      </c>
      <c r="P202" s="40">
        <v>1.6796267496111975E-2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666.15</v>
      </c>
      <c r="F203" s="37">
        <v>666.7166666666667</v>
      </c>
      <c r="G203" s="38">
        <v>657.53333333333342</v>
      </c>
      <c r="H203" s="38">
        <v>648.91666666666674</v>
      </c>
      <c r="I203" s="38">
        <v>639.73333333333346</v>
      </c>
      <c r="J203" s="38">
        <v>675.33333333333337</v>
      </c>
      <c r="K203" s="38">
        <v>684.51666666666677</v>
      </c>
      <c r="L203" s="38">
        <v>693.13333333333333</v>
      </c>
      <c r="M203" s="28">
        <v>675.9</v>
      </c>
      <c r="N203" s="28">
        <v>658.1</v>
      </c>
      <c r="O203" s="39">
        <v>9234400</v>
      </c>
      <c r="P203" s="40">
        <v>-5.892424026251962E-2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1556.9</v>
      </c>
      <c r="F204" s="37">
        <v>1569.5666666666666</v>
      </c>
      <c r="G204" s="38">
        <v>1538.3833333333332</v>
      </c>
      <c r="H204" s="38">
        <v>1519.8666666666666</v>
      </c>
      <c r="I204" s="38">
        <v>1488.6833333333332</v>
      </c>
      <c r="J204" s="38">
        <v>1588.0833333333333</v>
      </c>
      <c r="K204" s="38">
        <v>1619.2666666666667</v>
      </c>
      <c r="L204" s="38">
        <v>1637.7833333333333</v>
      </c>
      <c r="M204" s="28">
        <v>1600.75</v>
      </c>
      <c r="N204" s="28">
        <v>1551.05</v>
      </c>
      <c r="O204" s="39">
        <v>1005550</v>
      </c>
      <c r="P204" s="40">
        <v>-5.5382485289027349E-3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7196.9</v>
      </c>
      <c r="F205" s="37">
        <v>7233.0999999999995</v>
      </c>
      <c r="G205" s="38">
        <v>7146.2499999999991</v>
      </c>
      <c r="H205" s="38">
        <v>7095.5999999999995</v>
      </c>
      <c r="I205" s="38">
        <v>7008.7499999999991</v>
      </c>
      <c r="J205" s="38">
        <v>7283.7499999999991</v>
      </c>
      <c r="K205" s="38">
        <v>7370.5999999999995</v>
      </c>
      <c r="L205" s="38">
        <v>7421.2499999999991</v>
      </c>
      <c r="M205" s="28">
        <v>7319.95</v>
      </c>
      <c r="N205" s="28">
        <v>7182.45</v>
      </c>
      <c r="O205" s="39">
        <v>1833600</v>
      </c>
      <c r="P205" s="40">
        <v>2.5847599865726753E-2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737.05</v>
      </c>
      <c r="F206" s="37">
        <v>739.91666666666663</v>
      </c>
      <c r="G206" s="38">
        <v>730.2833333333333</v>
      </c>
      <c r="H206" s="38">
        <v>723.51666666666665</v>
      </c>
      <c r="I206" s="38">
        <v>713.88333333333333</v>
      </c>
      <c r="J206" s="38">
        <v>746.68333333333328</v>
      </c>
      <c r="K206" s="38">
        <v>756.31666666666672</v>
      </c>
      <c r="L206" s="38">
        <v>763.08333333333326</v>
      </c>
      <c r="M206" s="28">
        <v>749.55</v>
      </c>
      <c r="N206" s="28">
        <v>733.15</v>
      </c>
      <c r="O206" s="39">
        <v>27878500</v>
      </c>
      <c r="P206" s="40">
        <v>-2.6045300218594486E-3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367.95</v>
      </c>
      <c r="F207" s="37">
        <v>368.81666666666666</v>
      </c>
      <c r="G207" s="38">
        <v>361.63333333333333</v>
      </c>
      <c r="H207" s="38">
        <v>355.31666666666666</v>
      </c>
      <c r="I207" s="38">
        <v>348.13333333333333</v>
      </c>
      <c r="J207" s="38">
        <v>375.13333333333333</v>
      </c>
      <c r="K207" s="38">
        <v>382.31666666666661</v>
      </c>
      <c r="L207" s="38">
        <v>388.63333333333333</v>
      </c>
      <c r="M207" s="28">
        <v>376</v>
      </c>
      <c r="N207" s="28">
        <v>362.5</v>
      </c>
      <c r="O207" s="39">
        <v>74998300</v>
      </c>
      <c r="P207" s="40">
        <v>-3.665266452516267E-3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1207.25</v>
      </c>
      <c r="F208" s="37">
        <v>1199.2333333333333</v>
      </c>
      <c r="G208" s="38">
        <v>1181.3166666666666</v>
      </c>
      <c r="H208" s="38">
        <v>1155.3833333333332</v>
      </c>
      <c r="I208" s="38">
        <v>1137.4666666666665</v>
      </c>
      <c r="J208" s="38">
        <v>1225.1666666666667</v>
      </c>
      <c r="K208" s="38">
        <v>1243.0833333333333</v>
      </c>
      <c r="L208" s="38">
        <v>1269.0166666666669</v>
      </c>
      <c r="M208" s="28">
        <v>1217.1500000000001</v>
      </c>
      <c r="N208" s="28">
        <v>1173.3</v>
      </c>
      <c r="O208" s="39">
        <v>4153000</v>
      </c>
      <c r="P208" s="40">
        <v>5.7281059063136457E-2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1723.9</v>
      </c>
      <c r="F209" s="37">
        <v>1732.9666666666665</v>
      </c>
      <c r="G209" s="38">
        <v>1705.083333333333</v>
      </c>
      <c r="H209" s="38">
        <v>1686.2666666666667</v>
      </c>
      <c r="I209" s="38">
        <v>1658.3833333333332</v>
      </c>
      <c r="J209" s="38">
        <v>1751.7833333333328</v>
      </c>
      <c r="K209" s="38">
        <v>1779.6666666666665</v>
      </c>
      <c r="L209" s="38">
        <v>1798.4833333333327</v>
      </c>
      <c r="M209" s="28">
        <v>1760.85</v>
      </c>
      <c r="N209" s="28">
        <v>1714.15</v>
      </c>
      <c r="O209" s="39">
        <v>552750</v>
      </c>
      <c r="P209" s="40">
        <v>2.8850628199162402E-2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563.4</v>
      </c>
      <c r="F210" s="37">
        <v>563.53333333333342</v>
      </c>
      <c r="G210" s="38">
        <v>557.81666666666683</v>
      </c>
      <c r="H210" s="38">
        <v>552.23333333333346</v>
      </c>
      <c r="I210" s="38">
        <v>546.51666666666688</v>
      </c>
      <c r="J210" s="38">
        <v>569.11666666666679</v>
      </c>
      <c r="K210" s="38">
        <v>574.83333333333326</v>
      </c>
      <c r="L210" s="38">
        <v>580.41666666666674</v>
      </c>
      <c r="M210" s="28">
        <v>569.25</v>
      </c>
      <c r="N210" s="28">
        <v>557.95000000000005</v>
      </c>
      <c r="O210" s="39">
        <v>40776800</v>
      </c>
      <c r="P210" s="40">
        <v>-1.6326688152536812E-2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267.5</v>
      </c>
      <c r="F211" s="37">
        <v>268.8</v>
      </c>
      <c r="G211" s="38">
        <v>264.70000000000005</v>
      </c>
      <c r="H211" s="38">
        <v>261.90000000000003</v>
      </c>
      <c r="I211" s="38">
        <v>257.80000000000007</v>
      </c>
      <c r="J211" s="38">
        <v>271.60000000000002</v>
      </c>
      <c r="K211" s="38">
        <v>275.70000000000005</v>
      </c>
      <c r="L211" s="38">
        <v>278.5</v>
      </c>
      <c r="M211" s="28">
        <v>272.89999999999998</v>
      </c>
      <c r="N211" s="28">
        <v>266</v>
      </c>
      <c r="O211" s="39">
        <v>75645000</v>
      </c>
      <c r="P211" s="40">
        <v>9.2459173871277615E-3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J17" sqref="J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0" t="s">
        <v>16</v>
      </c>
      <c r="B8" s="472"/>
      <c r="C8" s="476" t="s">
        <v>20</v>
      </c>
      <c r="D8" s="476" t="s">
        <v>21</v>
      </c>
      <c r="E8" s="467" t="s">
        <v>22</v>
      </c>
      <c r="F8" s="468"/>
      <c r="G8" s="469"/>
      <c r="H8" s="467" t="s">
        <v>23</v>
      </c>
      <c r="I8" s="468"/>
      <c r="J8" s="469"/>
      <c r="K8" s="23"/>
      <c r="L8" s="50"/>
      <c r="M8" s="50"/>
      <c r="N8" s="1"/>
      <c r="O8" s="1"/>
    </row>
    <row r="9" spans="1:15" ht="36" customHeight="1">
      <c r="A9" s="474"/>
      <c r="B9" s="475"/>
      <c r="C9" s="475"/>
      <c r="D9" s="4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17322.2</v>
      </c>
      <c r="D10" s="32">
        <v>17356.833333333332</v>
      </c>
      <c r="E10" s="32">
        <v>17223.066666666666</v>
      </c>
      <c r="F10" s="32">
        <v>17123.933333333334</v>
      </c>
      <c r="G10" s="32">
        <v>16990.166666666668</v>
      </c>
      <c r="H10" s="32">
        <v>17455.966666666664</v>
      </c>
      <c r="I10" s="32">
        <v>17589.733333333334</v>
      </c>
      <c r="J10" s="32">
        <v>17688.866666666661</v>
      </c>
      <c r="K10" s="34">
        <v>17490.599999999999</v>
      </c>
      <c r="L10" s="34">
        <v>17257.7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37953.800000000003</v>
      </c>
      <c r="D11" s="37">
        <v>38059.433333333334</v>
      </c>
      <c r="E11" s="37">
        <v>37657.166666666672</v>
      </c>
      <c r="F11" s="37">
        <v>37360.53333333334</v>
      </c>
      <c r="G11" s="37">
        <v>36958.266666666677</v>
      </c>
      <c r="H11" s="37">
        <v>38356.066666666666</v>
      </c>
      <c r="I11" s="37">
        <v>38758.333333333328</v>
      </c>
      <c r="J11" s="37">
        <v>39054.96666666666</v>
      </c>
      <c r="K11" s="28">
        <v>38461.699999999997</v>
      </c>
      <c r="L11" s="28">
        <v>37762.800000000003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2412.65</v>
      </c>
      <c r="D12" s="37">
        <v>2415.7666666666669</v>
      </c>
      <c r="E12" s="37">
        <v>2401.8333333333339</v>
      </c>
      <c r="F12" s="37">
        <v>2391.0166666666669</v>
      </c>
      <c r="G12" s="37">
        <v>2377.0833333333339</v>
      </c>
      <c r="H12" s="37">
        <v>2426.5833333333339</v>
      </c>
      <c r="I12" s="37">
        <v>2440.5166666666673</v>
      </c>
      <c r="J12" s="37">
        <v>2451.3333333333339</v>
      </c>
      <c r="K12" s="28">
        <v>2429.6999999999998</v>
      </c>
      <c r="L12" s="28">
        <v>2404.9499999999998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4977.1000000000004</v>
      </c>
      <c r="D13" s="37">
        <v>4984.8499999999995</v>
      </c>
      <c r="E13" s="37">
        <v>4949.7999999999993</v>
      </c>
      <c r="F13" s="37">
        <v>4922.5</v>
      </c>
      <c r="G13" s="37">
        <v>4887.45</v>
      </c>
      <c r="H13" s="37">
        <v>5012.1499999999987</v>
      </c>
      <c r="I13" s="37">
        <v>5047.2</v>
      </c>
      <c r="J13" s="37">
        <v>5074.4999999999982</v>
      </c>
      <c r="K13" s="28">
        <v>5019.8999999999996</v>
      </c>
      <c r="L13" s="28">
        <v>4957.55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34801.9</v>
      </c>
      <c r="D14" s="37">
        <v>34907.966666666667</v>
      </c>
      <c r="E14" s="37">
        <v>34606.233333333337</v>
      </c>
      <c r="F14" s="37">
        <v>34410.566666666673</v>
      </c>
      <c r="G14" s="37">
        <v>34108.833333333343</v>
      </c>
      <c r="H14" s="37">
        <v>35103.633333333331</v>
      </c>
      <c r="I14" s="37">
        <v>35405.366666666654</v>
      </c>
      <c r="J14" s="37">
        <v>35601.033333333326</v>
      </c>
      <c r="K14" s="28">
        <v>35209.699999999997</v>
      </c>
      <c r="L14" s="28">
        <v>34712.300000000003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4003.1</v>
      </c>
      <c r="D15" s="37">
        <v>4007.9500000000003</v>
      </c>
      <c r="E15" s="37">
        <v>3986.5500000000006</v>
      </c>
      <c r="F15" s="37">
        <v>3970.0000000000005</v>
      </c>
      <c r="G15" s="37">
        <v>3948.6000000000008</v>
      </c>
      <c r="H15" s="37">
        <v>4024.5000000000005</v>
      </c>
      <c r="I15" s="37">
        <v>4045.9</v>
      </c>
      <c r="J15" s="37">
        <v>4062.4500000000003</v>
      </c>
      <c r="K15" s="28">
        <v>4029.35</v>
      </c>
      <c r="L15" s="28">
        <v>3991.4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8097.7</v>
      </c>
      <c r="D16" s="37">
        <v>8122.3166666666666</v>
      </c>
      <c r="E16" s="37">
        <v>8046.6333333333332</v>
      </c>
      <c r="F16" s="37">
        <v>7995.5666666666666</v>
      </c>
      <c r="G16" s="37">
        <v>7919.8833333333332</v>
      </c>
      <c r="H16" s="37">
        <v>8173.3833333333332</v>
      </c>
      <c r="I16" s="37">
        <v>8249.0666666666657</v>
      </c>
      <c r="J16" s="37">
        <v>8300.1333333333332</v>
      </c>
      <c r="K16" s="28">
        <v>8198</v>
      </c>
      <c r="L16" s="28">
        <v>8071.25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2239.4</v>
      </c>
      <c r="D17" s="37">
        <v>2240.35</v>
      </c>
      <c r="E17" s="37">
        <v>2214.4499999999998</v>
      </c>
      <c r="F17" s="37">
        <v>2189.5</v>
      </c>
      <c r="G17" s="37">
        <v>2163.6</v>
      </c>
      <c r="H17" s="37">
        <v>2265.2999999999997</v>
      </c>
      <c r="I17" s="37">
        <v>2291.2000000000003</v>
      </c>
      <c r="J17" s="37">
        <v>2316.1499999999996</v>
      </c>
      <c r="K17" s="28">
        <v>2266.25</v>
      </c>
      <c r="L17" s="28">
        <v>2215.4</v>
      </c>
      <c r="M17" s="28">
        <v>2.18682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1276.45</v>
      </c>
      <c r="D18" s="37">
        <v>1287.4333333333332</v>
      </c>
      <c r="E18" s="37">
        <v>1260.1166666666663</v>
      </c>
      <c r="F18" s="37">
        <v>1243.7833333333331</v>
      </c>
      <c r="G18" s="37">
        <v>1216.4666666666662</v>
      </c>
      <c r="H18" s="37">
        <v>1303.7666666666664</v>
      </c>
      <c r="I18" s="37">
        <v>1331.0833333333335</v>
      </c>
      <c r="J18" s="37">
        <v>1347.4166666666665</v>
      </c>
      <c r="K18" s="28">
        <v>1314.75</v>
      </c>
      <c r="L18" s="28">
        <v>1271.0999999999999</v>
      </c>
      <c r="M18" s="28">
        <v>7.7742500000000003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983.95</v>
      </c>
      <c r="D19" s="37">
        <v>987.65</v>
      </c>
      <c r="E19" s="37">
        <v>976.3</v>
      </c>
      <c r="F19" s="37">
        <v>968.65</v>
      </c>
      <c r="G19" s="37">
        <v>957.3</v>
      </c>
      <c r="H19" s="37">
        <v>995.3</v>
      </c>
      <c r="I19" s="37">
        <v>1006.6500000000001</v>
      </c>
      <c r="J19" s="37">
        <v>1014.3</v>
      </c>
      <c r="K19" s="28">
        <v>999</v>
      </c>
      <c r="L19" s="28">
        <v>980</v>
      </c>
      <c r="M19" s="28">
        <v>4.1582999999999997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1738.1</v>
      </c>
      <c r="D20" s="37">
        <v>1748.0333333333335</v>
      </c>
      <c r="E20" s="37">
        <v>1720.0666666666671</v>
      </c>
      <c r="F20" s="37">
        <v>1702.0333333333335</v>
      </c>
      <c r="G20" s="37">
        <v>1674.0666666666671</v>
      </c>
      <c r="H20" s="37">
        <v>1766.0666666666671</v>
      </c>
      <c r="I20" s="37">
        <v>1794.0333333333338</v>
      </c>
      <c r="J20" s="37">
        <v>1812.0666666666671</v>
      </c>
      <c r="K20" s="28">
        <v>1776</v>
      </c>
      <c r="L20" s="28">
        <v>1730</v>
      </c>
      <c r="M20" s="28">
        <v>16.636140000000001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1931.75</v>
      </c>
      <c r="D21" s="37">
        <v>1931.6666666666667</v>
      </c>
      <c r="E21" s="37">
        <v>1894.3333333333335</v>
      </c>
      <c r="F21" s="37">
        <v>1856.9166666666667</v>
      </c>
      <c r="G21" s="37">
        <v>1819.5833333333335</v>
      </c>
      <c r="H21" s="37">
        <v>1969.0833333333335</v>
      </c>
      <c r="I21" s="37">
        <v>2006.416666666667</v>
      </c>
      <c r="J21" s="37">
        <v>2043.8333333333335</v>
      </c>
      <c r="K21" s="28">
        <v>1969</v>
      </c>
      <c r="L21" s="28">
        <v>1894.25</v>
      </c>
      <c r="M21" s="28">
        <v>6.5993700000000004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740.75</v>
      </c>
      <c r="D22" s="37">
        <v>737.9</v>
      </c>
      <c r="E22" s="37">
        <v>724.94999999999993</v>
      </c>
      <c r="F22" s="37">
        <v>709.15</v>
      </c>
      <c r="G22" s="37">
        <v>696.19999999999993</v>
      </c>
      <c r="H22" s="37">
        <v>753.69999999999993</v>
      </c>
      <c r="I22" s="37">
        <v>766.65</v>
      </c>
      <c r="J22" s="37">
        <v>782.44999999999993</v>
      </c>
      <c r="K22" s="28">
        <v>750.85</v>
      </c>
      <c r="L22" s="28">
        <v>722.1</v>
      </c>
      <c r="M22" s="28">
        <v>93.826049999999995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1686.35</v>
      </c>
      <c r="D23" s="37">
        <v>1707.1166666666668</v>
      </c>
      <c r="E23" s="37">
        <v>1654.2333333333336</v>
      </c>
      <c r="F23" s="37">
        <v>1622.1166666666668</v>
      </c>
      <c r="G23" s="37">
        <v>1569.2333333333336</v>
      </c>
      <c r="H23" s="37">
        <v>1739.2333333333336</v>
      </c>
      <c r="I23" s="37">
        <v>1792.1166666666668</v>
      </c>
      <c r="J23" s="37">
        <v>1824.2333333333336</v>
      </c>
      <c r="K23" s="28">
        <v>1760</v>
      </c>
      <c r="L23" s="28">
        <v>1675</v>
      </c>
      <c r="M23" s="28">
        <v>0.92227000000000003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1932.55</v>
      </c>
      <c r="D24" s="37">
        <v>1951.5833333333333</v>
      </c>
      <c r="E24" s="37">
        <v>1892.9666666666665</v>
      </c>
      <c r="F24" s="37">
        <v>1853.3833333333332</v>
      </c>
      <c r="G24" s="37">
        <v>1794.7666666666664</v>
      </c>
      <c r="H24" s="37">
        <v>1991.1666666666665</v>
      </c>
      <c r="I24" s="37">
        <v>2049.7833333333333</v>
      </c>
      <c r="J24" s="37">
        <v>2089.3666666666668</v>
      </c>
      <c r="K24" s="28">
        <v>2010.2</v>
      </c>
      <c r="L24" s="28">
        <v>1912</v>
      </c>
      <c r="M24" s="28">
        <v>1.1905699999999999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115.25</v>
      </c>
      <c r="D25" s="37">
        <v>115.83333333333333</v>
      </c>
      <c r="E25" s="37">
        <v>114.16666666666666</v>
      </c>
      <c r="F25" s="37">
        <v>113.08333333333333</v>
      </c>
      <c r="G25" s="37">
        <v>111.41666666666666</v>
      </c>
      <c r="H25" s="37">
        <v>116.91666666666666</v>
      </c>
      <c r="I25" s="37">
        <v>118.58333333333331</v>
      </c>
      <c r="J25" s="37">
        <v>119.66666666666666</v>
      </c>
      <c r="K25" s="28">
        <v>117.5</v>
      </c>
      <c r="L25" s="28">
        <v>114.75</v>
      </c>
      <c r="M25" s="28">
        <v>37.013629999999999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276.60000000000002</v>
      </c>
      <c r="D26" s="37">
        <v>277.45</v>
      </c>
      <c r="E26" s="37">
        <v>272.29999999999995</v>
      </c>
      <c r="F26" s="37">
        <v>267.99999999999994</v>
      </c>
      <c r="G26" s="37">
        <v>262.84999999999991</v>
      </c>
      <c r="H26" s="37">
        <v>281.75</v>
      </c>
      <c r="I26" s="37">
        <v>286.89999999999998</v>
      </c>
      <c r="J26" s="37">
        <v>291.20000000000005</v>
      </c>
      <c r="K26" s="28">
        <v>282.60000000000002</v>
      </c>
      <c r="L26" s="28">
        <v>273.14999999999998</v>
      </c>
      <c r="M26" s="28">
        <v>30.57959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2031.65</v>
      </c>
      <c r="D27" s="37">
        <v>2035.55</v>
      </c>
      <c r="E27" s="37">
        <v>2006.1999999999998</v>
      </c>
      <c r="F27" s="37">
        <v>1980.7499999999998</v>
      </c>
      <c r="G27" s="37">
        <v>1951.3999999999996</v>
      </c>
      <c r="H27" s="37">
        <v>2061</v>
      </c>
      <c r="I27" s="37">
        <v>2090.35</v>
      </c>
      <c r="J27" s="37">
        <v>2115.8000000000002</v>
      </c>
      <c r="K27" s="28">
        <v>2064.9</v>
      </c>
      <c r="L27" s="28">
        <v>2010.1</v>
      </c>
      <c r="M27" s="28">
        <v>0.34090999999999999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736</v>
      </c>
      <c r="D28" s="37">
        <v>740.75</v>
      </c>
      <c r="E28" s="37">
        <v>729.6</v>
      </c>
      <c r="F28" s="37">
        <v>723.2</v>
      </c>
      <c r="G28" s="37">
        <v>712.05000000000007</v>
      </c>
      <c r="H28" s="37">
        <v>747.15</v>
      </c>
      <c r="I28" s="37">
        <v>758.30000000000007</v>
      </c>
      <c r="J28" s="37">
        <v>764.69999999999993</v>
      </c>
      <c r="K28" s="28">
        <v>751.9</v>
      </c>
      <c r="L28" s="28">
        <v>734.35</v>
      </c>
      <c r="M28" s="28">
        <v>1.0821799999999999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3364.2</v>
      </c>
      <c r="D29" s="37">
        <v>3377.6666666666665</v>
      </c>
      <c r="E29" s="37">
        <v>3340.9833333333331</v>
      </c>
      <c r="F29" s="37">
        <v>3317.7666666666664</v>
      </c>
      <c r="G29" s="37">
        <v>3281.083333333333</v>
      </c>
      <c r="H29" s="37">
        <v>3400.8833333333332</v>
      </c>
      <c r="I29" s="37">
        <v>3437.5666666666666</v>
      </c>
      <c r="J29" s="37">
        <v>3460.7833333333333</v>
      </c>
      <c r="K29" s="28">
        <v>3414.35</v>
      </c>
      <c r="L29" s="28">
        <v>3354.45</v>
      </c>
      <c r="M29" s="28">
        <v>0.45108999999999999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600.20000000000005</v>
      </c>
      <c r="D30" s="37">
        <v>600.23333333333335</v>
      </c>
      <c r="E30" s="37">
        <v>593.4666666666667</v>
      </c>
      <c r="F30" s="37">
        <v>586.73333333333335</v>
      </c>
      <c r="G30" s="37">
        <v>579.9666666666667</v>
      </c>
      <c r="H30" s="37">
        <v>606.9666666666667</v>
      </c>
      <c r="I30" s="37">
        <v>613.73333333333335</v>
      </c>
      <c r="J30" s="37">
        <v>620.4666666666667</v>
      </c>
      <c r="K30" s="28">
        <v>607</v>
      </c>
      <c r="L30" s="28">
        <v>593.5</v>
      </c>
      <c r="M30" s="28">
        <v>7.9342800000000002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360.7</v>
      </c>
      <c r="D31" s="37">
        <v>362.68333333333334</v>
      </c>
      <c r="E31" s="37">
        <v>357.51666666666665</v>
      </c>
      <c r="F31" s="37">
        <v>354.33333333333331</v>
      </c>
      <c r="G31" s="37">
        <v>349.16666666666663</v>
      </c>
      <c r="H31" s="37">
        <v>365.86666666666667</v>
      </c>
      <c r="I31" s="37">
        <v>371.0333333333333</v>
      </c>
      <c r="J31" s="37">
        <v>374.2166666666667</v>
      </c>
      <c r="K31" s="28">
        <v>367.85</v>
      </c>
      <c r="L31" s="28">
        <v>359.5</v>
      </c>
      <c r="M31" s="28">
        <v>13.681749999999999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4584.8</v>
      </c>
      <c r="D32" s="37">
        <v>4621.2833333333328</v>
      </c>
      <c r="E32" s="37">
        <v>4518.5666666666657</v>
      </c>
      <c r="F32" s="37">
        <v>4452.333333333333</v>
      </c>
      <c r="G32" s="37">
        <v>4349.6166666666659</v>
      </c>
      <c r="H32" s="37">
        <v>4687.5166666666655</v>
      </c>
      <c r="I32" s="37">
        <v>4790.2333333333327</v>
      </c>
      <c r="J32" s="37">
        <v>4856.4666666666653</v>
      </c>
      <c r="K32" s="28">
        <v>4724</v>
      </c>
      <c r="L32" s="28">
        <v>4555.05</v>
      </c>
      <c r="M32" s="28">
        <v>5.8416600000000001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214.15</v>
      </c>
      <c r="D33" s="37">
        <v>215.63333333333335</v>
      </c>
      <c r="E33" s="37">
        <v>211.56666666666672</v>
      </c>
      <c r="F33" s="37">
        <v>208.98333333333338</v>
      </c>
      <c r="G33" s="37">
        <v>204.91666666666674</v>
      </c>
      <c r="H33" s="37">
        <v>218.2166666666667</v>
      </c>
      <c r="I33" s="37">
        <v>222.28333333333336</v>
      </c>
      <c r="J33" s="37">
        <v>224.86666666666667</v>
      </c>
      <c r="K33" s="28">
        <v>219.7</v>
      </c>
      <c r="L33" s="28">
        <v>213.05</v>
      </c>
      <c r="M33" s="28">
        <v>26.097049999999999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128.19999999999999</v>
      </c>
      <c r="D34" s="37">
        <v>128.44999999999999</v>
      </c>
      <c r="E34" s="37">
        <v>126.94999999999999</v>
      </c>
      <c r="F34" s="37">
        <v>125.7</v>
      </c>
      <c r="G34" s="37">
        <v>124.2</v>
      </c>
      <c r="H34" s="37">
        <v>129.69999999999999</v>
      </c>
      <c r="I34" s="37">
        <v>131.19999999999999</v>
      </c>
      <c r="J34" s="37">
        <v>132.44999999999996</v>
      </c>
      <c r="K34" s="28">
        <v>129.94999999999999</v>
      </c>
      <c r="L34" s="28">
        <v>127.2</v>
      </c>
      <c r="M34" s="28">
        <v>109.44401999999999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3252.85</v>
      </c>
      <c r="D35" s="37">
        <v>3253.65</v>
      </c>
      <c r="E35" s="37">
        <v>3222.2000000000003</v>
      </c>
      <c r="F35" s="37">
        <v>3191.55</v>
      </c>
      <c r="G35" s="37">
        <v>3160.1000000000004</v>
      </c>
      <c r="H35" s="37">
        <v>3284.3</v>
      </c>
      <c r="I35" s="37">
        <v>3315.75</v>
      </c>
      <c r="J35" s="37">
        <v>3346.4</v>
      </c>
      <c r="K35" s="28">
        <v>3285.1</v>
      </c>
      <c r="L35" s="28">
        <v>3223</v>
      </c>
      <c r="M35" s="28">
        <v>6.2431999999999999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1905.5</v>
      </c>
      <c r="D36" s="37">
        <v>1927.95</v>
      </c>
      <c r="E36" s="37">
        <v>1877.5500000000002</v>
      </c>
      <c r="F36" s="37">
        <v>1849.6000000000001</v>
      </c>
      <c r="G36" s="37">
        <v>1799.2000000000003</v>
      </c>
      <c r="H36" s="37">
        <v>1955.9</v>
      </c>
      <c r="I36" s="37">
        <v>2006.3000000000002</v>
      </c>
      <c r="J36" s="37">
        <v>2034.25</v>
      </c>
      <c r="K36" s="28">
        <v>1978.35</v>
      </c>
      <c r="L36" s="28">
        <v>1900</v>
      </c>
      <c r="M36" s="28">
        <v>6.1856799999999996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690.1</v>
      </c>
      <c r="D37" s="37">
        <v>689.68333333333339</v>
      </c>
      <c r="E37" s="37">
        <v>681.71666666666681</v>
      </c>
      <c r="F37" s="37">
        <v>673.33333333333337</v>
      </c>
      <c r="G37" s="37">
        <v>665.36666666666679</v>
      </c>
      <c r="H37" s="37">
        <v>698.06666666666683</v>
      </c>
      <c r="I37" s="37">
        <v>706.03333333333353</v>
      </c>
      <c r="J37" s="37">
        <v>714.41666666666686</v>
      </c>
      <c r="K37" s="28">
        <v>697.65</v>
      </c>
      <c r="L37" s="28">
        <v>681.3</v>
      </c>
      <c r="M37" s="28">
        <v>17.04627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4051.15</v>
      </c>
      <c r="D38" s="37">
        <v>4080.3833333333332</v>
      </c>
      <c r="E38" s="37">
        <v>4005.7666666666664</v>
      </c>
      <c r="F38" s="37">
        <v>3960.3833333333332</v>
      </c>
      <c r="G38" s="37">
        <v>3885.7666666666664</v>
      </c>
      <c r="H38" s="37">
        <v>4125.7666666666664</v>
      </c>
      <c r="I38" s="37">
        <v>4200.3833333333332</v>
      </c>
      <c r="J38" s="37">
        <v>4245.7666666666664</v>
      </c>
      <c r="K38" s="28">
        <v>4155</v>
      </c>
      <c r="L38" s="28">
        <v>4035</v>
      </c>
      <c r="M38" s="28">
        <v>3.1323599999999998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797.05</v>
      </c>
      <c r="D39" s="37">
        <v>798.21666666666658</v>
      </c>
      <c r="E39" s="37">
        <v>788.13333333333321</v>
      </c>
      <c r="F39" s="37">
        <v>779.21666666666658</v>
      </c>
      <c r="G39" s="37">
        <v>769.13333333333321</v>
      </c>
      <c r="H39" s="37">
        <v>807.13333333333321</v>
      </c>
      <c r="I39" s="37">
        <v>817.21666666666647</v>
      </c>
      <c r="J39" s="37">
        <v>826.13333333333321</v>
      </c>
      <c r="K39" s="28">
        <v>808.3</v>
      </c>
      <c r="L39" s="28">
        <v>789.3</v>
      </c>
      <c r="M39" s="28">
        <v>74.577650000000006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3586.9</v>
      </c>
      <c r="D40" s="37">
        <v>3599.3333333333335</v>
      </c>
      <c r="E40" s="37">
        <v>3558.666666666667</v>
      </c>
      <c r="F40" s="37">
        <v>3530.4333333333334</v>
      </c>
      <c r="G40" s="37">
        <v>3489.7666666666669</v>
      </c>
      <c r="H40" s="37">
        <v>3627.5666666666671</v>
      </c>
      <c r="I40" s="37">
        <v>3668.233333333334</v>
      </c>
      <c r="J40" s="37">
        <v>3696.4666666666672</v>
      </c>
      <c r="K40" s="28">
        <v>3640</v>
      </c>
      <c r="L40" s="28">
        <v>3571.1</v>
      </c>
      <c r="M40" s="28">
        <v>2.4458700000000002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7068.6</v>
      </c>
      <c r="D41" s="37">
        <v>7114.5166666666664</v>
      </c>
      <c r="E41" s="37">
        <v>7004.083333333333</v>
      </c>
      <c r="F41" s="37">
        <v>6939.5666666666666</v>
      </c>
      <c r="G41" s="37">
        <v>6829.1333333333332</v>
      </c>
      <c r="H41" s="37">
        <v>7179.0333333333328</v>
      </c>
      <c r="I41" s="37">
        <v>7289.4666666666672</v>
      </c>
      <c r="J41" s="37">
        <v>7353.9833333333327</v>
      </c>
      <c r="K41" s="28">
        <v>7224.95</v>
      </c>
      <c r="L41" s="28">
        <v>7050</v>
      </c>
      <c r="M41" s="28">
        <v>10.54041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16272.45</v>
      </c>
      <c r="D42" s="37">
        <v>16350.816666666668</v>
      </c>
      <c r="E42" s="37">
        <v>16111.733333333334</v>
      </c>
      <c r="F42" s="37">
        <v>15951.016666666666</v>
      </c>
      <c r="G42" s="37">
        <v>15711.933333333332</v>
      </c>
      <c r="H42" s="37">
        <v>16511.533333333333</v>
      </c>
      <c r="I42" s="37">
        <v>16750.616666666669</v>
      </c>
      <c r="J42" s="37">
        <v>16911.333333333336</v>
      </c>
      <c r="K42" s="28">
        <v>16589.900000000001</v>
      </c>
      <c r="L42" s="28">
        <v>16190.1</v>
      </c>
      <c r="M42" s="28">
        <v>2.73874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5315.2</v>
      </c>
      <c r="D43" s="37">
        <v>5279.5166666666673</v>
      </c>
      <c r="E43" s="37">
        <v>5214.0333333333347</v>
      </c>
      <c r="F43" s="37">
        <v>5112.8666666666677</v>
      </c>
      <c r="G43" s="37">
        <v>5047.383333333335</v>
      </c>
      <c r="H43" s="37">
        <v>5380.6833333333343</v>
      </c>
      <c r="I43" s="37">
        <v>5446.1666666666661</v>
      </c>
      <c r="J43" s="37">
        <v>5547.3333333333339</v>
      </c>
      <c r="K43" s="28">
        <v>5345</v>
      </c>
      <c r="L43" s="28">
        <v>5178.3500000000004</v>
      </c>
      <c r="M43" s="28">
        <v>0.72640000000000005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2002.9</v>
      </c>
      <c r="D44" s="37">
        <v>2053.2999999999997</v>
      </c>
      <c r="E44" s="37">
        <v>1944.5999999999995</v>
      </c>
      <c r="F44" s="37">
        <v>1886.2999999999997</v>
      </c>
      <c r="G44" s="37">
        <v>1777.5999999999995</v>
      </c>
      <c r="H44" s="37">
        <v>2111.5999999999995</v>
      </c>
      <c r="I44" s="37">
        <v>2220.2999999999993</v>
      </c>
      <c r="J44" s="37">
        <v>2278.5999999999995</v>
      </c>
      <c r="K44" s="28">
        <v>2162</v>
      </c>
      <c r="L44" s="28">
        <v>1995</v>
      </c>
      <c r="M44" s="28">
        <v>6.09354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323</v>
      </c>
      <c r="D45" s="37">
        <v>325.26666666666665</v>
      </c>
      <c r="E45" s="37">
        <v>318.7833333333333</v>
      </c>
      <c r="F45" s="37">
        <v>314.56666666666666</v>
      </c>
      <c r="G45" s="37">
        <v>308.08333333333331</v>
      </c>
      <c r="H45" s="37">
        <v>329.48333333333329</v>
      </c>
      <c r="I45" s="37">
        <v>335.96666666666664</v>
      </c>
      <c r="J45" s="37">
        <v>340.18333333333328</v>
      </c>
      <c r="K45" s="28">
        <v>331.75</v>
      </c>
      <c r="L45" s="28">
        <v>321.05</v>
      </c>
      <c r="M45" s="28">
        <v>70.388069999999999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107</v>
      </c>
      <c r="D46" s="37">
        <v>108.3</v>
      </c>
      <c r="E46" s="37">
        <v>105.35</v>
      </c>
      <c r="F46" s="37">
        <v>103.7</v>
      </c>
      <c r="G46" s="37">
        <v>100.75</v>
      </c>
      <c r="H46" s="37">
        <v>109.94999999999999</v>
      </c>
      <c r="I46" s="37">
        <v>112.9</v>
      </c>
      <c r="J46" s="37">
        <v>114.54999999999998</v>
      </c>
      <c r="K46" s="28">
        <v>111.25</v>
      </c>
      <c r="L46" s="28">
        <v>106.65</v>
      </c>
      <c r="M46" s="28">
        <v>455.99684000000002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53</v>
      </c>
      <c r="D47" s="37">
        <v>53.300000000000004</v>
      </c>
      <c r="E47" s="37">
        <v>52.400000000000006</v>
      </c>
      <c r="F47" s="37">
        <v>51.800000000000004</v>
      </c>
      <c r="G47" s="37">
        <v>50.900000000000006</v>
      </c>
      <c r="H47" s="37">
        <v>53.900000000000006</v>
      </c>
      <c r="I47" s="37">
        <v>54.8</v>
      </c>
      <c r="J47" s="37">
        <v>55.400000000000006</v>
      </c>
      <c r="K47" s="28">
        <v>54.2</v>
      </c>
      <c r="L47" s="28">
        <v>52.7</v>
      </c>
      <c r="M47" s="28">
        <v>60.232089999999999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1916.7</v>
      </c>
      <c r="D48" s="37">
        <v>1913.3</v>
      </c>
      <c r="E48" s="37">
        <v>1888.6</v>
      </c>
      <c r="F48" s="37">
        <v>1860.5</v>
      </c>
      <c r="G48" s="37">
        <v>1835.8</v>
      </c>
      <c r="H48" s="37">
        <v>1941.3999999999999</v>
      </c>
      <c r="I48" s="37">
        <v>1966.1000000000001</v>
      </c>
      <c r="J48" s="37">
        <v>1994.1999999999998</v>
      </c>
      <c r="K48" s="28">
        <v>1938</v>
      </c>
      <c r="L48" s="28">
        <v>1885.2</v>
      </c>
      <c r="M48" s="28">
        <v>3.8581500000000002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723.8</v>
      </c>
      <c r="D49" s="37">
        <v>725.26666666666654</v>
      </c>
      <c r="E49" s="37">
        <v>715.1333333333331</v>
      </c>
      <c r="F49" s="37">
        <v>706.46666666666658</v>
      </c>
      <c r="G49" s="37">
        <v>696.33333333333314</v>
      </c>
      <c r="H49" s="37">
        <v>733.93333333333305</v>
      </c>
      <c r="I49" s="37">
        <v>744.06666666666649</v>
      </c>
      <c r="J49" s="37">
        <v>752.73333333333301</v>
      </c>
      <c r="K49" s="28">
        <v>735.4</v>
      </c>
      <c r="L49" s="28">
        <v>716.6</v>
      </c>
      <c r="M49" s="28">
        <v>4.0155099999999999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199</v>
      </c>
      <c r="D50" s="37">
        <v>198.9666666666667</v>
      </c>
      <c r="E50" s="37">
        <v>196.5833333333334</v>
      </c>
      <c r="F50" s="37">
        <v>194.16666666666671</v>
      </c>
      <c r="G50" s="37">
        <v>191.78333333333342</v>
      </c>
      <c r="H50" s="37">
        <v>201.38333333333338</v>
      </c>
      <c r="I50" s="37">
        <v>203.76666666666671</v>
      </c>
      <c r="J50" s="37">
        <v>206.18333333333337</v>
      </c>
      <c r="K50" s="28">
        <v>201.35</v>
      </c>
      <c r="L50" s="28">
        <v>196.55</v>
      </c>
      <c r="M50" s="28">
        <v>44.735430000000001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722.05</v>
      </c>
      <c r="D51" s="37">
        <v>723.63333333333321</v>
      </c>
      <c r="E51" s="37">
        <v>714.11666666666645</v>
      </c>
      <c r="F51" s="37">
        <v>706.18333333333328</v>
      </c>
      <c r="G51" s="37">
        <v>696.66666666666652</v>
      </c>
      <c r="H51" s="37">
        <v>731.56666666666638</v>
      </c>
      <c r="I51" s="37">
        <v>741.08333333333326</v>
      </c>
      <c r="J51" s="37">
        <v>749.01666666666631</v>
      </c>
      <c r="K51" s="28">
        <v>733.15</v>
      </c>
      <c r="L51" s="28">
        <v>715.7</v>
      </c>
      <c r="M51" s="28">
        <v>9.6246500000000008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55.1</v>
      </c>
      <c r="D52" s="37">
        <v>55.083333333333336</v>
      </c>
      <c r="E52" s="37">
        <v>54.466666666666669</v>
      </c>
      <c r="F52" s="37">
        <v>53.833333333333336</v>
      </c>
      <c r="G52" s="37">
        <v>53.216666666666669</v>
      </c>
      <c r="H52" s="37">
        <v>55.716666666666669</v>
      </c>
      <c r="I52" s="37">
        <v>56.333333333333329</v>
      </c>
      <c r="J52" s="37">
        <v>56.966666666666669</v>
      </c>
      <c r="K52" s="28">
        <v>55.7</v>
      </c>
      <c r="L52" s="28">
        <v>54.45</v>
      </c>
      <c r="M52" s="28">
        <v>176.55412000000001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374.1</v>
      </c>
      <c r="D53" s="37">
        <v>374.26666666666665</v>
      </c>
      <c r="E53" s="37">
        <v>370.13333333333333</v>
      </c>
      <c r="F53" s="37">
        <v>366.16666666666669</v>
      </c>
      <c r="G53" s="37">
        <v>362.03333333333336</v>
      </c>
      <c r="H53" s="37">
        <v>378.23333333333329</v>
      </c>
      <c r="I53" s="37">
        <v>382.36666666666662</v>
      </c>
      <c r="J53" s="37">
        <v>386.33333333333326</v>
      </c>
      <c r="K53" s="28">
        <v>378.4</v>
      </c>
      <c r="L53" s="28">
        <v>370.3</v>
      </c>
      <c r="M53" s="28">
        <v>54.449080000000002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721.8</v>
      </c>
      <c r="D54" s="37">
        <v>719.33333333333337</v>
      </c>
      <c r="E54" s="37">
        <v>710.4666666666667</v>
      </c>
      <c r="F54" s="37">
        <v>699.13333333333333</v>
      </c>
      <c r="G54" s="37">
        <v>690.26666666666665</v>
      </c>
      <c r="H54" s="37">
        <v>730.66666666666674</v>
      </c>
      <c r="I54" s="37">
        <v>739.5333333333333</v>
      </c>
      <c r="J54" s="37">
        <v>750.86666666666679</v>
      </c>
      <c r="K54" s="28">
        <v>728.2</v>
      </c>
      <c r="L54" s="28">
        <v>708</v>
      </c>
      <c r="M54" s="28">
        <v>54.339100000000002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401.85</v>
      </c>
      <c r="D55" s="37">
        <v>402.98333333333335</v>
      </c>
      <c r="E55" s="37">
        <v>399.11666666666667</v>
      </c>
      <c r="F55" s="37">
        <v>396.38333333333333</v>
      </c>
      <c r="G55" s="37">
        <v>392.51666666666665</v>
      </c>
      <c r="H55" s="37">
        <v>405.7166666666667</v>
      </c>
      <c r="I55" s="37">
        <v>409.58333333333337</v>
      </c>
      <c r="J55" s="37">
        <v>412.31666666666672</v>
      </c>
      <c r="K55" s="28">
        <v>406.85</v>
      </c>
      <c r="L55" s="28">
        <v>400.25</v>
      </c>
      <c r="M55" s="28">
        <v>10.75794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15996.65</v>
      </c>
      <c r="D56" s="37">
        <v>16067.266666666668</v>
      </c>
      <c r="E56" s="37">
        <v>15854.533333333336</v>
      </c>
      <c r="F56" s="37">
        <v>15712.416666666668</v>
      </c>
      <c r="G56" s="37">
        <v>15499.683333333336</v>
      </c>
      <c r="H56" s="37">
        <v>16209.383333333337</v>
      </c>
      <c r="I56" s="37">
        <v>16422.116666666669</v>
      </c>
      <c r="J56" s="37">
        <v>16564.233333333337</v>
      </c>
      <c r="K56" s="28">
        <v>16280</v>
      </c>
      <c r="L56" s="28">
        <v>15925.15</v>
      </c>
      <c r="M56" s="28">
        <v>0.19364999999999999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3462</v>
      </c>
      <c r="D57" s="37">
        <v>3465.2666666666664</v>
      </c>
      <c r="E57" s="37">
        <v>3431.7333333333327</v>
      </c>
      <c r="F57" s="37">
        <v>3401.4666666666662</v>
      </c>
      <c r="G57" s="37">
        <v>3367.9333333333325</v>
      </c>
      <c r="H57" s="37">
        <v>3495.5333333333328</v>
      </c>
      <c r="I57" s="37">
        <v>3529.0666666666666</v>
      </c>
      <c r="J57" s="37">
        <v>3559.333333333333</v>
      </c>
      <c r="K57" s="28">
        <v>3498.8</v>
      </c>
      <c r="L57" s="28">
        <v>3435</v>
      </c>
      <c r="M57" s="28">
        <v>1.90567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384.6</v>
      </c>
      <c r="D58" s="37">
        <v>389.3</v>
      </c>
      <c r="E58" s="37">
        <v>378.65000000000003</v>
      </c>
      <c r="F58" s="37">
        <v>372.70000000000005</v>
      </c>
      <c r="G58" s="37">
        <v>362.05000000000007</v>
      </c>
      <c r="H58" s="37">
        <v>395.25</v>
      </c>
      <c r="I58" s="37">
        <v>405.9</v>
      </c>
      <c r="J58" s="37">
        <v>411.84999999999997</v>
      </c>
      <c r="K58" s="28">
        <v>399.95</v>
      </c>
      <c r="L58" s="28">
        <v>383.35</v>
      </c>
      <c r="M58" s="28">
        <v>23.08182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244.3</v>
      </c>
      <c r="D59" s="37">
        <v>246.04999999999998</v>
      </c>
      <c r="E59" s="37">
        <v>241.24999999999997</v>
      </c>
      <c r="F59" s="37">
        <v>238.2</v>
      </c>
      <c r="G59" s="37">
        <v>233.39999999999998</v>
      </c>
      <c r="H59" s="37">
        <v>249.09999999999997</v>
      </c>
      <c r="I59" s="37">
        <v>253.89999999999998</v>
      </c>
      <c r="J59" s="37">
        <v>256.94999999999993</v>
      </c>
      <c r="K59" s="28">
        <v>250.85</v>
      </c>
      <c r="L59" s="28">
        <v>243</v>
      </c>
      <c r="M59" s="28">
        <v>125.89227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117.3</v>
      </c>
      <c r="D60" s="37">
        <v>117.91666666666667</v>
      </c>
      <c r="E60" s="37">
        <v>116.38333333333334</v>
      </c>
      <c r="F60" s="37">
        <v>115.46666666666667</v>
      </c>
      <c r="G60" s="37">
        <v>113.93333333333334</v>
      </c>
      <c r="H60" s="37">
        <v>118.83333333333334</v>
      </c>
      <c r="I60" s="37">
        <v>120.36666666666667</v>
      </c>
      <c r="J60" s="37">
        <v>121.28333333333335</v>
      </c>
      <c r="K60" s="28">
        <v>119.45</v>
      </c>
      <c r="L60" s="28">
        <v>117</v>
      </c>
      <c r="M60" s="28">
        <v>5.7537599999999998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669.75</v>
      </c>
      <c r="D61" s="37">
        <v>677.26666666666677</v>
      </c>
      <c r="E61" s="37">
        <v>658.63333333333355</v>
      </c>
      <c r="F61" s="37">
        <v>647.51666666666677</v>
      </c>
      <c r="G61" s="37">
        <v>628.88333333333355</v>
      </c>
      <c r="H61" s="37">
        <v>688.38333333333355</v>
      </c>
      <c r="I61" s="37">
        <v>707.01666666666677</v>
      </c>
      <c r="J61" s="37">
        <v>718.13333333333355</v>
      </c>
      <c r="K61" s="28">
        <v>695.9</v>
      </c>
      <c r="L61" s="28">
        <v>666.15</v>
      </c>
      <c r="M61" s="28">
        <v>39.935519999999997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933.1</v>
      </c>
      <c r="D62" s="37">
        <v>931.15</v>
      </c>
      <c r="E62" s="37">
        <v>922.05</v>
      </c>
      <c r="F62" s="37">
        <v>911</v>
      </c>
      <c r="G62" s="37">
        <v>901.9</v>
      </c>
      <c r="H62" s="37">
        <v>942.19999999999993</v>
      </c>
      <c r="I62" s="37">
        <v>951.30000000000007</v>
      </c>
      <c r="J62" s="37">
        <v>962.34999999999991</v>
      </c>
      <c r="K62" s="28">
        <v>940.25</v>
      </c>
      <c r="L62" s="28">
        <v>920.1</v>
      </c>
      <c r="M62" s="28">
        <v>24.805689999999998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131.6</v>
      </c>
      <c r="D63" s="37">
        <v>132.99999999999997</v>
      </c>
      <c r="E63" s="37">
        <v>129.79999999999995</v>
      </c>
      <c r="F63" s="37">
        <v>127.99999999999997</v>
      </c>
      <c r="G63" s="37">
        <v>124.79999999999995</v>
      </c>
      <c r="H63" s="37">
        <v>134.79999999999995</v>
      </c>
      <c r="I63" s="37">
        <v>137.99999999999994</v>
      </c>
      <c r="J63" s="37">
        <v>139.79999999999995</v>
      </c>
      <c r="K63" s="28">
        <v>136.19999999999999</v>
      </c>
      <c r="L63" s="28">
        <v>131.19999999999999</v>
      </c>
      <c r="M63" s="28">
        <v>32.006959999999999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163.85</v>
      </c>
      <c r="D64" s="37">
        <v>164.21666666666667</v>
      </c>
      <c r="E64" s="37">
        <v>162.43333333333334</v>
      </c>
      <c r="F64" s="37">
        <v>161.01666666666668</v>
      </c>
      <c r="G64" s="37">
        <v>159.23333333333335</v>
      </c>
      <c r="H64" s="37">
        <v>165.63333333333333</v>
      </c>
      <c r="I64" s="37">
        <v>167.41666666666669</v>
      </c>
      <c r="J64" s="37">
        <v>168.83333333333331</v>
      </c>
      <c r="K64" s="28">
        <v>166</v>
      </c>
      <c r="L64" s="28">
        <v>162.80000000000001</v>
      </c>
      <c r="M64" s="28">
        <v>106.53203000000001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4461.8999999999996</v>
      </c>
      <c r="D65" s="37">
        <v>4494.1833333333334</v>
      </c>
      <c r="E65" s="37">
        <v>4397.8166666666666</v>
      </c>
      <c r="F65" s="37">
        <v>4333.7333333333336</v>
      </c>
      <c r="G65" s="37">
        <v>4237.3666666666668</v>
      </c>
      <c r="H65" s="37">
        <v>4558.2666666666664</v>
      </c>
      <c r="I65" s="37">
        <v>4654.6333333333332</v>
      </c>
      <c r="J65" s="37">
        <v>4718.7166666666662</v>
      </c>
      <c r="K65" s="28">
        <v>4590.55</v>
      </c>
      <c r="L65" s="28">
        <v>4430.1000000000004</v>
      </c>
      <c r="M65" s="28">
        <v>2.63626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1428.4</v>
      </c>
      <c r="D66" s="37">
        <v>1427.8333333333333</v>
      </c>
      <c r="E66" s="37">
        <v>1417.2666666666664</v>
      </c>
      <c r="F66" s="37">
        <v>1406.1333333333332</v>
      </c>
      <c r="G66" s="37">
        <v>1395.5666666666664</v>
      </c>
      <c r="H66" s="37">
        <v>1438.9666666666665</v>
      </c>
      <c r="I66" s="37">
        <v>1449.5333333333335</v>
      </c>
      <c r="J66" s="37">
        <v>1460.6666666666665</v>
      </c>
      <c r="K66" s="28">
        <v>1438.4</v>
      </c>
      <c r="L66" s="28">
        <v>1416.7</v>
      </c>
      <c r="M66" s="28">
        <v>2.4653299999999998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600.95000000000005</v>
      </c>
      <c r="D67" s="37">
        <v>600.80000000000007</v>
      </c>
      <c r="E67" s="37">
        <v>593.15000000000009</v>
      </c>
      <c r="F67" s="37">
        <v>585.35</v>
      </c>
      <c r="G67" s="37">
        <v>577.70000000000005</v>
      </c>
      <c r="H67" s="37">
        <v>608.60000000000014</v>
      </c>
      <c r="I67" s="37">
        <v>616.25</v>
      </c>
      <c r="J67" s="37">
        <v>624.05000000000018</v>
      </c>
      <c r="K67" s="28">
        <v>608.45000000000005</v>
      </c>
      <c r="L67" s="28">
        <v>593</v>
      </c>
      <c r="M67" s="28">
        <v>10.29921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801.2</v>
      </c>
      <c r="D68" s="37">
        <v>799.61666666666667</v>
      </c>
      <c r="E68" s="37">
        <v>789.83333333333337</v>
      </c>
      <c r="F68" s="37">
        <v>778.4666666666667</v>
      </c>
      <c r="G68" s="37">
        <v>768.68333333333339</v>
      </c>
      <c r="H68" s="37">
        <v>810.98333333333335</v>
      </c>
      <c r="I68" s="37">
        <v>820.76666666666665</v>
      </c>
      <c r="J68" s="37">
        <v>832.13333333333333</v>
      </c>
      <c r="K68" s="28">
        <v>809.4</v>
      </c>
      <c r="L68" s="28">
        <v>788.25</v>
      </c>
      <c r="M68" s="28">
        <v>2.4599199999999999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398.45</v>
      </c>
      <c r="D69" s="37">
        <v>392.9666666666667</v>
      </c>
      <c r="E69" s="37">
        <v>384.73333333333341</v>
      </c>
      <c r="F69" s="37">
        <v>371.01666666666671</v>
      </c>
      <c r="G69" s="37">
        <v>362.78333333333342</v>
      </c>
      <c r="H69" s="37">
        <v>406.68333333333339</v>
      </c>
      <c r="I69" s="37">
        <v>414.91666666666674</v>
      </c>
      <c r="J69" s="37">
        <v>428.63333333333338</v>
      </c>
      <c r="K69" s="28">
        <v>401.2</v>
      </c>
      <c r="L69" s="28">
        <v>379.25</v>
      </c>
      <c r="M69" s="28">
        <v>29.319089999999999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957.55</v>
      </c>
      <c r="D70" s="37">
        <v>953.58333333333337</v>
      </c>
      <c r="E70" s="37">
        <v>946.26666666666677</v>
      </c>
      <c r="F70" s="37">
        <v>934.98333333333335</v>
      </c>
      <c r="G70" s="37">
        <v>927.66666666666674</v>
      </c>
      <c r="H70" s="37">
        <v>964.86666666666679</v>
      </c>
      <c r="I70" s="37">
        <v>972.18333333333339</v>
      </c>
      <c r="J70" s="37">
        <v>983.46666666666681</v>
      </c>
      <c r="K70" s="28">
        <v>960.9</v>
      </c>
      <c r="L70" s="28">
        <v>942.3</v>
      </c>
      <c r="M70" s="28">
        <v>11.92259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367.85</v>
      </c>
      <c r="D71" s="37">
        <v>370.15000000000003</v>
      </c>
      <c r="E71" s="37">
        <v>364.20000000000005</v>
      </c>
      <c r="F71" s="37">
        <v>360.55</v>
      </c>
      <c r="G71" s="37">
        <v>354.6</v>
      </c>
      <c r="H71" s="37">
        <v>373.80000000000007</v>
      </c>
      <c r="I71" s="37">
        <v>379.75</v>
      </c>
      <c r="J71" s="37">
        <v>383.40000000000009</v>
      </c>
      <c r="K71" s="28">
        <v>376.1</v>
      </c>
      <c r="L71" s="28">
        <v>366.5</v>
      </c>
      <c r="M71" s="28">
        <v>65.470190000000002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561.85</v>
      </c>
      <c r="D72" s="37">
        <v>561.51666666666677</v>
      </c>
      <c r="E72" s="37">
        <v>556.33333333333348</v>
      </c>
      <c r="F72" s="37">
        <v>550.81666666666672</v>
      </c>
      <c r="G72" s="37">
        <v>545.63333333333344</v>
      </c>
      <c r="H72" s="37">
        <v>567.03333333333353</v>
      </c>
      <c r="I72" s="37">
        <v>572.2166666666667</v>
      </c>
      <c r="J72" s="37">
        <v>577.73333333333358</v>
      </c>
      <c r="K72" s="28">
        <v>566.70000000000005</v>
      </c>
      <c r="L72" s="28">
        <v>556</v>
      </c>
      <c r="M72" s="28">
        <v>10.530010000000001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1830.3</v>
      </c>
      <c r="D73" s="37">
        <v>1840.6000000000001</v>
      </c>
      <c r="E73" s="37">
        <v>1807.7000000000003</v>
      </c>
      <c r="F73" s="37">
        <v>1785.1000000000001</v>
      </c>
      <c r="G73" s="37">
        <v>1752.2000000000003</v>
      </c>
      <c r="H73" s="37">
        <v>1863.2000000000003</v>
      </c>
      <c r="I73" s="37">
        <v>1896.1000000000004</v>
      </c>
      <c r="J73" s="37">
        <v>1918.7000000000003</v>
      </c>
      <c r="K73" s="28">
        <v>1873.5</v>
      </c>
      <c r="L73" s="28">
        <v>1818</v>
      </c>
      <c r="M73" s="28">
        <v>0.71238999999999997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2114.9</v>
      </c>
      <c r="D74" s="37">
        <v>2132.7833333333333</v>
      </c>
      <c r="E74" s="37">
        <v>2090.5666666666666</v>
      </c>
      <c r="F74" s="37">
        <v>2066.2333333333331</v>
      </c>
      <c r="G74" s="37">
        <v>2024.0166666666664</v>
      </c>
      <c r="H74" s="37">
        <v>2157.1166666666668</v>
      </c>
      <c r="I74" s="37">
        <v>2199.333333333333</v>
      </c>
      <c r="J74" s="37">
        <v>2223.666666666667</v>
      </c>
      <c r="K74" s="28">
        <v>2175</v>
      </c>
      <c r="L74" s="28">
        <v>2108.4499999999998</v>
      </c>
      <c r="M74" s="28">
        <v>5.4531999999999998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138.1</v>
      </c>
      <c r="D75" s="37">
        <v>136.53333333333333</v>
      </c>
      <c r="E75" s="37">
        <v>131.81666666666666</v>
      </c>
      <c r="F75" s="37">
        <v>125.53333333333333</v>
      </c>
      <c r="G75" s="37">
        <v>120.81666666666666</v>
      </c>
      <c r="H75" s="37">
        <v>142.81666666666666</v>
      </c>
      <c r="I75" s="37">
        <v>147.5333333333333</v>
      </c>
      <c r="J75" s="37">
        <v>153.81666666666666</v>
      </c>
      <c r="K75" s="28">
        <v>141.25</v>
      </c>
      <c r="L75" s="28">
        <v>130.25</v>
      </c>
      <c r="M75" s="28">
        <v>68.142570000000006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4465.1499999999996</v>
      </c>
      <c r="D76" s="37">
        <v>4425.0666666666666</v>
      </c>
      <c r="E76" s="37">
        <v>4352.1333333333332</v>
      </c>
      <c r="F76" s="37">
        <v>4239.1166666666668</v>
      </c>
      <c r="G76" s="37">
        <v>4166.1833333333334</v>
      </c>
      <c r="H76" s="37">
        <v>4538.083333333333</v>
      </c>
      <c r="I76" s="37">
        <v>4611.0166666666655</v>
      </c>
      <c r="J76" s="37">
        <v>4724.0333333333328</v>
      </c>
      <c r="K76" s="28">
        <v>4498</v>
      </c>
      <c r="L76" s="28">
        <v>4312.05</v>
      </c>
      <c r="M76" s="28">
        <v>13.7362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4272.8999999999996</v>
      </c>
      <c r="D77" s="37">
        <v>4283.333333333333</v>
      </c>
      <c r="E77" s="37">
        <v>4214.6666666666661</v>
      </c>
      <c r="F77" s="37">
        <v>4156.4333333333334</v>
      </c>
      <c r="G77" s="37">
        <v>4087.7666666666664</v>
      </c>
      <c r="H77" s="37">
        <v>4341.5666666666657</v>
      </c>
      <c r="I77" s="37">
        <v>4410.2333333333318</v>
      </c>
      <c r="J77" s="37">
        <v>4468.4666666666653</v>
      </c>
      <c r="K77" s="28">
        <v>4352</v>
      </c>
      <c r="L77" s="28">
        <v>4225.1000000000004</v>
      </c>
      <c r="M77" s="28">
        <v>2.6537700000000002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2712.7</v>
      </c>
      <c r="D78" s="37">
        <v>2718.3666666666663</v>
      </c>
      <c r="E78" s="37">
        <v>2674.3833333333328</v>
      </c>
      <c r="F78" s="37">
        <v>2636.0666666666666</v>
      </c>
      <c r="G78" s="37">
        <v>2592.083333333333</v>
      </c>
      <c r="H78" s="37">
        <v>2756.6833333333325</v>
      </c>
      <c r="I78" s="37">
        <v>2800.6666666666661</v>
      </c>
      <c r="J78" s="37">
        <v>2838.9833333333322</v>
      </c>
      <c r="K78" s="28">
        <v>2762.35</v>
      </c>
      <c r="L78" s="28">
        <v>2680.05</v>
      </c>
      <c r="M78" s="28">
        <v>2.0085199999999999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4316.45</v>
      </c>
      <c r="D79" s="37">
        <v>4310.9333333333334</v>
      </c>
      <c r="E79" s="37">
        <v>4249.0666666666666</v>
      </c>
      <c r="F79" s="37">
        <v>4181.6833333333334</v>
      </c>
      <c r="G79" s="37">
        <v>4119.8166666666666</v>
      </c>
      <c r="H79" s="37">
        <v>4378.3166666666666</v>
      </c>
      <c r="I79" s="37">
        <v>4440.1833333333334</v>
      </c>
      <c r="J79" s="37">
        <v>4507.5666666666666</v>
      </c>
      <c r="K79" s="28">
        <v>4372.8</v>
      </c>
      <c r="L79" s="28">
        <v>4243.55</v>
      </c>
      <c r="M79" s="28">
        <v>3.80613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2706.45</v>
      </c>
      <c r="D80" s="37">
        <v>2708.3166666666671</v>
      </c>
      <c r="E80" s="37">
        <v>2678.233333333334</v>
      </c>
      <c r="F80" s="37">
        <v>2650.0166666666669</v>
      </c>
      <c r="G80" s="37">
        <v>2619.9333333333338</v>
      </c>
      <c r="H80" s="37">
        <v>2736.5333333333342</v>
      </c>
      <c r="I80" s="37">
        <v>2766.6166666666672</v>
      </c>
      <c r="J80" s="37">
        <v>2794.8333333333344</v>
      </c>
      <c r="K80" s="28">
        <v>2738.4</v>
      </c>
      <c r="L80" s="28">
        <v>2680.1</v>
      </c>
      <c r="M80" s="28">
        <v>8.0488199999999992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498.8</v>
      </c>
      <c r="D81" s="37">
        <v>498.38333333333338</v>
      </c>
      <c r="E81" s="37">
        <v>494.91666666666674</v>
      </c>
      <c r="F81" s="37">
        <v>491.03333333333336</v>
      </c>
      <c r="G81" s="37">
        <v>487.56666666666672</v>
      </c>
      <c r="H81" s="37">
        <v>502.26666666666677</v>
      </c>
      <c r="I81" s="37">
        <v>505.73333333333335</v>
      </c>
      <c r="J81" s="37">
        <v>509.61666666666679</v>
      </c>
      <c r="K81" s="28">
        <v>501.85</v>
      </c>
      <c r="L81" s="28">
        <v>494.5</v>
      </c>
      <c r="M81" s="28">
        <v>3.2727200000000001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1413.2</v>
      </c>
      <c r="D82" s="37">
        <v>1420.0833333333333</v>
      </c>
      <c r="E82" s="37">
        <v>1391.2666666666664</v>
      </c>
      <c r="F82" s="37">
        <v>1369.3333333333333</v>
      </c>
      <c r="G82" s="37">
        <v>1340.5166666666664</v>
      </c>
      <c r="H82" s="37">
        <v>1442.0166666666664</v>
      </c>
      <c r="I82" s="37">
        <v>1470.8333333333335</v>
      </c>
      <c r="J82" s="37">
        <v>1492.7666666666664</v>
      </c>
      <c r="K82" s="28">
        <v>1448.9</v>
      </c>
      <c r="L82" s="28">
        <v>1398.15</v>
      </c>
      <c r="M82" s="28">
        <v>1.9131100000000001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1855.3</v>
      </c>
      <c r="D83" s="37">
        <v>1852.7666666666664</v>
      </c>
      <c r="E83" s="37">
        <v>1845.6333333333328</v>
      </c>
      <c r="F83" s="37">
        <v>1835.9666666666662</v>
      </c>
      <c r="G83" s="37">
        <v>1828.8333333333326</v>
      </c>
      <c r="H83" s="37">
        <v>1862.4333333333329</v>
      </c>
      <c r="I83" s="37">
        <v>1869.5666666666666</v>
      </c>
      <c r="J83" s="37">
        <v>1879.2333333333331</v>
      </c>
      <c r="K83" s="28">
        <v>1859.9</v>
      </c>
      <c r="L83" s="28">
        <v>1843.1</v>
      </c>
      <c r="M83" s="28">
        <v>4.8622199999999998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159.5</v>
      </c>
      <c r="D84" s="37">
        <v>160.08333333333334</v>
      </c>
      <c r="E84" s="37">
        <v>158.4666666666667</v>
      </c>
      <c r="F84" s="37">
        <v>157.43333333333337</v>
      </c>
      <c r="G84" s="37">
        <v>155.81666666666672</v>
      </c>
      <c r="H84" s="37">
        <v>161.11666666666667</v>
      </c>
      <c r="I84" s="37">
        <v>162.73333333333329</v>
      </c>
      <c r="J84" s="37">
        <v>163.76666666666665</v>
      </c>
      <c r="K84" s="28">
        <v>161.69999999999999</v>
      </c>
      <c r="L84" s="28">
        <v>159.05000000000001</v>
      </c>
      <c r="M84" s="28">
        <v>16.908329999999999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99.6</v>
      </c>
      <c r="D85" s="37">
        <v>100.01666666666667</v>
      </c>
      <c r="E85" s="37">
        <v>98.533333333333331</v>
      </c>
      <c r="F85" s="37">
        <v>97.466666666666669</v>
      </c>
      <c r="G85" s="37">
        <v>95.983333333333334</v>
      </c>
      <c r="H85" s="37">
        <v>101.08333333333333</v>
      </c>
      <c r="I85" s="37">
        <v>102.56666666666665</v>
      </c>
      <c r="J85" s="37">
        <v>103.63333333333333</v>
      </c>
      <c r="K85" s="28">
        <v>101.5</v>
      </c>
      <c r="L85" s="28">
        <v>98.95</v>
      </c>
      <c r="M85" s="28">
        <v>160.16476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266.89999999999998</v>
      </c>
      <c r="D86" s="37">
        <v>266.84999999999997</v>
      </c>
      <c r="E86" s="37">
        <v>263.94999999999993</v>
      </c>
      <c r="F86" s="37">
        <v>260.99999999999994</v>
      </c>
      <c r="G86" s="37">
        <v>258.09999999999991</v>
      </c>
      <c r="H86" s="37">
        <v>269.79999999999995</v>
      </c>
      <c r="I86" s="37">
        <v>272.69999999999993</v>
      </c>
      <c r="J86" s="37">
        <v>275.64999999999998</v>
      </c>
      <c r="K86" s="28">
        <v>269.75</v>
      </c>
      <c r="L86" s="28">
        <v>263.89999999999998</v>
      </c>
      <c r="M86" s="28">
        <v>13.781689999999999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139.35</v>
      </c>
      <c r="D87" s="37">
        <v>139.76666666666665</v>
      </c>
      <c r="E87" s="37">
        <v>138.33333333333331</v>
      </c>
      <c r="F87" s="37">
        <v>137.31666666666666</v>
      </c>
      <c r="G87" s="37">
        <v>135.88333333333333</v>
      </c>
      <c r="H87" s="37">
        <v>140.7833333333333</v>
      </c>
      <c r="I87" s="37">
        <v>142.21666666666664</v>
      </c>
      <c r="J87" s="37">
        <v>143.23333333333329</v>
      </c>
      <c r="K87" s="28">
        <v>141.19999999999999</v>
      </c>
      <c r="L87" s="28">
        <v>138.75</v>
      </c>
      <c r="M87" s="28">
        <v>47.36139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40.65</v>
      </c>
      <c r="D88" s="37">
        <v>40.866666666666667</v>
      </c>
      <c r="E88" s="37">
        <v>40.283333333333331</v>
      </c>
      <c r="F88" s="37">
        <v>39.916666666666664</v>
      </c>
      <c r="G88" s="37">
        <v>39.333333333333329</v>
      </c>
      <c r="H88" s="37">
        <v>41.233333333333334</v>
      </c>
      <c r="I88" s="37">
        <v>41.816666666666663</v>
      </c>
      <c r="J88" s="37">
        <v>42.183333333333337</v>
      </c>
      <c r="K88" s="28">
        <v>41.45</v>
      </c>
      <c r="L88" s="28">
        <v>40.5</v>
      </c>
      <c r="M88" s="28">
        <v>105.03655000000001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3412.75</v>
      </c>
      <c r="D89" s="37">
        <v>3409.0499999999997</v>
      </c>
      <c r="E89" s="37">
        <v>3365.6999999999994</v>
      </c>
      <c r="F89" s="37">
        <v>3318.6499999999996</v>
      </c>
      <c r="G89" s="37">
        <v>3275.2999999999993</v>
      </c>
      <c r="H89" s="37">
        <v>3456.0999999999995</v>
      </c>
      <c r="I89" s="37">
        <v>3499.45</v>
      </c>
      <c r="J89" s="37">
        <v>3546.4999999999995</v>
      </c>
      <c r="K89" s="28">
        <v>3452.4</v>
      </c>
      <c r="L89" s="28">
        <v>3362</v>
      </c>
      <c r="M89" s="28">
        <v>1.1305700000000001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487.2</v>
      </c>
      <c r="D90" s="37">
        <v>487.2833333333333</v>
      </c>
      <c r="E90" s="37">
        <v>483.96666666666658</v>
      </c>
      <c r="F90" s="37">
        <v>480.73333333333329</v>
      </c>
      <c r="G90" s="37">
        <v>477.41666666666657</v>
      </c>
      <c r="H90" s="37">
        <v>490.51666666666659</v>
      </c>
      <c r="I90" s="37">
        <v>493.83333333333331</v>
      </c>
      <c r="J90" s="37">
        <v>497.06666666666661</v>
      </c>
      <c r="K90" s="28">
        <v>490.6</v>
      </c>
      <c r="L90" s="28">
        <v>484.05</v>
      </c>
      <c r="M90" s="28">
        <v>4.6935000000000002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830.25</v>
      </c>
      <c r="D91" s="37">
        <v>830.66666666666663</v>
      </c>
      <c r="E91" s="37">
        <v>814.38333333333321</v>
      </c>
      <c r="F91" s="37">
        <v>798.51666666666654</v>
      </c>
      <c r="G91" s="37">
        <v>782.23333333333312</v>
      </c>
      <c r="H91" s="37">
        <v>846.5333333333333</v>
      </c>
      <c r="I91" s="37">
        <v>862.81666666666683</v>
      </c>
      <c r="J91" s="37">
        <v>878.68333333333339</v>
      </c>
      <c r="K91" s="28">
        <v>846.95</v>
      </c>
      <c r="L91" s="28">
        <v>814.8</v>
      </c>
      <c r="M91" s="28">
        <v>8.9551700000000007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547.79999999999995</v>
      </c>
      <c r="D92" s="37">
        <v>549.55000000000007</v>
      </c>
      <c r="E92" s="37">
        <v>543.35000000000014</v>
      </c>
      <c r="F92" s="37">
        <v>538.90000000000009</v>
      </c>
      <c r="G92" s="37">
        <v>532.70000000000016</v>
      </c>
      <c r="H92" s="37">
        <v>554.00000000000011</v>
      </c>
      <c r="I92" s="37">
        <v>560.20000000000016</v>
      </c>
      <c r="J92" s="37">
        <v>564.65000000000009</v>
      </c>
      <c r="K92" s="28">
        <v>555.75</v>
      </c>
      <c r="L92" s="28">
        <v>545.1</v>
      </c>
      <c r="M92" s="28">
        <v>0.75841000000000003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1586.9</v>
      </c>
      <c r="D93" s="37">
        <v>1591.6333333333332</v>
      </c>
      <c r="E93" s="37">
        <v>1555.2666666666664</v>
      </c>
      <c r="F93" s="37">
        <v>1523.6333333333332</v>
      </c>
      <c r="G93" s="37">
        <v>1487.2666666666664</v>
      </c>
      <c r="H93" s="37">
        <v>1623.2666666666664</v>
      </c>
      <c r="I93" s="37">
        <v>1659.6333333333332</v>
      </c>
      <c r="J93" s="37">
        <v>1691.2666666666664</v>
      </c>
      <c r="K93" s="28">
        <v>1628</v>
      </c>
      <c r="L93" s="28">
        <v>1560</v>
      </c>
      <c r="M93" s="28">
        <v>26.874839999999999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1721.3</v>
      </c>
      <c r="D94" s="37">
        <v>1727.9333333333334</v>
      </c>
      <c r="E94" s="37">
        <v>1705.9166666666667</v>
      </c>
      <c r="F94" s="37">
        <v>1690.5333333333333</v>
      </c>
      <c r="G94" s="37">
        <v>1668.5166666666667</v>
      </c>
      <c r="H94" s="37">
        <v>1743.3166666666668</v>
      </c>
      <c r="I94" s="37">
        <v>1765.3333333333333</v>
      </c>
      <c r="J94" s="37">
        <v>1780.7166666666669</v>
      </c>
      <c r="K94" s="28">
        <v>1749.95</v>
      </c>
      <c r="L94" s="28">
        <v>1712.55</v>
      </c>
      <c r="M94" s="28">
        <v>12.04064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656.7</v>
      </c>
      <c r="D95" s="37">
        <v>659.68333333333339</v>
      </c>
      <c r="E95" s="37">
        <v>651.41666666666674</v>
      </c>
      <c r="F95" s="37">
        <v>646.13333333333333</v>
      </c>
      <c r="G95" s="37">
        <v>637.86666666666667</v>
      </c>
      <c r="H95" s="37">
        <v>664.96666666666681</v>
      </c>
      <c r="I95" s="37">
        <v>673.23333333333346</v>
      </c>
      <c r="J95" s="37">
        <v>678.51666666666688</v>
      </c>
      <c r="K95" s="28">
        <v>667.95</v>
      </c>
      <c r="L95" s="28">
        <v>654.4</v>
      </c>
      <c r="M95" s="28">
        <v>8.1468000000000007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292</v>
      </c>
      <c r="D96" s="37">
        <v>293.73333333333335</v>
      </c>
      <c r="E96" s="37">
        <v>288.2166666666667</v>
      </c>
      <c r="F96" s="37">
        <v>284.43333333333334</v>
      </c>
      <c r="G96" s="37">
        <v>278.91666666666669</v>
      </c>
      <c r="H96" s="37">
        <v>297.51666666666671</v>
      </c>
      <c r="I96" s="37">
        <v>303.03333333333336</v>
      </c>
      <c r="J96" s="37">
        <v>306.81666666666672</v>
      </c>
      <c r="K96" s="28">
        <v>299.25</v>
      </c>
      <c r="L96" s="28">
        <v>289.95</v>
      </c>
      <c r="M96" s="28">
        <v>7.0159200000000004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1167.8</v>
      </c>
      <c r="D97" s="37">
        <v>1170.1499999999999</v>
      </c>
      <c r="E97" s="37">
        <v>1157.6499999999996</v>
      </c>
      <c r="F97" s="37">
        <v>1147.4999999999998</v>
      </c>
      <c r="G97" s="37">
        <v>1134.9999999999995</v>
      </c>
      <c r="H97" s="37">
        <v>1180.2999999999997</v>
      </c>
      <c r="I97" s="37">
        <v>1192.8000000000002</v>
      </c>
      <c r="J97" s="37">
        <v>1202.9499999999998</v>
      </c>
      <c r="K97" s="28">
        <v>1182.6500000000001</v>
      </c>
      <c r="L97" s="28">
        <v>1160</v>
      </c>
      <c r="M97" s="28">
        <v>18.85868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2205.6</v>
      </c>
      <c r="D98" s="37">
        <v>2209.5333333333333</v>
      </c>
      <c r="E98" s="37">
        <v>2187.1166666666668</v>
      </c>
      <c r="F98" s="37">
        <v>2168.6333333333337</v>
      </c>
      <c r="G98" s="37">
        <v>2146.2166666666672</v>
      </c>
      <c r="H98" s="37">
        <v>2228.0166666666664</v>
      </c>
      <c r="I98" s="37">
        <v>2250.4333333333334</v>
      </c>
      <c r="J98" s="37">
        <v>2268.9166666666661</v>
      </c>
      <c r="K98" s="28">
        <v>2231.9499999999998</v>
      </c>
      <c r="L98" s="28">
        <v>2191.0500000000002</v>
      </c>
      <c r="M98" s="28">
        <v>3.4011499999999999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1515.75</v>
      </c>
      <c r="D99" s="37">
        <v>1519.1666666666667</v>
      </c>
      <c r="E99" s="37">
        <v>1503.5833333333335</v>
      </c>
      <c r="F99" s="37">
        <v>1491.4166666666667</v>
      </c>
      <c r="G99" s="37">
        <v>1475.8333333333335</v>
      </c>
      <c r="H99" s="37">
        <v>1531.3333333333335</v>
      </c>
      <c r="I99" s="37">
        <v>1546.916666666667</v>
      </c>
      <c r="J99" s="37">
        <v>1559.0833333333335</v>
      </c>
      <c r="K99" s="28">
        <v>1534.75</v>
      </c>
      <c r="L99" s="28">
        <v>1507</v>
      </c>
      <c r="M99" s="28">
        <v>50.161320000000003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586.35</v>
      </c>
      <c r="D100" s="37">
        <v>585.18333333333328</v>
      </c>
      <c r="E100" s="37">
        <v>577.46666666666658</v>
      </c>
      <c r="F100" s="37">
        <v>568.58333333333326</v>
      </c>
      <c r="G100" s="37">
        <v>560.86666666666656</v>
      </c>
      <c r="H100" s="37">
        <v>594.06666666666661</v>
      </c>
      <c r="I100" s="37">
        <v>601.7833333333333</v>
      </c>
      <c r="J100" s="37">
        <v>610.66666666666663</v>
      </c>
      <c r="K100" s="28">
        <v>592.9</v>
      </c>
      <c r="L100" s="28">
        <v>576.29999999999995</v>
      </c>
      <c r="M100" s="28">
        <v>69.910820000000001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1206.4000000000001</v>
      </c>
      <c r="D101" s="37">
        <v>1201.3833333333334</v>
      </c>
      <c r="E101" s="37">
        <v>1185.2666666666669</v>
      </c>
      <c r="F101" s="37">
        <v>1164.1333333333334</v>
      </c>
      <c r="G101" s="37">
        <v>1148.0166666666669</v>
      </c>
      <c r="H101" s="37">
        <v>1222.5166666666669</v>
      </c>
      <c r="I101" s="37">
        <v>1238.6333333333332</v>
      </c>
      <c r="J101" s="37">
        <v>1259.7666666666669</v>
      </c>
      <c r="K101" s="28">
        <v>1217.5</v>
      </c>
      <c r="L101" s="28">
        <v>1180.25</v>
      </c>
      <c r="M101" s="28">
        <v>6.2355099999999997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2786.8</v>
      </c>
      <c r="D102" s="37">
        <v>2799.1999999999994</v>
      </c>
      <c r="E102" s="37">
        <v>2753.7999999999988</v>
      </c>
      <c r="F102" s="37">
        <v>2720.7999999999993</v>
      </c>
      <c r="G102" s="37">
        <v>2675.3999999999987</v>
      </c>
      <c r="H102" s="37">
        <v>2832.1999999999989</v>
      </c>
      <c r="I102" s="37">
        <v>2877.5999999999995</v>
      </c>
      <c r="J102" s="37">
        <v>2910.599999999999</v>
      </c>
      <c r="K102" s="28">
        <v>2844.6</v>
      </c>
      <c r="L102" s="28">
        <v>2766.2</v>
      </c>
      <c r="M102" s="28">
        <v>11.27829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529.29999999999995</v>
      </c>
      <c r="D103" s="37">
        <v>531.16666666666663</v>
      </c>
      <c r="E103" s="37">
        <v>524.33333333333326</v>
      </c>
      <c r="F103" s="37">
        <v>519.36666666666667</v>
      </c>
      <c r="G103" s="37">
        <v>512.5333333333333</v>
      </c>
      <c r="H103" s="37">
        <v>536.13333333333321</v>
      </c>
      <c r="I103" s="37">
        <v>542.96666666666647</v>
      </c>
      <c r="J103" s="37">
        <v>547.93333333333317</v>
      </c>
      <c r="K103" s="28">
        <v>538</v>
      </c>
      <c r="L103" s="28">
        <v>526.20000000000005</v>
      </c>
      <c r="M103" s="28">
        <v>43.484740000000002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1362.85</v>
      </c>
      <c r="D104" s="37">
        <v>1369.9166666666667</v>
      </c>
      <c r="E104" s="37">
        <v>1347.8333333333335</v>
      </c>
      <c r="F104" s="37">
        <v>1332.8166666666668</v>
      </c>
      <c r="G104" s="37">
        <v>1310.7333333333336</v>
      </c>
      <c r="H104" s="37">
        <v>1384.9333333333334</v>
      </c>
      <c r="I104" s="37">
        <v>1407.0166666666669</v>
      </c>
      <c r="J104" s="37">
        <v>1422.0333333333333</v>
      </c>
      <c r="K104" s="28">
        <v>1392</v>
      </c>
      <c r="L104" s="28">
        <v>1354.9</v>
      </c>
      <c r="M104" s="28">
        <v>5.0500400000000001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129.44999999999999</v>
      </c>
      <c r="D105" s="37">
        <v>130.45000000000002</v>
      </c>
      <c r="E105" s="37">
        <v>127.50000000000003</v>
      </c>
      <c r="F105" s="37">
        <v>125.55000000000001</v>
      </c>
      <c r="G105" s="37">
        <v>122.60000000000002</v>
      </c>
      <c r="H105" s="37">
        <v>132.40000000000003</v>
      </c>
      <c r="I105" s="37">
        <v>135.35000000000002</v>
      </c>
      <c r="J105" s="37">
        <v>137.30000000000004</v>
      </c>
      <c r="K105" s="28">
        <v>133.4</v>
      </c>
      <c r="L105" s="28">
        <v>128.5</v>
      </c>
      <c r="M105" s="28">
        <v>50.234520000000003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304.64999999999998</v>
      </c>
      <c r="D106" s="37">
        <v>301.88333333333333</v>
      </c>
      <c r="E106" s="37">
        <v>296.76666666666665</v>
      </c>
      <c r="F106" s="37">
        <v>288.88333333333333</v>
      </c>
      <c r="G106" s="37">
        <v>283.76666666666665</v>
      </c>
      <c r="H106" s="37">
        <v>309.76666666666665</v>
      </c>
      <c r="I106" s="37">
        <v>314.88333333333333</v>
      </c>
      <c r="J106" s="37">
        <v>322.76666666666665</v>
      </c>
      <c r="K106" s="28">
        <v>307</v>
      </c>
      <c r="L106" s="28">
        <v>294</v>
      </c>
      <c r="M106" s="28">
        <v>37.898769999999999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2286.5</v>
      </c>
      <c r="D107" s="37">
        <v>2288.4166666666665</v>
      </c>
      <c r="E107" s="37">
        <v>2273.083333333333</v>
      </c>
      <c r="F107" s="37">
        <v>2259.6666666666665</v>
      </c>
      <c r="G107" s="37">
        <v>2244.333333333333</v>
      </c>
      <c r="H107" s="37">
        <v>2301.833333333333</v>
      </c>
      <c r="I107" s="37">
        <v>2317.1666666666661</v>
      </c>
      <c r="J107" s="37">
        <v>2330.583333333333</v>
      </c>
      <c r="K107" s="28">
        <v>2303.75</v>
      </c>
      <c r="L107" s="28">
        <v>2275</v>
      </c>
      <c r="M107" s="28">
        <v>9.9566800000000004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317.5</v>
      </c>
      <c r="D108" s="37">
        <v>316.71666666666664</v>
      </c>
      <c r="E108" s="37">
        <v>313.5333333333333</v>
      </c>
      <c r="F108" s="37">
        <v>309.56666666666666</v>
      </c>
      <c r="G108" s="37">
        <v>306.38333333333333</v>
      </c>
      <c r="H108" s="37">
        <v>320.68333333333328</v>
      </c>
      <c r="I108" s="37">
        <v>323.86666666666656</v>
      </c>
      <c r="J108" s="37">
        <v>327.83333333333326</v>
      </c>
      <c r="K108" s="28">
        <v>319.89999999999998</v>
      </c>
      <c r="L108" s="28">
        <v>312.75</v>
      </c>
      <c r="M108" s="28">
        <v>6.3994900000000001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2363.85</v>
      </c>
      <c r="D109" s="37">
        <v>2369.5666666666666</v>
      </c>
      <c r="E109" s="37">
        <v>2335.2833333333333</v>
      </c>
      <c r="F109" s="37">
        <v>2306.7166666666667</v>
      </c>
      <c r="G109" s="37">
        <v>2272.4333333333334</v>
      </c>
      <c r="H109" s="37">
        <v>2398.1333333333332</v>
      </c>
      <c r="I109" s="37">
        <v>2432.4166666666661</v>
      </c>
      <c r="J109" s="37">
        <v>2460.9833333333331</v>
      </c>
      <c r="K109" s="28">
        <v>2403.85</v>
      </c>
      <c r="L109" s="28">
        <v>2341</v>
      </c>
      <c r="M109" s="28">
        <v>80.052250000000001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764.05</v>
      </c>
      <c r="D110" s="37">
        <v>767.33333333333337</v>
      </c>
      <c r="E110" s="37">
        <v>757.11666666666679</v>
      </c>
      <c r="F110" s="37">
        <v>750.18333333333339</v>
      </c>
      <c r="G110" s="37">
        <v>739.96666666666681</v>
      </c>
      <c r="H110" s="37">
        <v>774.26666666666677</v>
      </c>
      <c r="I110" s="37">
        <v>784.48333333333323</v>
      </c>
      <c r="J110" s="37">
        <v>791.41666666666674</v>
      </c>
      <c r="K110" s="28">
        <v>777.55</v>
      </c>
      <c r="L110" s="28">
        <v>760.4</v>
      </c>
      <c r="M110" s="28">
        <v>105.49784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1287.0999999999999</v>
      </c>
      <c r="D111" s="37">
        <v>1291.0333333333333</v>
      </c>
      <c r="E111" s="37">
        <v>1278.0666666666666</v>
      </c>
      <c r="F111" s="37">
        <v>1269.0333333333333</v>
      </c>
      <c r="G111" s="37">
        <v>1256.0666666666666</v>
      </c>
      <c r="H111" s="37">
        <v>1300.0666666666666</v>
      </c>
      <c r="I111" s="37">
        <v>1313.0333333333333</v>
      </c>
      <c r="J111" s="37">
        <v>1322.0666666666666</v>
      </c>
      <c r="K111" s="28">
        <v>1304</v>
      </c>
      <c r="L111" s="28">
        <v>1282</v>
      </c>
      <c r="M111" s="28">
        <v>4.2709400000000004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502.75</v>
      </c>
      <c r="D112" s="37">
        <v>504.68333333333339</v>
      </c>
      <c r="E112" s="37">
        <v>494.41666666666674</v>
      </c>
      <c r="F112" s="37">
        <v>486.08333333333337</v>
      </c>
      <c r="G112" s="37">
        <v>475.81666666666672</v>
      </c>
      <c r="H112" s="37">
        <v>513.01666666666677</v>
      </c>
      <c r="I112" s="37">
        <v>523.28333333333342</v>
      </c>
      <c r="J112" s="37">
        <v>531.61666666666679</v>
      </c>
      <c r="K112" s="28">
        <v>514.95000000000005</v>
      </c>
      <c r="L112" s="28">
        <v>496.35</v>
      </c>
      <c r="M112" s="28">
        <v>42.426470000000002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712.25</v>
      </c>
      <c r="D113" s="37">
        <v>717.05000000000007</v>
      </c>
      <c r="E113" s="37">
        <v>702.20000000000016</v>
      </c>
      <c r="F113" s="37">
        <v>692.15000000000009</v>
      </c>
      <c r="G113" s="37">
        <v>677.30000000000018</v>
      </c>
      <c r="H113" s="37">
        <v>727.10000000000014</v>
      </c>
      <c r="I113" s="37">
        <v>741.95</v>
      </c>
      <c r="J113" s="37">
        <v>752.00000000000011</v>
      </c>
      <c r="K113" s="28">
        <v>731.9</v>
      </c>
      <c r="L113" s="28">
        <v>707</v>
      </c>
      <c r="M113" s="28">
        <v>1.98007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45.35</v>
      </c>
      <c r="D114" s="37">
        <v>45.533333333333331</v>
      </c>
      <c r="E114" s="37">
        <v>44.916666666666664</v>
      </c>
      <c r="F114" s="37">
        <v>44.483333333333334</v>
      </c>
      <c r="G114" s="37">
        <v>43.866666666666667</v>
      </c>
      <c r="H114" s="37">
        <v>45.966666666666661</v>
      </c>
      <c r="I114" s="37">
        <v>46.583333333333336</v>
      </c>
      <c r="J114" s="37">
        <v>47.016666666666659</v>
      </c>
      <c r="K114" s="28">
        <v>46.15</v>
      </c>
      <c r="L114" s="28">
        <v>45.1</v>
      </c>
      <c r="M114" s="28">
        <v>224.41768999999999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222.75</v>
      </c>
      <c r="D115" s="37">
        <v>223.1</v>
      </c>
      <c r="E115" s="37">
        <v>221.5</v>
      </c>
      <c r="F115" s="37">
        <v>220.25</v>
      </c>
      <c r="G115" s="37">
        <v>218.65</v>
      </c>
      <c r="H115" s="37">
        <v>224.35</v>
      </c>
      <c r="I115" s="37">
        <v>225.94999999999996</v>
      </c>
      <c r="J115" s="37">
        <v>227.2</v>
      </c>
      <c r="K115" s="28">
        <v>224.7</v>
      </c>
      <c r="L115" s="28">
        <v>221.85</v>
      </c>
      <c r="M115" s="28">
        <v>112.31596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5134.8999999999996</v>
      </c>
      <c r="D116" s="37">
        <v>5166.083333333333</v>
      </c>
      <c r="E116" s="37">
        <v>5083.3666666666659</v>
      </c>
      <c r="F116" s="37">
        <v>5031.833333333333</v>
      </c>
      <c r="G116" s="37">
        <v>4949.1166666666659</v>
      </c>
      <c r="H116" s="37">
        <v>5217.6166666666659</v>
      </c>
      <c r="I116" s="37">
        <v>5300.333333333333</v>
      </c>
      <c r="J116" s="37">
        <v>5351.8666666666659</v>
      </c>
      <c r="K116" s="28">
        <v>5248.8</v>
      </c>
      <c r="L116" s="28">
        <v>5114.55</v>
      </c>
      <c r="M116" s="28">
        <v>0.68328999999999995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152.1</v>
      </c>
      <c r="D117" s="37">
        <v>153.38333333333333</v>
      </c>
      <c r="E117" s="37">
        <v>149.81666666666666</v>
      </c>
      <c r="F117" s="37">
        <v>147.53333333333333</v>
      </c>
      <c r="G117" s="37">
        <v>143.96666666666667</v>
      </c>
      <c r="H117" s="37">
        <v>155.66666666666666</v>
      </c>
      <c r="I117" s="37">
        <v>159.23333333333332</v>
      </c>
      <c r="J117" s="37">
        <v>161.51666666666665</v>
      </c>
      <c r="K117" s="28">
        <v>156.94999999999999</v>
      </c>
      <c r="L117" s="28">
        <v>151.1</v>
      </c>
      <c r="M117" s="28">
        <v>24.911670000000001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204.85</v>
      </c>
      <c r="D118" s="37">
        <v>205.9666666666667</v>
      </c>
      <c r="E118" s="37">
        <v>202.18333333333339</v>
      </c>
      <c r="F118" s="37">
        <v>199.51666666666671</v>
      </c>
      <c r="G118" s="37">
        <v>195.73333333333341</v>
      </c>
      <c r="H118" s="37">
        <v>208.63333333333338</v>
      </c>
      <c r="I118" s="37">
        <v>212.41666666666669</v>
      </c>
      <c r="J118" s="37">
        <v>215.08333333333337</v>
      </c>
      <c r="K118" s="28">
        <v>209.75</v>
      </c>
      <c r="L118" s="28">
        <v>203.3</v>
      </c>
      <c r="M118" s="28">
        <v>36.192729999999997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121.5</v>
      </c>
      <c r="D119" s="37">
        <v>120.98333333333333</v>
      </c>
      <c r="E119" s="37">
        <v>119.76666666666667</v>
      </c>
      <c r="F119" s="37">
        <v>118.03333333333333</v>
      </c>
      <c r="G119" s="37">
        <v>116.81666666666666</v>
      </c>
      <c r="H119" s="37">
        <v>122.71666666666667</v>
      </c>
      <c r="I119" s="37">
        <v>123.93333333333334</v>
      </c>
      <c r="J119" s="37">
        <v>125.66666666666667</v>
      </c>
      <c r="K119" s="28">
        <v>122.2</v>
      </c>
      <c r="L119" s="28">
        <v>119.25</v>
      </c>
      <c r="M119" s="28">
        <v>117.82127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825</v>
      </c>
      <c r="D120" s="37">
        <v>827.73333333333323</v>
      </c>
      <c r="E120" s="37">
        <v>817.46666666666647</v>
      </c>
      <c r="F120" s="37">
        <v>809.93333333333328</v>
      </c>
      <c r="G120" s="37">
        <v>799.66666666666652</v>
      </c>
      <c r="H120" s="37">
        <v>835.26666666666642</v>
      </c>
      <c r="I120" s="37">
        <v>845.53333333333308</v>
      </c>
      <c r="J120" s="37">
        <v>853.06666666666638</v>
      </c>
      <c r="K120" s="28">
        <v>838</v>
      </c>
      <c r="L120" s="28">
        <v>820.2</v>
      </c>
      <c r="M120" s="28">
        <v>28.834489999999999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22.55</v>
      </c>
      <c r="D121" s="37">
        <v>22.566666666666666</v>
      </c>
      <c r="E121" s="37">
        <v>22.433333333333334</v>
      </c>
      <c r="F121" s="37">
        <v>22.316666666666666</v>
      </c>
      <c r="G121" s="37">
        <v>22.183333333333334</v>
      </c>
      <c r="H121" s="37">
        <v>22.683333333333334</v>
      </c>
      <c r="I121" s="37">
        <v>22.816666666666666</v>
      </c>
      <c r="J121" s="37">
        <v>22.933333333333334</v>
      </c>
      <c r="K121" s="28">
        <v>22.7</v>
      </c>
      <c r="L121" s="28">
        <v>22.45</v>
      </c>
      <c r="M121" s="28">
        <v>51.541800000000002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386.8</v>
      </c>
      <c r="D122" s="37">
        <v>387.31666666666666</v>
      </c>
      <c r="E122" s="37">
        <v>382.83333333333331</v>
      </c>
      <c r="F122" s="37">
        <v>378.86666666666667</v>
      </c>
      <c r="G122" s="37">
        <v>374.38333333333333</v>
      </c>
      <c r="H122" s="37">
        <v>391.2833333333333</v>
      </c>
      <c r="I122" s="37">
        <v>395.76666666666665</v>
      </c>
      <c r="J122" s="37">
        <v>399.73333333333329</v>
      </c>
      <c r="K122" s="28">
        <v>391.8</v>
      </c>
      <c r="L122" s="28">
        <v>383.35</v>
      </c>
      <c r="M122" s="28">
        <v>14.678470000000001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259.2</v>
      </c>
      <c r="D123" s="37">
        <v>260.93333333333334</v>
      </c>
      <c r="E123" s="37">
        <v>252.86666666666667</v>
      </c>
      <c r="F123" s="37">
        <v>246.53333333333333</v>
      </c>
      <c r="G123" s="37">
        <v>238.46666666666667</v>
      </c>
      <c r="H123" s="37">
        <v>267.26666666666665</v>
      </c>
      <c r="I123" s="37">
        <v>275.33333333333337</v>
      </c>
      <c r="J123" s="37">
        <v>281.66666666666669</v>
      </c>
      <c r="K123" s="28">
        <v>269</v>
      </c>
      <c r="L123" s="28">
        <v>254.6</v>
      </c>
      <c r="M123" s="28">
        <v>79.950909999999993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968.4</v>
      </c>
      <c r="D124" s="37">
        <v>972.63333333333321</v>
      </c>
      <c r="E124" s="37">
        <v>957.71666666666647</v>
      </c>
      <c r="F124" s="37">
        <v>947.0333333333333</v>
      </c>
      <c r="G124" s="37">
        <v>932.11666666666656</v>
      </c>
      <c r="H124" s="37">
        <v>983.31666666666638</v>
      </c>
      <c r="I124" s="37">
        <v>998.23333333333312</v>
      </c>
      <c r="J124" s="37">
        <v>1008.9166666666663</v>
      </c>
      <c r="K124" s="28">
        <v>987.55</v>
      </c>
      <c r="L124" s="28">
        <v>961.95</v>
      </c>
      <c r="M124" s="28">
        <v>36.832639999999998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4580.1499999999996</v>
      </c>
      <c r="D125" s="37">
        <v>4625.2166666666662</v>
      </c>
      <c r="E125" s="37">
        <v>4520.4833333333327</v>
      </c>
      <c r="F125" s="37">
        <v>4460.8166666666666</v>
      </c>
      <c r="G125" s="37">
        <v>4356.083333333333</v>
      </c>
      <c r="H125" s="37">
        <v>4684.8833333333323</v>
      </c>
      <c r="I125" s="37">
        <v>4789.6166666666659</v>
      </c>
      <c r="J125" s="37">
        <v>4849.2833333333319</v>
      </c>
      <c r="K125" s="28">
        <v>4729.95</v>
      </c>
      <c r="L125" s="28">
        <v>4565.55</v>
      </c>
      <c r="M125" s="28">
        <v>3.6903100000000002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1733.3</v>
      </c>
      <c r="D126" s="37">
        <v>1738.5333333333335</v>
      </c>
      <c r="E126" s="37">
        <v>1721.616666666667</v>
      </c>
      <c r="F126" s="37">
        <v>1709.9333333333334</v>
      </c>
      <c r="G126" s="37">
        <v>1693.0166666666669</v>
      </c>
      <c r="H126" s="37">
        <v>1750.2166666666672</v>
      </c>
      <c r="I126" s="37">
        <v>1767.1333333333337</v>
      </c>
      <c r="J126" s="37">
        <v>1778.8166666666673</v>
      </c>
      <c r="K126" s="28">
        <v>1755.45</v>
      </c>
      <c r="L126" s="28">
        <v>1726.85</v>
      </c>
      <c r="M126" s="28">
        <v>53.506419999999999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2170.9499999999998</v>
      </c>
      <c r="D127" s="37">
        <v>2182.15</v>
      </c>
      <c r="E127" s="37">
        <v>2140.9</v>
      </c>
      <c r="F127" s="37">
        <v>2110.85</v>
      </c>
      <c r="G127" s="37">
        <v>2069.6</v>
      </c>
      <c r="H127" s="37">
        <v>2212.2000000000003</v>
      </c>
      <c r="I127" s="37">
        <v>2253.4500000000003</v>
      </c>
      <c r="J127" s="37">
        <v>2283.5000000000005</v>
      </c>
      <c r="K127" s="28">
        <v>2223.4</v>
      </c>
      <c r="L127" s="28">
        <v>2152.1</v>
      </c>
      <c r="M127" s="28">
        <v>7.9634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981.65</v>
      </c>
      <c r="D128" s="37">
        <v>984.96666666666658</v>
      </c>
      <c r="E128" s="37">
        <v>967.88333333333321</v>
      </c>
      <c r="F128" s="37">
        <v>954.11666666666667</v>
      </c>
      <c r="G128" s="37">
        <v>937.0333333333333</v>
      </c>
      <c r="H128" s="37">
        <v>998.73333333333312</v>
      </c>
      <c r="I128" s="37">
        <v>1015.8166666666664</v>
      </c>
      <c r="J128" s="37">
        <v>1029.583333333333</v>
      </c>
      <c r="K128" s="28">
        <v>1002.05</v>
      </c>
      <c r="L128" s="28">
        <v>971.2</v>
      </c>
      <c r="M128" s="28">
        <v>3.7141099999999998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331.2</v>
      </c>
      <c r="D129" s="37">
        <v>328.43333333333334</v>
      </c>
      <c r="E129" s="37">
        <v>322.86666666666667</v>
      </c>
      <c r="F129" s="37">
        <v>314.53333333333336</v>
      </c>
      <c r="G129" s="37">
        <v>308.9666666666667</v>
      </c>
      <c r="H129" s="37">
        <v>336.76666666666665</v>
      </c>
      <c r="I129" s="37">
        <v>342.33333333333337</v>
      </c>
      <c r="J129" s="37">
        <v>350.66666666666663</v>
      </c>
      <c r="K129" s="28">
        <v>334</v>
      </c>
      <c r="L129" s="28">
        <v>320.10000000000002</v>
      </c>
      <c r="M129" s="28">
        <v>6.3179499999999997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638</v>
      </c>
      <c r="D130" s="37">
        <v>639.7166666666667</v>
      </c>
      <c r="E130" s="37">
        <v>633.28333333333342</v>
      </c>
      <c r="F130" s="37">
        <v>628.56666666666672</v>
      </c>
      <c r="G130" s="37">
        <v>622.13333333333344</v>
      </c>
      <c r="H130" s="37">
        <v>644.43333333333339</v>
      </c>
      <c r="I130" s="37">
        <v>650.86666666666679</v>
      </c>
      <c r="J130" s="37">
        <v>655.58333333333337</v>
      </c>
      <c r="K130" s="28">
        <v>646.15</v>
      </c>
      <c r="L130" s="28">
        <v>635</v>
      </c>
      <c r="M130" s="28">
        <v>19.396830000000001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413.95</v>
      </c>
      <c r="D131" s="37">
        <v>415.59999999999997</v>
      </c>
      <c r="E131" s="37">
        <v>410.64999999999992</v>
      </c>
      <c r="F131" s="37">
        <v>407.34999999999997</v>
      </c>
      <c r="G131" s="37">
        <v>402.39999999999992</v>
      </c>
      <c r="H131" s="37">
        <v>418.89999999999992</v>
      </c>
      <c r="I131" s="37">
        <v>423.84999999999997</v>
      </c>
      <c r="J131" s="37">
        <v>427.14999999999992</v>
      </c>
      <c r="K131" s="28">
        <v>420.55</v>
      </c>
      <c r="L131" s="28">
        <v>412.3</v>
      </c>
      <c r="M131" s="28">
        <v>56.352789999999999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3060.15</v>
      </c>
      <c r="D132" s="37">
        <v>3099.1333333333332</v>
      </c>
      <c r="E132" s="37">
        <v>3008.4166666666665</v>
      </c>
      <c r="F132" s="37">
        <v>2956.6833333333334</v>
      </c>
      <c r="G132" s="37">
        <v>2865.9666666666667</v>
      </c>
      <c r="H132" s="37">
        <v>3150.8666666666663</v>
      </c>
      <c r="I132" s="37">
        <v>3241.5833333333335</v>
      </c>
      <c r="J132" s="37">
        <v>3293.3166666666662</v>
      </c>
      <c r="K132" s="28">
        <v>3189.85</v>
      </c>
      <c r="L132" s="28">
        <v>3047.4</v>
      </c>
      <c r="M132" s="28">
        <v>6.96366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1830.05</v>
      </c>
      <c r="D133" s="37">
        <v>1827.6333333333332</v>
      </c>
      <c r="E133" s="37">
        <v>1802.4166666666665</v>
      </c>
      <c r="F133" s="37">
        <v>1774.7833333333333</v>
      </c>
      <c r="G133" s="37">
        <v>1749.5666666666666</v>
      </c>
      <c r="H133" s="37">
        <v>1855.2666666666664</v>
      </c>
      <c r="I133" s="37">
        <v>1880.4833333333331</v>
      </c>
      <c r="J133" s="37">
        <v>1908.1166666666663</v>
      </c>
      <c r="K133" s="28">
        <v>1852.85</v>
      </c>
      <c r="L133" s="28">
        <v>1800</v>
      </c>
      <c r="M133" s="28">
        <v>22.697559999999999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73</v>
      </c>
      <c r="D134" s="37">
        <v>73.433333333333323</v>
      </c>
      <c r="E134" s="37">
        <v>72.166666666666643</v>
      </c>
      <c r="F134" s="37">
        <v>71.333333333333314</v>
      </c>
      <c r="G134" s="37">
        <v>70.066666666666634</v>
      </c>
      <c r="H134" s="37">
        <v>74.266666666666652</v>
      </c>
      <c r="I134" s="37">
        <v>75.533333333333331</v>
      </c>
      <c r="J134" s="37">
        <v>76.36666666666666</v>
      </c>
      <c r="K134" s="28">
        <v>74.7</v>
      </c>
      <c r="L134" s="28">
        <v>72.599999999999994</v>
      </c>
      <c r="M134" s="28">
        <v>83.654750000000007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4483.6000000000004</v>
      </c>
      <c r="D135" s="37">
        <v>4520.6166666666668</v>
      </c>
      <c r="E135" s="37">
        <v>4429.1333333333332</v>
      </c>
      <c r="F135" s="37">
        <v>4374.6666666666661</v>
      </c>
      <c r="G135" s="37">
        <v>4283.1833333333325</v>
      </c>
      <c r="H135" s="37">
        <v>4575.0833333333339</v>
      </c>
      <c r="I135" s="37">
        <v>4666.5666666666675</v>
      </c>
      <c r="J135" s="37">
        <v>4721.0333333333347</v>
      </c>
      <c r="K135" s="28">
        <v>4612.1000000000004</v>
      </c>
      <c r="L135" s="28">
        <v>4466.1499999999996</v>
      </c>
      <c r="M135" s="28">
        <v>2.4122300000000001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390.65</v>
      </c>
      <c r="D136" s="37">
        <v>392.84999999999997</v>
      </c>
      <c r="E136" s="37">
        <v>385.79999999999995</v>
      </c>
      <c r="F136" s="37">
        <v>380.95</v>
      </c>
      <c r="G136" s="37">
        <v>373.9</v>
      </c>
      <c r="H136" s="37">
        <v>397.69999999999993</v>
      </c>
      <c r="I136" s="37">
        <v>404.75</v>
      </c>
      <c r="J136" s="37">
        <v>409.59999999999991</v>
      </c>
      <c r="K136" s="28">
        <v>399.9</v>
      </c>
      <c r="L136" s="28">
        <v>388</v>
      </c>
      <c r="M136" s="28">
        <v>68.336370000000002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6002.9</v>
      </c>
      <c r="D137" s="37">
        <v>6043.3</v>
      </c>
      <c r="E137" s="37">
        <v>5925.6</v>
      </c>
      <c r="F137" s="37">
        <v>5848.3</v>
      </c>
      <c r="G137" s="37">
        <v>5730.6</v>
      </c>
      <c r="H137" s="37">
        <v>6120.6</v>
      </c>
      <c r="I137" s="37">
        <v>6238.2999999999993</v>
      </c>
      <c r="J137" s="37">
        <v>6315.6</v>
      </c>
      <c r="K137" s="28">
        <v>6161</v>
      </c>
      <c r="L137" s="28">
        <v>5966</v>
      </c>
      <c r="M137" s="28">
        <v>2.2293599999999998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1860.7</v>
      </c>
      <c r="D138" s="37">
        <v>1863.3833333333332</v>
      </c>
      <c r="E138" s="37">
        <v>1839.4666666666665</v>
      </c>
      <c r="F138" s="37">
        <v>1818.2333333333333</v>
      </c>
      <c r="G138" s="37">
        <v>1794.3166666666666</v>
      </c>
      <c r="H138" s="37">
        <v>1884.6166666666663</v>
      </c>
      <c r="I138" s="37">
        <v>1908.5333333333333</v>
      </c>
      <c r="J138" s="37">
        <v>1929.7666666666662</v>
      </c>
      <c r="K138" s="28">
        <v>1887.3</v>
      </c>
      <c r="L138" s="28">
        <v>1842.15</v>
      </c>
      <c r="M138" s="28">
        <v>18.984390000000001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549.4</v>
      </c>
      <c r="D139" s="37">
        <v>551.11666666666667</v>
      </c>
      <c r="E139" s="37">
        <v>544.83333333333337</v>
      </c>
      <c r="F139" s="37">
        <v>540.26666666666665</v>
      </c>
      <c r="G139" s="37">
        <v>533.98333333333335</v>
      </c>
      <c r="H139" s="37">
        <v>555.68333333333339</v>
      </c>
      <c r="I139" s="37">
        <v>561.9666666666667</v>
      </c>
      <c r="J139" s="37">
        <v>566.53333333333342</v>
      </c>
      <c r="K139" s="28">
        <v>557.4</v>
      </c>
      <c r="L139" s="28">
        <v>546.54999999999995</v>
      </c>
      <c r="M139" s="28">
        <v>18.299790000000002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777.4</v>
      </c>
      <c r="D140" s="37">
        <v>775.4</v>
      </c>
      <c r="E140" s="37">
        <v>768.59999999999991</v>
      </c>
      <c r="F140" s="37">
        <v>759.8</v>
      </c>
      <c r="G140" s="37">
        <v>752.99999999999989</v>
      </c>
      <c r="H140" s="37">
        <v>784.19999999999993</v>
      </c>
      <c r="I140" s="37">
        <v>790.99999999999989</v>
      </c>
      <c r="J140" s="37">
        <v>799.8</v>
      </c>
      <c r="K140" s="28">
        <v>782.2</v>
      </c>
      <c r="L140" s="28">
        <v>766.6</v>
      </c>
      <c r="M140" s="28">
        <v>12.013529999999999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66140.600000000006</v>
      </c>
      <c r="D141" s="37">
        <v>66472.166666666672</v>
      </c>
      <c r="E141" s="37">
        <v>65669.333333333343</v>
      </c>
      <c r="F141" s="37">
        <v>65198.066666666666</v>
      </c>
      <c r="G141" s="37">
        <v>64395.233333333337</v>
      </c>
      <c r="H141" s="37">
        <v>66943.433333333349</v>
      </c>
      <c r="I141" s="37">
        <v>67746.266666666692</v>
      </c>
      <c r="J141" s="37">
        <v>68217.533333333355</v>
      </c>
      <c r="K141" s="28">
        <v>67275</v>
      </c>
      <c r="L141" s="28">
        <v>66000.899999999994</v>
      </c>
      <c r="M141" s="28">
        <v>0.12266000000000001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796.45</v>
      </c>
      <c r="D142" s="37">
        <v>801.41666666666663</v>
      </c>
      <c r="E142" s="37">
        <v>789.0333333333333</v>
      </c>
      <c r="F142" s="37">
        <v>781.61666666666667</v>
      </c>
      <c r="G142" s="37">
        <v>769.23333333333335</v>
      </c>
      <c r="H142" s="37">
        <v>808.83333333333326</v>
      </c>
      <c r="I142" s="37">
        <v>821.2166666666667</v>
      </c>
      <c r="J142" s="37">
        <v>828.63333333333321</v>
      </c>
      <c r="K142" s="28">
        <v>813.8</v>
      </c>
      <c r="L142" s="28">
        <v>794</v>
      </c>
      <c r="M142" s="28">
        <v>5.1431899999999997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162.1</v>
      </c>
      <c r="D143" s="37">
        <v>162.65</v>
      </c>
      <c r="E143" s="37">
        <v>158.45000000000002</v>
      </c>
      <c r="F143" s="37">
        <v>154.80000000000001</v>
      </c>
      <c r="G143" s="37">
        <v>150.60000000000002</v>
      </c>
      <c r="H143" s="37">
        <v>166.3</v>
      </c>
      <c r="I143" s="37">
        <v>170.5</v>
      </c>
      <c r="J143" s="37">
        <v>174.15</v>
      </c>
      <c r="K143" s="28">
        <v>166.85</v>
      </c>
      <c r="L143" s="28">
        <v>159</v>
      </c>
      <c r="M143" s="28">
        <v>335.29194000000001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864.25</v>
      </c>
      <c r="D144" s="37">
        <v>865.7833333333333</v>
      </c>
      <c r="E144" s="37">
        <v>853.06666666666661</v>
      </c>
      <c r="F144" s="37">
        <v>841.88333333333333</v>
      </c>
      <c r="G144" s="37">
        <v>829.16666666666663</v>
      </c>
      <c r="H144" s="37">
        <v>876.96666666666658</v>
      </c>
      <c r="I144" s="37">
        <v>889.68333333333328</v>
      </c>
      <c r="J144" s="37">
        <v>900.86666666666656</v>
      </c>
      <c r="K144" s="28">
        <v>878.5</v>
      </c>
      <c r="L144" s="28">
        <v>854.6</v>
      </c>
      <c r="M144" s="28">
        <v>44.013420000000004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125.95</v>
      </c>
      <c r="D145" s="37">
        <v>127.38333333333333</v>
      </c>
      <c r="E145" s="37">
        <v>123.21666666666664</v>
      </c>
      <c r="F145" s="37">
        <v>120.48333333333332</v>
      </c>
      <c r="G145" s="37">
        <v>116.31666666666663</v>
      </c>
      <c r="H145" s="37">
        <v>130.11666666666665</v>
      </c>
      <c r="I145" s="37">
        <v>134.28333333333333</v>
      </c>
      <c r="J145" s="37">
        <v>137.01666666666665</v>
      </c>
      <c r="K145" s="28">
        <v>131.55000000000001</v>
      </c>
      <c r="L145" s="28">
        <v>124.65</v>
      </c>
      <c r="M145" s="28">
        <v>233.65143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500.2</v>
      </c>
      <c r="D146" s="37">
        <v>501.36666666666662</v>
      </c>
      <c r="E146" s="37">
        <v>495.83333333333326</v>
      </c>
      <c r="F146" s="37">
        <v>491.46666666666664</v>
      </c>
      <c r="G146" s="37">
        <v>485.93333333333328</v>
      </c>
      <c r="H146" s="37">
        <v>505.73333333333323</v>
      </c>
      <c r="I146" s="37">
        <v>511.26666666666665</v>
      </c>
      <c r="J146" s="37">
        <v>515.63333333333321</v>
      </c>
      <c r="K146" s="28">
        <v>506.9</v>
      </c>
      <c r="L146" s="28">
        <v>497</v>
      </c>
      <c r="M146" s="28">
        <v>11.66886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8582.9500000000007</v>
      </c>
      <c r="D147" s="37">
        <v>8621.1166666666668</v>
      </c>
      <c r="E147" s="37">
        <v>8505.8333333333339</v>
      </c>
      <c r="F147" s="37">
        <v>8428.7166666666672</v>
      </c>
      <c r="G147" s="37">
        <v>8313.4333333333343</v>
      </c>
      <c r="H147" s="37">
        <v>8698.2333333333336</v>
      </c>
      <c r="I147" s="37">
        <v>8813.5166666666664</v>
      </c>
      <c r="J147" s="37">
        <v>8890.6333333333332</v>
      </c>
      <c r="K147" s="28">
        <v>8736.4</v>
      </c>
      <c r="L147" s="28">
        <v>8544</v>
      </c>
      <c r="M147" s="28">
        <v>4.2270399999999997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847.1</v>
      </c>
      <c r="D148" s="37">
        <v>852.33333333333337</v>
      </c>
      <c r="E148" s="37">
        <v>837.41666666666674</v>
      </c>
      <c r="F148" s="37">
        <v>827.73333333333335</v>
      </c>
      <c r="G148" s="37">
        <v>812.81666666666672</v>
      </c>
      <c r="H148" s="37">
        <v>862.01666666666677</v>
      </c>
      <c r="I148" s="37">
        <v>876.93333333333351</v>
      </c>
      <c r="J148" s="37">
        <v>886.61666666666679</v>
      </c>
      <c r="K148" s="28">
        <v>867.25</v>
      </c>
      <c r="L148" s="28">
        <v>842.65</v>
      </c>
      <c r="M148" s="28">
        <v>3.6942599999999999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3892.2</v>
      </c>
      <c r="D149" s="37">
        <v>3930.2666666666664</v>
      </c>
      <c r="E149" s="37">
        <v>3823.583333333333</v>
      </c>
      <c r="F149" s="37">
        <v>3754.9666666666667</v>
      </c>
      <c r="G149" s="37">
        <v>3648.2833333333333</v>
      </c>
      <c r="H149" s="37">
        <v>3998.8833333333328</v>
      </c>
      <c r="I149" s="37">
        <v>4105.5666666666657</v>
      </c>
      <c r="J149" s="37">
        <v>4174.1833333333325</v>
      </c>
      <c r="K149" s="28">
        <v>4036.95</v>
      </c>
      <c r="L149" s="28">
        <v>3861.65</v>
      </c>
      <c r="M149" s="28">
        <v>5.35405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2988.95</v>
      </c>
      <c r="D150" s="37">
        <v>3001.7000000000003</v>
      </c>
      <c r="E150" s="37">
        <v>2953.4000000000005</v>
      </c>
      <c r="F150" s="37">
        <v>2917.8500000000004</v>
      </c>
      <c r="G150" s="37">
        <v>2869.5500000000006</v>
      </c>
      <c r="H150" s="37">
        <v>3037.2500000000005</v>
      </c>
      <c r="I150" s="37">
        <v>3085.5500000000006</v>
      </c>
      <c r="J150" s="37">
        <v>3121.1000000000004</v>
      </c>
      <c r="K150" s="28">
        <v>3050</v>
      </c>
      <c r="L150" s="28">
        <v>2966.15</v>
      </c>
      <c r="M150" s="28">
        <v>4.7639800000000001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1356</v>
      </c>
      <c r="D151" s="37">
        <v>1366.3666666666668</v>
      </c>
      <c r="E151" s="37">
        <v>1327.7333333333336</v>
      </c>
      <c r="F151" s="37">
        <v>1299.4666666666667</v>
      </c>
      <c r="G151" s="37">
        <v>1260.8333333333335</v>
      </c>
      <c r="H151" s="37">
        <v>1394.6333333333337</v>
      </c>
      <c r="I151" s="37">
        <v>1433.2666666666669</v>
      </c>
      <c r="J151" s="37">
        <v>1461.5333333333338</v>
      </c>
      <c r="K151" s="28">
        <v>1405</v>
      </c>
      <c r="L151" s="28">
        <v>1338.1</v>
      </c>
      <c r="M151" s="28">
        <v>14.495900000000001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881.25</v>
      </c>
      <c r="D152" s="37">
        <v>886.98333333333323</v>
      </c>
      <c r="E152" s="37">
        <v>873.26666666666642</v>
      </c>
      <c r="F152" s="37">
        <v>865.28333333333319</v>
      </c>
      <c r="G152" s="37">
        <v>851.56666666666638</v>
      </c>
      <c r="H152" s="37">
        <v>894.96666666666647</v>
      </c>
      <c r="I152" s="37">
        <v>908.68333333333339</v>
      </c>
      <c r="J152" s="37">
        <v>916.66666666666652</v>
      </c>
      <c r="K152" s="28">
        <v>900.7</v>
      </c>
      <c r="L152" s="28">
        <v>879</v>
      </c>
      <c r="M152" s="28">
        <v>2.8086099999999998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152.69999999999999</v>
      </c>
      <c r="D153" s="37">
        <v>152.06666666666666</v>
      </c>
      <c r="E153" s="37">
        <v>149.68333333333334</v>
      </c>
      <c r="F153" s="37">
        <v>146.66666666666669</v>
      </c>
      <c r="G153" s="37">
        <v>144.28333333333336</v>
      </c>
      <c r="H153" s="37">
        <v>155.08333333333331</v>
      </c>
      <c r="I153" s="37">
        <v>157.46666666666664</v>
      </c>
      <c r="J153" s="37">
        <v>160.48333333333329</v>
      </c>
      <c r="K153" s="28">
        <v>154.44999999999999</v>
      </c>
      <c r="L153" s="28">
        <v>149.05000000000001</v>
      </c>
      <c r="M153" s="28">
        <v>135.25671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133.19999999999999</v>
      </c>
      <c r="D154" s="37">
        <v>134.25</v>
      </c>
      <c r="E154" s="37">
        <v>131.80000000000001</v>
      </c>
      <c r="F154" s="37">
        <v>130.4</v>
      </c>
      <c r="G154" s="37">
        <v>127.95000000000002</v>
      </c>
      <c r="H154" s="37">
        <v>135.65</v>
      </c>
      <c r="I154" s="37">
        <v>138.1</v>
      </c>
      <c r="J154" s="37">
        <v>139.5</v>
      </c>
      <c r="K154" s="28">
        <v>136.69999999999999</v>
      </c>
      <c r="L154" s="28">
        <v>132.85</v>
      </c>
      <c r="M154" s="28">
        <v>129.46623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120.8</v>
      </c>
      <c r="D155" s="37">
        <v>121.43333333333334</v>
      </c>
      <c r="E155" s="37">
        <v>119.16666666666667</v>
      </c>
      <c r="F155" s="37">
        <v>117.53333333333333</v>
      </c>
      <c r="G155" s="37">
        <v>115.26666666666667</v>
      </c>
      <c r="H155" s="37">
        <v>123.06666666666668</v>
      </c>
      <c r="I155" s="37">
        <v>125.33333333333333</v>
      </c>
      <c r="J155" s="37">
        <v>126.96666666666668</v>
      </c>
      <c r="K155" s="28">
        <v>123.7</v>
      </c>
      <c r="L155" s="28">
        <v>119.8</v>
      </c>
      <c r="M155" s="28">
        <v>177.59314000000001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3779.9</v>
      </c>
      <c r="D156" s="37">
        <v>3797.4833333333336</v>
      </c>
      <c r="E156" s="37">
        <v>3737.9666666666672</v>
      </c>
      <c r="F156" s="37">
        <v>3696.0333333333338</v>
      </c>
      <c r="G156" s="37">
        <v>3636.5166666666673</v>
      </c>
      <c r="H156" s="37">
        <v>3839.416666666667</v>
      </c>
      <c r="I156" s="37">
        <v>3898.9333333333334</v>
      </c>
      <c r="J156" s="37">
        <v>3940.8666666666668</v>
      </c>
      <c r="K156" s="28">
        <v>3857</v>
      </c>
      <c r="L156" s="28">
        <v>3755.55</v>
      </c>
      <c r="M156" s="28">
        <v>0.91710000000000003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18223.8</v>
      </c>
      <c r="D157" s="37">
        <v>18218.233333333334</v>
      </c>
      <c r="E157" s="37">
        <v>18039.066666666666</v>
      </c>
      <c r="F157" s="37">
        <v>17854.333333333332</v>
      </c>
      <c r="G157" s="37">
        <v>17675.166666666664</v>
      </c>
      <c r="H157" s="37">
        <v>18402.966666666667</v>
      </c>
      <c r="I157" s="37">
        <v>18582.133333333331</v>
      </c>
      <c r="J157" s="37">
        <v>18766.866666666669</v>
      </c>
      <c r="K157" s="28">
        <v>18397.400000000001</v>
      </c>
      <c r="L157" s="28">
        <v>18033.5</v>
      </c>
      <c r="M157" s="28">
        <v>0.40410000000000001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321.45</v>
      </c>
      <c r="D158" s="37">
        <v>322.9666666666667</v>
      </c>
      <c r="E158" s="37">
        <v>316.68333333333339</v>
      </c>
      <c r="F158" s="37">
        <v>311.91666666666669</v>
      </c>
      <c r="G158" s="37">
        <v>305.63333333333338</v>
      </c>
      <c r="H158" s="37">
        <v>327.73333333333341</v>
      </c>
      <c r="I158" s="37">
        <v>334.01666666666671</v>
      </c>
      <c r="J158" s="37">
        <v>338.78333333333342</v>
      </c>
      <c r="K158" s="28">
        <v>329.25</v>
      </c>
      <c r="L158" s="28">
        <v>318.2</v>
      </c>
      <c r="M158" s="28">
        <v>5.2870299999999997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904.4</v>
      </c>
      <c r="D159" s="37">
        <v>912.43333333333328</v>
      </c>
      <c r="E159" s="37">
        <v>892.56666666666661</v>
      </c>
      <c r="F159" s="37">
        <v>880.73333333333335</v>
      </c>
      <c r="G159" s="37">
        <v>860.86666666666667</v>
      </c>
      <c r="H159" s="37">
        <v>924.26666666666654</v>
      </c>
      <c r="I159" s="37">
        <v>944.1333333333331</v>
      </c>
      <c r="J159" s="37">
        <v>955.96666666666647</v>
      </c>
      <c r="K159" s="28">
        <v>932.3</v>
      </c>
      <c r="L159" s="28">
        <v>900.6</v>
      </c>
      <c r="M159" s="28">
        <v>7.0038099999999996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168.55</v>
      </c>
      <c r="D160" s="37">
        <v>167.31666666666669</v>
      </c>
      <c r="E160" s="37">
        <v>165.73333333333338</v>
      </c>
      <c r="F160" s="37">
        <v>162.91666666666669</v>
      </c>
      <c r="G160" s="37">
        <v>161.33333333333337</v>
      </c>
      <c r="H160" s="37">
        <v>170.13333333333338</v>
      </c>
      <c r="I160" s="37">
        <v>171.7166666666667</v>
      </c>
      <c r="J160" s="37">
        <v>174.53333333333339</v>
      </c>
      <c r="K160" s="28">
        <v>168.9</v>
      </c>
      <c r="L160" s="28">
        <v>164.5</v>
      </c>
      <c r="M160" s="28">
        <v>159.60267999999999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231.05</v>
      </c>
      <c r="D161" s="37">
        <v>229.65</v>
      </c>
      <c r="E161" s="37">
        <v>226.4</v>
      </c>
      <c r="F161" s="37">
        <v>221.75</v>
      </c>
      <c r="G161" s="37">
        <v>218.5</v>
      </c>
      <c r="H161" s="37">
        <v>234.3</v>
      </c>
      <c r="I161" s="37">
        <v>237.55</v>
      </c>
      <c r="J161" s="37">
        <v>242.20000000000002</v>
      </c>
      <c r="K161" s="28">
        <v>232.9</v>
      </c>
      <c r="L161" s="28">
        <v>225</v>
      </c>
      <c r="M161" s="28">
        <v>22.935420000000001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2596.4</v>
      </c>
      <c r="D162" s="37">
        <v>2605.4166666666665</v>
      </c>
      <c r="E162" s="37">
        <v>2575.833333333333</v>
      </c>
      <c r="F162" s="37">
        <v>2555.2666666666664</v>
      </c>
      <c r="G162" s="37">
        <v>2525.6833333333329</v>
      </c>
      <c r="H162" s="37">
        <v>2625.9833333333331</v>
      </c>
      <c r="I162" s="37">
        <v>2655.5666666666662</v>
      </c>
      <c r="J162" s="37">
        <v>2676.1333333333332</v>
      </c>
      <c r="K162" s="28">
        <v>2635</v>
      </c>
      <c r="L162" s="28">
        <v>2584.85</v>
      </c>
      <c r="M162" s="28">
        <v>1.01111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41271.35</v>
      </c>
      <c r="D163" s="37">
        <v>41309.616666666669</v>
      </c>
      <c r="E163" s="37">
        <v>40969.233333333337</v>
      </c>
      <c r="F163" s="37">
        <v>40667.116666666669</v>
      </c>
      <c r="G163" s="37">
        <v>40326.733333333337</v>
      </c>
      <c r="H163" s="37">
        <v>41611.733333333337</v>
      </c>
      <c r="I163" s="37">
        <v>41952.116666666669</v>
      </c>
      <c r="J163" s="37">
        <v>42254.233333333337</v>
      </c>
      <c r="K163" s="28">
        <v>41650</v>
      </c>
      <c r="L163" s="28">
        <v>41007.5</v>
      </c>
      <c r="M163" s="28">
        <v>0.14332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218</v>
      </c>
      <c r="D164" s="37">
        <v>217.76666666666665</v>
      </c>
      <c r="E164" s="37">
        <v>216.5333333333333</v>
      </c>
      <c r="F164" s="37">
        <v>215.06666666666666</v>
      </c>
      <c r="G164" s="37">
        <v>213.83333333333331</v>
      </c>
      <c r="H164" s="37">
        <v>219.23333333333329</v>
      </c>
      <c r="I164" s="37">
        <v>220.46666666666664</v>
      </c>
      <c r="J164" s="37">
        <v>221.93333333333328</v>
      </c>
      <c r="K164" s="28">
        <v>219</v>
      </c>
      <c r="L164" s="28">
        <v>216.3</v>
      </c>
      <c r="M164" s="28">
        <v>20.542760000000001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4418.3</v>
      </c>
      <c r="D165" s="37">
        <v>4416.0333333333328</v>
      </c>
      <c r="E165" s="37">
        <v>4379.3166666666657</v>
      </c>
      <c r="F165" s="37">
        <v>4340.333333333333</v>
      </c>
      <c r="G165" s="37">
        <v>4303.6166666666659</v>
      </c>
      <c r="H165" s="37">
        <v>4455.0166666666655</v>
      </c>
      <c r="I165" s="37">
        <v>4491.7333333333327</v>
      </c>
      <c r="J165" s="37">
        <v>4530.7166666666653</v>
      </c>
      <c r="K165" s="28">
        <v>4452.75</v>
      </c>
      <c r="L165" s="28">
        <v>4377.05</v>
      </c>
      <c r="M165" s="28">
        <v>0.55598999999999998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2422.6999999999998</v>
      </c>
      <c r="D166" s="37">
        <v>2432.4833333333331</v>
      </c>
      <c r="E166" s="37">
        <v>2405.2166666666662</v>
      </c>
      <c r="F166" s="37">
        <v>2387.7333333333331</v>
      </c>
      <c r="G166" s="37">
        <v>2360.4666666666662</v>
      </c>
      <c r="H166" s="37">
        <v>2449.9666666666662</v>
      </c>
      <c r="I166" s="37">
        <v>2477.2333333333336</v>
      </c>
      <c r="J166" s="37">
        <v>2494.7166666666662</v>
      </c>
      <c r="K166" s="28">
        <v>2459.75</v>
      </c>
      <c r="L166" s="28">
        <v>2415</v>
      </c>
      <c r="M166" s="28">
        <v>2.89025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2270.3000000000002</v>
      </c>
      <c r="D167" s="37">
        <v>2296.5333333333333</v>
      </c>
      <c r="E167" s="37">
        <v>2228.7666666666664</v>
      </c>
      <c r="F167" s="37">
        <v>2187.2333333333331</v>
      </c>
      <c r="G167" s="37">
        <v>2119.4666666666662</v>
      </c>
      <c r="H167" s="37">
        <v>2338.0666666666666</v>
      </c>
      <c r="I167" s="37">
        <v>2405.8333333333339</v>
      </c>
      <c r="J167" s="37">
        <v>2447.3666666666668</v>
      </c>
      <c r="K167" s="28">
        <v>2364.3000000000002</v>
      </c>
      <c r="L167" s="28">
        <v>2255</v>
      </c>
      <c r="M167" s="28">
        <v>8.8965800000000002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2385.3000000000002</v>
      </c>
      <c r="D168" s="37">
        <v>2393.8833333333332</v>
      </c>
      <c r="E168" s="37">
        <v>2355.4166666666665</v>
      </c>
      <c r="F168" s="37">
        <v>2325.5333333333333</v>
      </c>
      <c r="G168" s="37">
        <v>2287.0666666666666</v>
      </c>
      <c r="H168" s="37">
        <v>2423.7666666666664</v>
      </c>
      <c r="I168" s="37">
        <v>2462.2333333333336</v>
      </c>
      <c r="J168" s="37">
        <v>2492.1166666666663</v>
      </c>
      <c r="K168" s="28">
        <v>2432.35</v>
      </c>
      <c r="L168" s="28">
        <v>2364</v>
      </c>
      <c r="M168" s="28">
        <v>2.89019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120.6</v>
      </c>
      <c r="D169" s="37">
        <v>121.2</v>
      </c>
      <c r="E169" s="37">
        <v>119.5</v>
      </c>
      <c r="F169" s="37">
        <v>118.39999999999999</v>
      </c>
      <c r="G169" s="37">
        <v>116.69999999999999</v>
      </c>
      <c r="H169" s="37">
        <v>122.30000000000001</v>
      </c>
      <c r="I169" s="37">
        <v>124.00000000000003</v>
      </c>
      <c r="J169" s="37">
        <v>125.10000000000002</v>
      </c>
      <c r="K169" s="28">
        <v>122.9</v>
      </c>
      <c r="L169" s="28">
        <v>120.1</v>
      </c>
      <c r="M169" s="28">
        <v>68.396850000000001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196.3</v>
      </c>
      <c r="D170" s="37">
        <v>197.66666666666666</v>
      </c>
      <c r="E170" s="37">
        <v>194.33333333333331</v>
      </c>
      <c r="F170" s="37">
        <v>192.36666666666665</v>
      </c>
      <c r="G170" s="37">
        <v>189.0333333333333</v>
      </c>
      <c r="H170" s="37">
        <v>199.63333333333333</v>
      </c>
      <c r="I170" s="37">
        <v>202.96666666666664</v>
      </c>
      <c r="J170" s="37">
        <v>204.93333333333334</v>
      </c>
      <c r="K170" s="28">
        <v>201</v>
      </c>
      <c r="L170" s="28">
        <v>195.7</v>
      </c>
      <c r="M170" s="28">
        <v>152.02546000000001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443.15</v>
      </c>
      <c r="D171" s="37">
        <v>445.2166666666667</v>
      </c>
      <c r="E171" s="37">
        <v>437.43333333333339</v>
      </c>
      <c r="F171" s="37">
        <v>431.7166666666667</v>
      </c>
      <c r="G171" s="37">
        <v>423.93333333333339</v>
      </c>
      <c r="H171" s="37">
        <v>450.93333333333339</v>
      </c>
      <c r="I171" s="37">
        <v>458.7166666666667</v>
      </c>
      <c r="J171" s="37">
        <v>464.43333333333339</v>
      </c>
      <c r="K171" s="28">
        <v>453</v>
      </c>
      <c r="L171" s="28">
        <v>439.5</v>
      </c>
      <c r="M171" s="28">
        <v>5.5473100000000004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15588.85</v>
      </c>
      <c r="D172" s="37">
        <v>15612.949999999999</v>
      </c>
      <c r="E172" s="37">
        <v>15425.899999999998</v>
      </c>
      <c r="F172" s="37">
        <v>15262.949999999999</v>
      </c>
      <c r="G172" s="37">
        <v>15075.899999999998</v>
      </c>
      <c r="H172" s="37">
        <v>15775.899999999998</v>
      </c>
      <c r="I172" s="37">
        <v>15962.949999999997</v>
      </c>
      <c r="J172" s="37">
        <v>16125.899999999998</v>
      </c>
      <c r="K172" s="28">
        <v>15800</v>
      </c>
      <c r="L172" s="28">
        <v>15450</v>
      </c>
      <c r="M172" s="28">
        <v>5.7849999999999999E-2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38.549999999999997</v>
      </c>
      <c r="D173" s="37">
        <v>38.700000000000003</v>
      </c>
      <c r="E173" s="37">
        <v>38.300000000000004</v>
      </c>
      <c r="F173" s="37">
        <v>38.050000000000004</v>
      </c>
      <c r="G173" s="37">
        <v>37.650000000000006</v>
      </c>
      <c r="H173" s="37">
        <v>38.950000000000003</v>
      </c>
      <c r="I173" s="37">
        <v>39.350000000000009</v>
      </c>
      <c r="J173" s="37">
        <v>39.6</v>
      </c>
      <c r="K173" s="28">
        <v>39.1</v>
      </c>
      <c r="L173" s="28">
        <v>38.450000000000003</v>
      </c>
      <c r="M173" s="28">
        <v>583.12435000000005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143.30000000000001</v>
      </c>
      <c r="D174" s="37">
        <v>144.5</v>
      </c>
      <c r="E174" s="37">
        <v>141.4</v>
      </c>
      <c r="F174" s="37">
        <v>139.5</v>
      </c>
      <c r="G174" s="37">
        <v>136.4</v>
      </c>
      <c r="H174" s="37">
        <v>146.4</v>
      </c>
      <c r="I174" s="37">
        <v>149.50000000000003</v>
      </c>
      <c r="J174" s="37">
        <v>151.4</v>
      </c>
      <c r="K174" s="28">
        <v>147.6</v>
      </c>
      <c r="L174" s="28">
        <v>142.6</v>
      </c>
      <c r="M174" s="28">
        <v>167.52638999999999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130</v>
      </c>
      <c r="D175" s="37">
        <v>130.70000000000002</v>
      </c>
      <c r="E175" s="37">
        <v>128.90000000000003</v>
      </c>
      <c r="F175" s="37">
        <v>127.80000000000001</v>
      </c>
      <c r="G175" s="37">
        <v>126.00000000000003</v>
      </c>
      <c r="H175" s="37">
        <v>131.80000000000004</v>
      </c>
      <c r="I175" s="37">
        <v>133.60000000000005</v>
      </c>
      <c r="J175" s="37">
        <v>134.70000000000005</v>
      </c>
      <c r="K175" s="28">
        <v>132.5</v>
      </c>
      <c r="L175" s="28">
        <v>129.6</v>
      </c>
      <c r="M175" s="28">
        <v>40.818359999999998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2412.9499999999998</v>
      </c>
      <c r="D176" s="37">
        <v>2413.9666666666667</v>
      </c>
      <c r="E176" s="37">
        <v>2394.9333333333334</v>
      </c>
      <c r="F176" s="37">
        <v>2376.9166666666665</v>
      </c>
      <c r="G176" s="37">
        <v>2357.8833333333332</v>
      </c>
      <c r="H176" s="37">
        <v>2431.9833333333336</v>
      </c>
      <c r="I176" s="37">
        <v>2451.0166666666673</v>
      </c>
      <c r="J176" s="37">
        <v>2469.0333333333338</v>
      </c>
      <c r="K176" s="28">
        <v>2433</v>
      </c>
      <c r="L176" s="28">
        <v>2395.9499999999998</v>
      </c>
      <c r="M176" s="28">
        <v>47.962940000000003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836.4</v>
      </c>
      <c r="D177" s="37">
        <v>839.9666666666667</v>
      </c>
      <c r="E177" s="37">
        <v>831.43333333333339</v>
      </c>
      <c r="F177" s="37">
        <v>826.4666666666667</v>
      </c>
      <c r="G177" s="37">
        <v>817.93333333333339</v>
      </c>
      <c r="H177" s="37">
        <v>844.93333333333339</v>
      </c>
      <c r="I177" s="37">
        <v>853.4666666666667</v>
      </c>
      <c r="J177" s="37">
        <v>858.43333333333339</v>
      </c>
      <c r="K177" s="28">
        <v>848.5</v>
      </c>
      <c r="L177" s="28">
        <v>835</v>
      </c>
      <c r="M177" s="28">
        <v>5.4254600000000002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1122.1500000000001</v>
      </c>
      <c r="D178" s="37">
        <v>1118.55</v>
      </c>
      <c r="E178" s="37">
        <v>1105.5999999999999</v>
      </c>
      <c r="F178" s="37">
        <v>1089.05</v>
      </c>
      <c r="G178" s="37">
        <v>1076.0999999999999</v>
      </c>
      <c r="H178" s="37">
        <v>1135.0999999999999</v>
      </c>
      <c r="I178" s="37">
        <v>1148.0500000000002</v>
      </c>
      <c r="J178" s="37">
        <v>1164.5999999999999</v>
      </c>
      <c r="K178" s="28">
        <v>1131.5</v>
      </c>
      <c r="L178" s="28">
        <v>1102</v>
      </c>
      <c r="M178" s="28">
        <v>12.946059999999999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2462.65</v>
      </c>
      <c r="D179" s="37">
        <v>2476.65</v>
      </c>
      <c r="E179" s="37">
        <v>2433.3000000000002</v>
      </c>
      <c r="F179" s="37">
        <v>2403.9500000000003</v>
      </c>
      <c r="G179" s="37">
        <v>2360.6000000000004</v>
      </c>
      <c r="H179" s="37">
        <v>2506</v>
      </c>
      <c r="I179" s="37">
        <v>2549.3499999999995</v>
      </c>
      <c r="J179" s="37">
        <v>2578.6999999999998</v>
      </c>
      <c r="K179" s="28">
        <v>2520</v>
      </c>
      <c r="L179" s="28">
        <v>2447.3000000000002</v>
      </c>
      <c r="M179" s="28">
        <v>3.5857600000000001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7256.55</v>
      </c>
      <c r="D180" s="37">
        <v>7279.3666666666659</v>
      </c>
      <c r="E180" s="37">
        <v>7188.6833333333316</v>
      </c>
      <c r="F180" s="37">
        <v>7120.8166666666657</v>
      </c>
      <c r="G180" s="37">
        <v>7030.1333333333314</v>
      </c>
      <c r="H180" s="37">
        <v>7347.2333333333318</v>
      </c>
      <c r="I180" s="37">
        <v>7437.9166666666661</v>
      </c>
      <c r="J180" s="37">
        <v>7505.7833333333319</v>
      </c>
      <c r="K180" s="28">
        <v>7370.05</v>
      </c>
      <c r="L180" s="28">
        <v>7211.5</v>
      </c>
      <c r="M180" s="28">
        <v>0.14435000000000001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24916.35</v>
      </c>
      <c r="D181" s="37">
        <v>24888.883333333331</v>
      </c>
      <c r="E181" s="37">
        <v>24593.166666666664</v>
      </c>
      <c r="F181" s="37">
        <v>24269.983333333334</v>
      </c>
      <c r="G181" s="37">
        <v>23974.266666666666</v>
      </c>
      <c r="H181" s="37">
        <v>25212.066666666662</v>
      </c>
      <c r="I181" s="37">
        <v>25507.783333333329</v>
      </c>
      <c r="J181" s="37">
        <v>25830.96666666666</v>
      </c>
      <c r="K181" s="28">
        <v>25184.6</v>
      </c>
      <c r="L181" s="28">
        <v>24565.7</v>
      </c>
      <c r="M181" s="28">
        <v>0.35980000000000001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1220.5999999999999</v>
      </c>
      <c r="D182" s="37">
        <v>1237.0333333333333</v>
      </c>
      <c r="E182" s="37">
        <v>1199.6666666666665</v>
      </c>
      <c r="F182" s="37">
        <v>1178.7333333333331</v>
      </c>
      <c r="G182" s="37">
        <v>1141.3666666666663</v>
      </c>
      <c r="H182" s="37">
        <v>1257.9666666666667</v>
      </c>
      <c r="I182" s="37">
        <v>1295.3333333333335</v>
      </c>
      <c r="J182" s="37">
        <v>1316.2666666666669</v>
      </c>
      <c r="K182" s="28">
        <v>1274.4000000000001</v>
      </c>
      <c r="L182" s="28">
        <v>1216.0999999999999</v>
      </c>
      <c r="M182" s="28">
        <v>18.695170000000001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2394.3000000000002</v>
      </c>
      <c r="D183" s="37">
        <v>2407.4333333333334</v>
      </c>
      <c r="E183" s="37">
        <v>2374.8666666666668</v>
      </c>
      <c r="F183" s="37">
        <v>2355.4333333333334</v>
      </c>
      <c r="G183" s="37">
        <v>2322.8666666666668</v>
      </c>
      <c r="H183" s="37">
        <v>2426.8666666666668</v>
      </c>
      <c r="I183" s="37">
        <v>2459.4333333333334</v>
      </c>
      <c r="J183" s="37">
        <v>2478.8666666666668</v>
      </c>
      <c r="K183" s="28">
        <v>2440</v>
      </c>
      <c r="L183" s="28">
        <v>2388</v>
      </c>
      <c r="M183" s="28">
        <v>1.5564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516.70000000000005</v>
      </c>
      <c r="D184" s="37">
        <v>519.56666666666672</v>
      </c>
      <c r="E184" s="37">
        <v>511.13333333333344</v>
      </c>
      <c r="F184" s="37">
        <v>505.56666666666672</v>
      </c>
      <c r="G184" s="37">
        <v>497.13333333333344</v>
      </c>
      <c r="H184" s="37">
        <v>525.13333333333344</v>
      </c>
      <c r="I184" s="37">
        <v>533.56666666666661</v>
      </c>
      <c r="J184" s="37">
        <v>539.13333333333344</v>
      </c>
      <c r="K184" s="28">
        <v>528</v>
      </c>
      <c r="L184" s="28">
        <v>514</v>
      </c>
      <c r="M184" s="28">
        <v>197.73806999999999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98.65</v>
      </c>
      <c r="D185" s="37">
        <v>99.033333333333346</v>
      </c>
      <c r="E185" s="37">
        <v>97.716666666666697</v>
      </c>
      <c r="F185" s="37">
        <v>96.783333333333346</v>
      </c>
      <c r="G185" s="37">
        <v>95.466666666666697</v>
      </c>
      <c r="H185" s="37">
        <v>99.966666666666697</v>
      </c>
      <c r="I185" s="37">
        <v>101.28333333333333</v>
      </c>
      <c r="J185" s="37">
        <v>102.2166666666667</v>
      </c>
      <c r="K185" s="28">
        <v>100.35</v>
      </c>
      <c r="L185" s="28">
        <v>98.1</v>
      </c>
      <c r="M185" s="28">
        <v>236.15723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868.85</v>
      </c>
      <c r="D186" s="37">
        <v>872.36666666666667</v>
      </c>
      <c r="E186" s="37">
        <v>863.58333333333337</v>
      </c>
      <c r="F186" s="37">
        <v>858.31666666666672</v>
      </c>
      <c r="G186" s="37">
        <v>849.53333333333342</v>
      </c>
      <c r="H186" s="37">
        <v>877.63333333333333</v>
      </c>
      <c r="I186" s="37">
        <v>886.41666666666663</v>
      </c>
      <c r="J186" s="37">
        <v>891.68333333333328</v>
      </c>
      <c r="K186" s="28">
        <v>881.15</v>
      </c>
      <c r="L186" s="28">
        <v>867.1</v>
      </c>
      <c r="M186" s="28">
        <v>21.364149999999999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502.45</v>
      </c>
      <c r="D187" s="37">
        <v>507.7166666666667</v>
      </c>
      <c r="E187" s="37">
        <v>495.73333333333335</v>
      </c>
      <c r="F187" s="37">
        <v>489.01666666666665</v>
      </c>
      <c r="G187" s="37">
        <v>477.0333333333333</v>
      </c>
      <c r="H187" s="37">
        <v>514.43333333333339</v>
      </c>
      <c r="I187" s="37">
        <v>526.41666666666674</v>
      </c>
      <c r="J187" s="37">
        <v>533.13333333333344</v>
      </c>
      <c r="K187" s="28">
        <v>519.70000000000005</v>
      </c>
      <c r="L187" s="28">
        <v>501</v>
      </c>
      <c r="M187" s="28">
        <v>8.0575100000000006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571.29999999999995</v>
      </c>
      <c r="D188" s="37">
        <v>579.35</v>
      </c>
      <c r="E188" s="37">
        <v>561.95000000000005</v>
      </c>
      <c r="F188" s="37">
        <v>552.6</v>
      </c>
      <c r="G188" s="37">
        <v>535.20000000000005</v>
      </c>
      <c r="H188" s="37">
        <v>588.70000000000005</v>
      </c>
      <c r="I188" s="37">
        <v>606.09999999999991</v>
      </c>
      <c r="J188" s="37">
        <v>615.45000000000005</v>
      </c>
      <c r="K188" s="28">
        <v>596.75</v>
      </c>
      <c r="L188" s="28">
        <v>570</v>
      </c>
      <c r="M188" s="28">
        <v>6.1911800000000001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665.1</v>
      </c>
      <c r="D189" s="37">
        <v>666.2833333333333</v>
      </c>
      <c r="E189" s="37">
        <v>655.81666666666661</v>
      </c>
      <c r="F189" s="37">
        <v>646.5333333333333</v>
      </c>
      <c r="G189" s="37">
        <v>636.06666666666661</v>
      </c>
      <c r="H189" s="37">
        <v>675.56666666666661</v>
      </c>
      <c r="I189" s="37">
        <v>686.0333333333333</v>
      </c>
      <c r="J189" s="37">
        <v>695.31666666666661</v>
      </c>
      <c r="K189" s="28">
        <v>676.75</v>
      </c>
      <c r="L189" s="28">
        <v>657</v>
      </c>
      <c r="M189" s="28">
        <v>22.581019999999999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904.95</v>
      </c>
      <c r="D190" s="37">
        <v>908.5333333333333</v>
      </c>
      <c r="E190" s="37">
        <v>895.16666666666663</v>
      </c>
      <c r="F190" s="37">
        <v>885.38333333333333</v>
      </c>
      <c r="G190" s="37">
        <v>872.01666666666665</v>
      </c>
      <c r="H190" s="37">
        <v>918.31666666666661</v>
      </c>
      <c r="I190" s="37">
        <v>931.68333333333339</v>
      </c>
      <c r="J190" s="37">
        <v>941.46666666666658</v>
      </c>
      <c r="K190" s="28">
        <v>921.9</v>
      </c>
      <c r="L190" s="28">
        <v>898.75</v>
      </c>
      <c r="M190" s="28">
        <v>14.3429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1255.3</v>
      </c>
      <c r="D191" s="37">
        <v>1258.8333333333333</v>
      </c>
      <c r="E191" s="37">
        <v>1242.6666666666665</v>
      </c>
      <c r="F191" s="37">
        <v>1230.0333333333333</v>
      </c>
      <c r="G191" s="37">
        <v>1213.8666666666666</v>
      </c>
      <c r="H191" s="37">
        <v>1271.4666666666665</v>
      </c>
      <c r="I191" s="37">
        <v>1287.633333333333</v>
      </c>
      <c r="J191" s="37">
        <v>1300.2666666666664</v>
      </c>
      <c r="K191" s="28">
        <v>1275</v>
      </c>
      <c r="L191" s="28">
        <v>1246.2</v>
      </c>
      <c r="M191" s="28">
        <v>4.64194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3813.1</v>
      </c>
      <c r="D192" s="37">
        <v>3824.4</v>
      </c>
      <c r="E192" s="37">
        <v>3794.7000000000003</v>
      </c>
      <c r="F192" s="37">
        <v>3776.3</v>
      </c>
      <c r="G192" s="37">
        <v>3746.6000000000004</v>
      </c>
      <c r="H192" s="37">
        <v>3842.8</v>
      </c>
      <c r="I192" s="37">
        <v>3872.5</v>
      </c>
      <c r="J192" s="37">
        <v>3890.9</v>
      </c>
      <c r="K192" s="28">
        <v>3854.1</v>
      </c>
      <c r="L192" s="28">
        <v>3806</v>
      </c>
      <c r="M192" s="28">
        <v>32.56906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701</v>
      </c>
      <c r="D193" s="37">
        <v>701.79999999999984</v>
      </c>
      <c r="E193" s="37">
        <v>695.24999999999966</v>
      </c>
      <c r="F193" s="37">
        <v>689.49999999999977</v>
      </c>
      <c r="G193" s="37">
        <v>682.94999999999959</v>
      </c>
      <c r="H193" s="37">
        <v>707.54999999999973</v>
      </c>
      <c r="I193" s="37">
        <v>714.09999999999991</v>
      </c>
      <c r="J193" s="37">
        <v>719.8499999999998</v>
      </c>
      <c r="K193" s="28">
        <v>708.35</v>
      </c>
      <c r="L193" s="28">
        <v>696.05</v>
      </c>
      <c r="M193" s="28">
        <v>12.17196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6998.5</v>
      </c>
      <c r="D194" s="37">
        <v>7075.833333333333</v>
      </c>
      <c r="E194" s="37">
        <v>6882.6666666666661</v>
      </c>
      <c r="F194" s="37">
        <v>6766.833333333333</v>
      </c>
      <c r="G194" s="37">
        <v>6573.6666666666661</v>
      </c>
      <c r="H194" s="37">
        <v>7191.6666666666661</v>
      </c>
      <c r="I194" s="37">
        <v>7384.8333333333321</v>
      </c>
      <c r="J194" s="37">
        <v>7500.6666666666661</v>
      </c>
      <c r="K194" s="28">
        <v>7269</v>
      </c>
      <c r="L194" s="28">
        <v>6960</v>
      </c>
      <c r="M194" s="28">
        <v>2.6013000000000002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498.45</v>
      </c>
      <c r="D195" s="37">
        <v>500.98333333333329</v>
      </c>
      <c r="E195" s="37">
        <v>494.06666666666661</v>
      </c>
      <c r="F195" s="37">
        <v>489.68333333333334</v>
      </c>
      <c r="G195" s="37">
        <v>482.76666666666665</v>
      </c>
      <c r="H195" s="37">
        <v>505.36666666666656</v>
      </c>
      <c r="I195" s="37">
        <v>512.28333333333319</v>
      </c>
      <c r="J195" s="37">
        <v>516.66666666666652</v>
      </c>
      <c r="K195" s="28">
        <v>507.9</v>
      </c>
      <c r="L195" s="28">
        <v>496.6</v>
      </c>
      <c r="M195" s="28">
        <v>201.76992999999999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231.35</v>
      </c>
      <c r="D196" s="37">
        <v>232.78333333333333</v>
      </c>
      <c r="E196" s="37">
        <v>228.66666666666666</v>
      </c>
      <c r="F196" s="37">
        <v>225.98333333333332</v>
      </c>
      <c r="G196" s="37">
        <v>221.86666666666665</v>
      </c>
      <c r="H196" s="37">
        <v>235.46666666666667</v>
      </c>
      <c r="I196" s="37">
        <v>239.58333333333334</v>
      </c>
      <c r="J196" s="37">
        <v>242.26666666666668</v>
      </c>
      <c r="K196" s="28">
        <v>236.9</v>
      </c>
      <c r="L196" s="28">
        <v>230.1</v>
      </c>
      <c r="M196" s="28">
        <v>351.44286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1191.8</v>
      </c>
      <c r="D197" s="37">
        <v>1198.7333333333333</v>
      </c>
      <c r="E197" s="37">
        <v>1179.5666666666666</v>
      </c>
      <c r="F197" s="37">
        <v>1167.3333333333333</v>
      </c>
      <c r="G197" s="37">
        <v>1148.1666666666665</v>
      </c>
      <c r="H197" s="37">
        <v>1210.9666666666667</v>
      </c>
      <c r="I197" s="37">
        <v>1230.1333333333332</v>
      </c>
      <c r="J197" s="37">
        <v>1242.3666666666668</v>
      </c>
      <c r="K197" s="28">
        <v>1217.9000000000001</v>
      </c>
      <c r="L197" s="28">
        <v>1186.5</v>
      </c>
      <c r="M197" s="28">
        <v>66.092140000000001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1444</v>
      </c>
      <c r="D198" s="37">
        <v>1445.5999999999997</v>
      </c>
      <c r="E198" s="37">
        <v>1427.2499999999993</v>
      </c>
      <c r="F198" s="37">
        <v>1410.4999999999995</v>
      </c>
      <c r="G198" s="37">
        <v>1392.1499999999992</v>
      </c>
      <c r="H198" s="37">
        <v>1462.3499999999995</v>
      </c>
      <c r="I198" s="37">
        <v>1480.6999999999998</v>
      </c>
      <c r="J198" s="37">
        <v>1497.4499999999996</v>
      </c>
      <c r="K198" s="28">
        <v>1463.95</v>
      </c>
      <c r="L198" s="28">
        <v>1428.85</v>
      </c>
      <c r="M198" s="28">
        <v>21.6465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861.35</v>
      </c>
      <c r="D199" s="37">
        <v>866.25</v>
      </c>
      <c r="E199" s="37">
        <v>850.2</v>
      </c>
      <c r="F199" s="37">
        <v>839.05000000000007</v>
      </c>
      <c r="G199" s="37">
        <v>823.00000000000011</v>
      </c>
      <c r="H199" s="37">
        <v>877.4</v>
      </c>
      <c r="I199" s="37">
        <v>893.44999999999993</v>
      </c>
      <c r="J199" s="37">
        <v>904.59999999999991</v>
      </c>
      <c r="K199" s="28">
        <v>882.3</v>
      </c>
      <c r="L199" s="28">
        <v>855.1</v>
      </c>
      <c r="M199" s="28">
        <v>6.6279500000000002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2488.0500000000002</v>
      </c>
      <c r="D200" s="37">
        <v>2489.4</v>
      </c>
      <c r="E200" s="37">
        <v>2458.9</v>
      </c>
      <c r="F200" s="37">
        <v>2429.75</v>
      </c>
      <c r="G200" s="37">
        <v>2399.25</v>
      </c>
      <c r="H200" s="37">
        <v>2518.5500000000002</v>
      </c>
      <c r="I200" s="37">
        <v>2549.0500000000002</v>
      </c>
      <c r="J200" s="37">
        <v>2578.2000000000003</v>
      </c>
      <c r="K200" s="28">
        <v>2519.9</v>
      </c>
      <c r="L200" s="28">
        <v>2460.25</v>
      </c>
      <c r="M200" s="28">
        <v>10.08929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2626.95</v>
      </c>
      <c r="D201" s="37">
        <v>2621.3833333333332</v>
      </c>
      <c r="E201" s="37">
        <v>2597.4666666666662</v>
      </c>
      <c r="F201" s="37">
        <v>2567.9833333333331</v>
      </c>
      <c r="G201" s="37">
        <v>2544.0666666666662</v>
      </c>
      <c r="H201" s="37">
        <v>2650.8666666666663</v>
      </c>
      <c r="I201" s="37">
        <v>2674.7833333333333</v>
      </c>
      <c r="J201" s="37">
        <v>2704.2666666666664</v>
      </c>
      <c r="K201" s="28">
        <v>2645.3</v>
      </c>
      <c r="L201" s="28">
        <v>2591.9</v>
      </c>
      <c r="M201" s="28">
        <v>1.34849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475.45</v>
      </c>
      <c r="D202" s="37">
        <v>479.26666666666665</v>
      </c>
      <c r="E202" s="37">
        <v>470.08333333333331</v>
      </c>
      <c r="F202" s="37">
        <v>464.71666666666664</v>
      </c>
      <c r="G202" s="37">
        <v>455.5333333333333</v>
      </c>
      <c r="H202" s="37">
        <v>484.63333333333333</v>
      </c>
      <c r="I202" s="37">
        <v>493.81666666666672</v>
      </c>
      <c r="J202" s="37">
        <v>499.18333333333334</v>
      </c>
      <c r="K202" s="28">
        <v>488.45</v>
      </c>
      <c r="L202" s="28">
        <v>473.9</v>
      </c>
      <c r="M202" s="28">
        <v>13.99051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1061.5</v>
      </c>
      <c r="D203" s="37">
        <v>1069.8500000000001</v>
      </c>
      <c r="E203" s="37">
        <v>1047.3000000000002</v>
      </c>
      <c r="F203" s="37">
        <v>1033.1000000000001</v>
      </c>
      <c r="G203" s="37">
        <v>1010.5500000000002</v>
      </c>
      <c r="H203" s="37">
        <v>1084.0500000000002</v>
      </c>
      <c r="I203" s="37">
        <v>1106.5999999999999</v>
      </c>
      <c r="J203" s="37">
        <v>1120.8000000000002</v>
      </c>
      <c r="K203" s="28">
        <v>1092.4000000000001</v>
      </c>
      <c r="L203" s="28">
        <v>1055.6500000000001</v>
      </c>
      <c r="M203" s="28">
        <v>3.4316200000000001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735.8</v>
      </c>
      <c r="D204" s="37">
        <v>739.36666666666667</v>
      </c>
      <c r="E204" s="37">
        <v>728.73333333333335</v>
      </c>
      <c r="F204" s="37">
        <v>721.66666666666663</v>
      </c>
      <c r="G204" s="37">
        <v>711.0333333333333</v>
      </c>
      <c r="H204" s="37">
        <v>746.43333333333339</v>
      </c>
      <c r="I204" s="37">
        <v>757.06666666666683</v>
      </c>
      <c r="J204" s="37">
        <v>764.13333333333344</v>
      </c>
      <c r="K204" s="28">
        <v>750</v>
      </c>
      <c r="L204" s="28">
        <v>732.3</v>
      </c>
      <c r="M204" s="28">
        <v>13.98493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7178.9</v>
      </c>
      <c r="D205" s="37">
        <v>7221.95</v>
      </c>
      <c r="E205" s="37">
        <v>7123.9</v>
      </c>
      <c r="F205" s="37">
        <v>7068.9</v>
      </c>
      <c r="G205" s="37">
        <v>6970.8499999999995</v>
      </c>
      <c r="H205" s="37">
        <v>7276.95</v>
      </c>
      <c r="I205" s="37">
        <v>7375.0000000000009</v>
      </c>
      <c r="J205" s="37">
        <v>7430</v>
      </c>
      <c r="K205" s="28">
        <v>7320</v>
      </c>
      <c r="L205" s="28">
        <v>7166.95</v>
      </c>
      <c r="M205" s="28">
        <v>3.2283900000000001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44.3</v>
      </c>
      <c r="D206" s="37">
        <v>44.45000000000001</v>
      </c>
      <c r="E206" s="37">
        <v>43.550000000000018</v>
      </c>
      <c r="F206" s="37">
        <v>42.800000000000011</v>
      </c>
      <c r="G206" s="37">
        <v>41.90000000000002</v>
      </c>
      <c r="H206" s="37">
        <v>45.200000000000017</v>
      </c>
      <c r="I206" s="37">
        <v>46.100000000000009</v>
      </c>
      <c r="J206" s="37">
        <v>46.850000000000016</v>
      </c>
      <c r="K206" s="28">
        <v>45.35</v>
      </c>
      <c r="L206" s="28">
        <v>43.7</v>
      </c>
      <c r="M206" s="28">
        <v>116.22107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1559.2</v>
      </c>
      <c r="D207" s="37">
        <v>1570.75</v>
      </c>
      <c r="E207" s="37">
        <v>1538.55</v>
      </c>
      <c r="F207" s="37">
        <v>1517.8999999999999</v>
      </c>
      <c r="G207" s="37">
        <v>1485.6999999999998</v>
      </c>
      <c r="H207" s="37">
        <v>1591.4</v>
      </c>
      <c r="I207" s="37">
        <v>1623.6</v>
      </c>
      <c r="J207" s="37">
        <v>1644.2500000000002</v>
      </c>
      <c r="K207" s="28">
        <v>1602.95</v>
      </c>
      <c r="L207" s="28">
        <v>1550.1</v>
      </c>
      <c r="M207" s="28">
        <v>3.1587399999999999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849.75</v>
      </c>
      <c r="D208" s="37">
        <v>853.38333333333333</v>
      </c>
      <c r="E208" s="37">
        <v>842.9666666666667</v>
      </c>
      <c r="F208" s="37">
        <v>836.18333333333339</v>
      </c>
      <c r="G208" s="37">
        <v>825.76666666666677</v>
      </c>
      <c r="H208" s="37">
        <v>860.16666666666663</v>
      </c>
      <c r="I208" s="37">
        <v>870.58333333333337</v>
      </c>
      <c r="J208" s="37">
        <v>877.36666666666656</v>
      </c>
      <c r="K208" s="28">
        <v>863.8</v>
      </c>
      <c r="L208" s="28">
        <v>846.6</v>
      </c>
      <c r="M208" s="28">
        <v>11.16311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939.05</v>
      </c>
      <c r="D209" s="37">
        <v>933.05000000000007</v>
      </c>
      <c r="E209" s="37">
        <v>924.10000000000014</v>
      </c>
      <c r="F209" s="37">
        <v>909.15000000000009</v>
      </c>
      <c r="G209" s="37">
        <v>900.20000000000016</v>
      </c>
      <c r="H209" s="37">
        <v>948.00000000000011</v>
      </c>
      <c r="I209" s="37">
        <v>956.95000000000016</v>
      </c>
      <c r="J209" s="37">
        <v>971.90000000000009</v>
      </c>
      <c r="K209" s="28">
        <v>942</v>
      </c>
      <c r="L209" s="28">
        <v>918.1</v>
      </c>
      <c r="M209" s="28">
        <v>3.1754899999999999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367.1</v>
      </c>
      <c r="D210" s="37">
        <v>368.05</v>
      </c>
      <c r="E210" s="37">
        <v>361.1</v>
      </c>
      <c r="F210" s="37">
        <v>355.1</v>
      </c>
      <c r="G210" s="37">
        <v>348.15000000000003</v>
      </c>
      <c r="H210" s="37">
        <v>374.05</v>
      </c>
      <c r="I210" s="37">
        <v>380.99999999999994</v>
      </c>
      <c r="J210" s="37">
        <v>387</v>
      </c>
      <c r="K210" s="28">
        <v>375</v>
      </c>
      <c r="L210" s="28">
        <v>362.05</v>
      </c>
      <c r="M210" s="28">
        <v>92.232939999999999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10.6</v>
      </c>
      <c r="D211" s="37">
        <v>10.700000000000001</v>
      </c>
      <c r="E211" s="37">
        <v>10.400000000000002</v>
      </c>
      <c r="F211" s="37">
        <v>10.200000000000001</v>
      </c>
      <c r="G211" s="37">
        <v>9.9000000000000021</v>
      </c>
      <c r="H211" s="37">
        <v>10.900000000000002</v>
      </c>
      <c r="I211" s="37">
        <v>11.200000000000003</v>
      </c>
      <c r="J211" s="37">
        <v>11.400000000000002</v>
      </c>
      <c r="K211" s="28">
        <v>11</v>
      </c>
      <c r="L211" s="28">
        <v>10.5</v>
      </c>
      <c r="M211" s="28">
        <v>2174.3175099999999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1211.25</v>
      </c>
      <c r="D212" s="37">
        <v>1201.4333333333334</v>
      </c>
      <c r="E212" s="37">
        <v>1183.8666666666668</v>
      </c>
      <c r="F212" s="37">
        <v>1156.4833333333333</v>
      </c>
      <c r="G212" s="37">
        <v>1138.9166666666667</v>
      </c>
      <c r="H212" s="37">
        <v>1228.8166666666668</v>
      </c>
      <c r="I212" s="37">
        <v>1246.3833333333334</v>
      </c>
      <c r="J212" s="37">
        <v>1273.7666666666669</v>
      </c>
      <c r="K212" s="28">
        <v>1219</v>
      </c>
      <c r="L212" s="28">
        <v>1174.05</v>
      </c>
      <c r="M212" s="28">
        <v>12.195880000000001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1725.1</v>
      </c>
      <c r="D213" s="37">
        <v>1733.55</v>
      </c>
      <c r="E213" s="37">
        <v>1707.55</v>
      </c>
      <c r="F213" s="37">
        <v>1690</v>
      </c>
      <c r="G213" s="37">
        <v>1664</v>
      </c>
      <c r="H213" s="37">
        <v>1751.1</v>
      </c>
      <c r="I213" s="37">
        <v>1777.1</v>
      </c>
      <c r="J213" s="37">
        <v>1794.6499999999999</v>
      </c>
      <c r="K213" s="28">
        <v>1759.55</v>
      </c>
      <c r="L213" s="28">
        <v>1716</v>
      </c>
      <c r="M213" s="28">
        <v>1.4724299999999999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563.9</v>
      </c>
      <c r="D214" s="37">
        <v>563.91666666666663</v>
      </c>
      <c r="E214" s="37">
        <v>557.5333333333333</v>
      </c>
      <c r="F214" s="37">
        <v>551.16666666666663</v>
      </c>
      <c r="G214" s="37">
        <v>544.7833333333333</v>
      </c>
      <c r="H214" s="37">
        <v>570.2833333333333</v>
      </c>
      <c r="I214" s="37">
        <v>576.66666666666674</v>
      </c>
      <c r="J214" s="37">
        <v>583.0333333333333</v>
      </c>
      <c r="K214" s="37">
        <v>570.29999999999995</v>
      </c>
      <c r="L214" s="37">
        <v>557.54999999999995</v>
      </c>
      <c r="M214" s="37">
        <v>73.039109999999994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13.55</v>
      </c>
      <c r="D215" s="37">
        <v>13.583333333333334</v>
      </c>
      <c r="E215" s="37">
        <v>13.466666666666669</v>
      </c>
      <c r="F215" s="37">
        <v>13.383333333333335</v>
      </c>
      <c r="G215" s="37">
        <v>13.266666666666669</v>
      </c>
      <c r="H215" s="37">
        <v>13.666666666666668</v>
      </c>
      <c r="I215" s="37">
        <v>13.783333333333331</v>
      </c>
      <c r="J215" s="37">
        <v>13.866666666666667</v>
      </c>
      <c r="K215" s="37">
        <v>13.7</v>
      </c>
      <c r="L215" s="37">
        <v>13.5</v>
      </c>
      <c r="M215" s="37">
        <v>615.75712999999996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267.64999999999998</v>
      </c>
      <c r="D216" s="37">
        <v>268.71666666666664</v>
      </c>
      <c r="E216" s="37">
        <v>264.93333333333328</v>
      </c>
      <c r="F216" s="37">
        <v>262.21666666666664</v>
      </c>
      <c r="G216" s="37">
        <v>258.43333333333328</v>
      </c>
      <c r="H216" s="37">
        <v>271.43333333333328</v>
      </c>
      <c r="I216" s="37">
        <v>275.2166666666667</v>
      </c>
      <c r="J216" s="37">
        <v>277.93333333333328</v>
      </c>
      <c r="K216" s="37">
        <v>272.5</v>
      </c>
      <c r="L216" s="37">
        <v>266</v>
      </c>
      <c r="M216" s="37">
        <v>114.55108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7"/>
      <c r="B1" s="47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44609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0" t="s">
        <v>16</v>
      </c>
      <c r="B9" s="472" t="s">
        <v>18</v>
      </c>
      <c r="C9" s="476" t="s">
        <v>20</v>
      </c>
      <c r="D9" s="476" t="s">
        <v>21</v>
      </c>
      <c r="E9" s="467" t="s">
        <v>22</v>
      </c>
      <c r="F9" s="468"/>
      <c r="G9" s="469"/>
      <c r="H9" s="467" t="s">
        <v>23</v>
      </c>
      <c r="I9" s="468"/>
      <c r="J9" s="469"/>
      <c r="K9" s="23"/>
      <c r="L9" s="24"/>
      <c r="M9" s="50"/>
      <c r="N9" s="1"/>
      <c r="O9" s="1"/>
    </row>
    <row r="10" spans="1:15" ht="42.75" customHeight="1">
      <c r="A10" s="474"/>
      <c r="B10" s="475"/>
      <c r="C10" s="475"/>
      <c r="D10" s="4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21966.1</v>
      </c>
      <c r="D11" s="356">
        <v>22155.316666666666</v>
      </c>
      <c r="E11" s="356">
        <v>21711.783333333333</v>
      </c>
      <c r="F11" s="356">
        <v>21457.466666666667</v>
      </c>
      <c r="G11" s="356">
        <v>21013.933333333334</v>
      </c>
      <c r="H11" s="356">
        <v>22409.633333333331</v>
      </c>
      <c r="I11" s="356">
        <v>22853.166666666664</v>
      </c>
      <c r="J11" s="356">
        <v>23107.48333333333</v>
      </c>
      <c r="K11" s="355">
        <v>22598.85</v>
      </c>
      <c r="L11" s="355">
        <v>21901</v>
      </c>
      <c r="M11" s="355">
        <v>4.6269999999999999E-2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502.9</v>
      </c>
      <c r="D12" s="356">
        <v>503.91666666666669</v>
      </c>
      <c r="E12" s="356">
        <v>498.98333333333335</v>
      </c>
      <c r="F12" s="356">
        <v>495.06666666666666</v>
      </c>
      <c r="G12" s="356">
        <v>490.13333333333333</v>
      </c>
      <c r="H12" s="356">
        <v>507.83333333333337</v>
      </c>
      <c r="I12" s="356">
        <v>512.76666666666665</v>
      </c>
      <c r="J12" s="356">
        <v>516.68333333333339</v>
      </c>
      <c r="K12" s="355">
        <v>508.85</v>
      </c>
      <c r="L12" s="355">
        <v>500</v>
      </c>
      <c r="M12" s="355">
        <v>1.1408799999999999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983.95</v>
      </c>
      <c r="D13" s="356">
        <v>987.65</v>
      </c>
      <c r="E13" s="356">
        <v>976.3</v>
      </c>
      <c r="F13" s="356">
        <v>968.65</v>
      </c>
      <c r="G13" s="356">
        <v>957.3</v>
      </c>
      <c r="H13" s="356">
        <v>995.3</v>
      </c>
      <c r="I13" s="356">
        <v>1006.6500000000001</v>
      </c>
      <c r="J13" s="356">
        <v>1014.3</v>
      </c>
      <c r="K13" s="355">
        <v>999</v>
      </c>
      <c r="L13" s="355">
        <v>980</v>
      </c>
      <c r="M13" s="355">
        <v>4.1582999999999997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2978.5</v>
      </c>
      <c r="D14" s="356">
        <v>2968.5</v>
      </c>
      <c r="E14" s="356">
        <v>2891.05</v>
      </c>
      <c r="F14" s="356">
        <v>2803.6000000000004</v>
      </c>
      <c r="G14" s="356">
        <v>2726.1500000000005</v>
      </c>
      <c r="H14" s="356">
        <v>3055.95</v>
      </c>
      <c r="I14" s="356">
        <v>3133.3999999999996</v>
      </c>
      <c r="J14" s="356">
        <v>3220.8499999999995</v>
      </c>
      <c r="K14" s="355">
        <v>3045.95</v>
      </c>
      <c r="L14" s="355">
        <v>2881.05</v>
      </c>
      <c r="M14" s="355">
        <v>1.84307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2033.3</v>
      </c>
      <c r="D15" s="356">
        <v>2042.8666666666668</v>
      </c>
      <c r="E15" s="356">
        <v>2001.7333333333336</v>
      </c>
      <c r="F15" s="356">
        <v>1970.1666666666667</v>
      </c>
      <c r="G15" s="356">
        <v>1929.0333333333335</v>
      </c>
      <c r="H15" s="356">
        <v>2074.4333333333334</v>
      </c>
      <c r="I15" s="356">
        <v>2115.5666666666666</v>
      </c>
      <c r="J15" s="356">
        <v>2147.1333333333337</v>
      </c>
      <c r="K15" s="355">
        <v>2084</v>
      </c>
      <c r="L15" s="355">
        <v>2011.3</v>
      </c>
      <c r="M15" s="355">
        <v>5.65198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16992.2</v>
      </c>
      <c r="D16" s="356">
        <v>16938.05</v>
      </c>
      <c r="E16" s="356">
        <v>16588.149999999998</v>
      </c>
      <c r="F16" s="356">
        <v>16184.099999999999</v>
      </c>
      <c r="G16" s="356">
        <v>15834.199999999997</v>
      </c>
      <c r="H16" s="356">
        <v>17342.099999999999</v>
      </c>
      <c r="I16" s="356">
        <v>17692</v>
      </c>
      <c r="J16" s="356">
        <v>18096.05</v>
      </c>
      <c r="K16" s="355">
        <v>17287.95</v>
      </c>
      <c r="L16" s="355">
        <v>16534</v>
      </c>
      <c r="M16" s="355">
        <v>0.60602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115.25</v>
      </c>
      <c r="D17" s="356">
        <v>115.83333333333333</v>
      </c>
      <c r="E17" s="356">
        <v>114.16666666666666</v>
      </c>
      <c r="F17" s="356">
        <v>113.08333333333333</v>
      </c>
      <c r="G17" s="356">
        <v>111.41666666666666</v>
      </c>
      <c r="H17" s="356">
        <v>116.91666666666666</v>
      </c>
      <c r="I17" s="356">
        <v>118.58333333333331</v>
      </c>
      <c r="J17" s="356">
        <v>119.66666666666666</v>
      </c>
      <c r="K17" s="355">
        <v>117.5</v>
      </c>
      <c r="L17" s="355">
        <v>114.75</v>
      </c>
      <c r="M17" s="355">
        <v>37.013629999999999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276.60000000000002</v>
      </c>
      <c r="D18" s="356">
        <v>277.45</v>
      </c>
      <c r="E18" s="356">
        <v>272.29999999999995</v>
      </c>
      <c r="F18" s="356">
        <v>267.99999999999994</v>
      </c>
      <c r="G18" s="356">
        <v>262.84999999999991</v>
      </c>
      <c r="H18" s="356">
        <v>281.75</v>
      </c>
      <c r="I18" s="356">
        <v>286.89999999999998</v>
      </c>
      <c r="J18" s="356">
        <v>291.20000000000005</v>
      </c>
      <c r="K18" s="355">
        <v>282.60000000000002</v>
      </c>
      <c r="L18" s="355">
        <v>273.14999999999998</v>
      </c>
      <c r="M18" s="355">
        <v>30.57959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2239.4</v>
      </c>
      <c r="D19" s="356">
        <v>2240.35</v>
      </c>
      <c r="E19" s="356">
        <v>2214.4499999999998</v>
      </c>
      <c r="F19" s="356">
        <v>2189.5</v>
      </c>
      <c r="G19" s="356">
        <v>2163.6</v>
      </c>
      <c r="H19" s="356">
        <v>2265.2999999999997</v>
      </c>
      <c r="I19" s="356">
        <v>2291.2000000000003</v>
      </c>
      <c r="J19" s="356">
        <v>2316.1499999999996</v>
      </c>
      <c r="K19" s="355">
        <v>2266.25</v>
      </c>
      <c r="L19" s="355">
        <v>2215.4</v>
      </c>
      <c r="M19" s="355">
        <v>2.18682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1738.1</v>
      </c>
      <c r="D20" s="356">
        <v>1748.0333333333335</v>
      </c>
      <c r="E20" s="356">
        <v>1720.0666666666671</v>
      </c>
      <c r="F20" s="356">
        <v>1702.0333333333335</v>
      </c>
      <c r="G20" s="356">
        <v>1674.0666666666671</v>
      </c>
      <c r="H20" s="356">
        <v>1766.0666666666671</v>
      </c>
      <c r="I20" s="356">
        <v>1794.0333333333338</v>
      </c>
      <c r="J20" s="356">
        <v>1812.0666666666671</v>
      </c>
      <c r="K20" s="355">
        <v>1776</v>
      </c>
      <c r="L20" s="355">
        <v>1730</v>
      </c>
      <c r="M20" s="355">
        <v>16.636140000000001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1931.75</v>
      </c>
      <c r="D21" s="356">
        <v>1931.6666666666667</v>
      </c>
      <c r="E21" s="356">
        <v>1894.3333333333335</v>
      </c>
      <c r="F21" s="356">
        <v>1856.9166666666667</v>
      </c>
      <c r="G21" s="356">
        <v>1819.5833333333335</v>
      </c>
      <c r="H21" s="356">
        <v>1969.0833333333335</v>
      </c>
      <c r="I21" s="356">
        <v>2006.416666666667</v>
      </c>
      <c r="J21" s="356">
        <v>2043.8333333333335</v>
      </c>
      <c r="K21" s="355">
        <v>1969</v>
      </c>
      <c r="L21" s="355">
        <v>1894.25</v>
      </c>
      <c r="M21" s="355">
        <v>6.5993700000000004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740.75</v>
      </c>
      <c r="D22" s="356">
        <v>737.9</v>
      </c>
      <c r="E22" s="356">
        <v>724.94999999999993</v>
      </c>
      <c r="F22" s="356">
        <v>709.15</v>
      </c>
      <c r="G22" s="356">
        <v>696.19999999999993</v>
      </c>
      <c r="H22" s="356">
        <v>753.69999999999993</v>
      </c>
      <c r="I22" s="356">
        <v>766.65</v>
      </c>
      <c r="J22" s="356">
        <v>782.44999999999993</v>
      </c>
      <c r="K22" s="355">
        <v>750.85</v>
      </c>
      <c r="L22" s="355">
        <v>722.1</v>
      </c>
      <c r="M22" s="355">
        <v>93.826049999999995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1932.55</v>
      </c>
      <c r="D23" s="356">
        <v>1951.5833333333333</v>
      </c>
      <c r="E23" s="356">
        <v>1892.9666666666665</v>
      </c>
      <c r="F23" s="356">
        <v>1853.3833333333332</v>
      </c>
      <c r="G23" s="356">
        <v>1794.7666666666664</v>
      </c>
      <c r="H23" s="356">
        <v>1991.1666666666665</v>
      </c>
      <c r="I23" s="356">
        <v>2049.7833333333333</v>
      </c>
      <c r="J23" s="356">
        <v>2089.3666666666668</v>
      </c>
      <c r="K23" s="355">
        <v>2010.2</v>
      </c>
      <c r="L23" s="355">
        <v>1912</v>
      </c>
      <c r="M23" s="355">
        <v>1.1905699999999999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307.35000000000002</v>
      </c>
      <c r="D24" s="356">
        <v>309.08333333333331</v>
      </c>
      <c r="E24" s="356">
        <v>304.26666666666665</v>
      </c>
      <c r="F24" s="356">
        <v>301.18333333333334</v>
      </c>
      <c r="G24" s="356">
        <v>296.36666666666667</v>
      </c>
      <c r="H24" s="356">
        <v>312.16666666666663</v>
      </c>
      <c r="I24" s="356">
        <v>316.98333333333335</v>
      </c>
      <c r="J24" s="356">
        <v>320.06666666666661</v>
      </c>
      <c r="K24" s="355">
        <v>313.89999999999998</v>
      </c>
      <c r="L24" s="355">
        <v>306</v>
      </c>
      <c r="M24" s="355">
        <v>0.69255999999999995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218.2</v>
      </c>
      <c r="D25" s="356">
        <v>220.33333333333334</v>
      </c>
      <c r="E25" s="356">
        <v>214.66666666666669</v>
      </c>
      <c r="F25" s="356">
        <v>211.13333333333335</v>
      </c>
      <c r="G25" s="356">
        <v>205.4666666666667</v>
      </c>
      <c r="H25" s="356">
        <v>223.86666666666667</v>
      </c>
      <c r="I25" s="356">
        <v>229.53333333333336</v>
      </c>
      <c r="J25" s="356">
        <v>233.06666666666666</v>
      </c>
      <c r="K25" s="355">
        <v>226</v>
      </c>
      <c r="L25" s="355">
        <v>216.8</v>
      </c>
      <c r="M25" s="355">
        <v>5.1345900000000002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1190.2</v>
      </c>
      <c r="D26" s="356">
        <v>1201.9833333333333</v>
      </c>
      <c r="E26" s="356">
        <v>1173.9666666666667</v>
      </c>
      <c r="F26" s="356">
        <v>1157.7333333333333</v>
      </c>
      <c r="G26" s="356">
        <v>1129.7166666666667</v>
      </c>
      <c r="H26" s="356">
        <v>1218.2166666666667</v>
      </c>
      <c r="I26" s="356">
        <v>1246.2333333333336</v>
      </c>
      <c r="J26" s="356">
        <v>1262.4666666666667</v>
      </c>
      <c r="K26" s="355">
        <v>1230</v>
      </c>
      <c r="L26" s="355">
        <v>1185.75</v>
      </c>
      <c r="M26" s="355">
        <v>4.9146099999999997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1806.95</v>
      </c>
      <c r="D27" s="356">
        <v>1825.3333333333333</v>
      </c>
      <c r="E27" s="356">
        <v>1772.6666666666665</v>
      </c>
      <c r="F27" s="356">
        <v>1738.3833333333332</v>
      </c>
      <c r="G27" s="356">
        <v>1685.7166666666665</v>
      </c>
      <c r="H27" s="356">
        <v>1859.6166666666666</v>
      </c>
      <c r="I27" s="356">
        <v>1912.2833333333331</v>
      </c>
      <c r="J27" s="356">
        <v>1946.5666666666666</v>
      </c>
      <c r="K27" s="355">
        <v>1878</v>
      </c>
      <c r="L27" s="355">
        <v>1791.05</v>
      </c>
      <c r="M27" s="355">
        <v>1.2588699999999999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2031.65</v>
      </c>
      <c r="D28" s="356">
        <v>2035.55</v>
      </c>
      <c r="E28" s="356">
        <v>2006.1999999999998</v>
      </c>
      <c r="F28" s="356">
        <v>1980.7499999999998</v>
      </c>
      <c r="G28" s="356">
        <v>1951.3999999999996</v>
      </c>
      <c r="H28" s="356">
        <v>2061</v>
      </c>
      <c r="I28" s="356">
        <v>2090.35</v>
      </c>
      <c r="J28" s="356">
        <v>2115.8000000000002</v>
      </c>
      <c r="K28" s="355">
        <v>2064.9</v>
      </c>
      <c r="L28" s="355">
        <v>2010.1</v>
      </c>
      <c r="M28" s="355">
        <v>0.34090999999999999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95</v>
      </c>
      <c r="D29" s="356">
        <v>94.983333333333334</v>
      </c>
      <c r="E29" s="356">
        <v>93.966666666666669</v>
      </c>
      <c r="F29" s="356">
        <v>92.933333333333337</v>
      </c>
      <c r="G29" s="356">
        <v>91.916666666666671</v>
      </c>
      <c r="H29" s="356">
        <v>96.016666666666666</v>
      </c>
      <c r="I29" s="356">
        <v>97.033333333333346</v>
      </c>
      <c r="J29" s="356">
        <v>98.066666666666663</v>
      </c>
      <c r="K29" s="355">
        <v>96</v>
      </c>
      <c r="L29" s="355">
        <v>93.95</v>
      </c>
      <c r="M29" s="355">
        <v>1.1535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3364.2</v>
      </c>
      <c r="D30" s="356">
        <v>3377.6666666666665</v>
      </c>
      <c r="E30" s="356">
        <v>3340.9833333333331</v>
      </c>
      <c r="F30" s="356">
        <v>3317.7666666666664</v>
      </c>
      <c r="G30" s="356">
        <v>3281.083333333333</v>
      </c>
      <c r="H30" s="356">
        <v>3400.8833333333332</v>
      </c>
      <c r="I30" s="356">
        <v>3437.5666666666666</v>
      </c>
      <c r="J30" s="356">
        <v>3460.7833333333333</v>
      </c>
      <c r="K30" s="355">
        <v>3414.35</v>
      </c>
      <c r="L30" s="355">
        <v>3354.45</v>
      </c>
      <c r="M30" s="355">
        <v>0.45108999999999999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3111.65</v>
      </c>
      <c r="D31" s="356">
        <v>3116.9666666666667</v>
      </c>
      <c r="E31" s="356">
        <v>3074.3333333333335</v>
      </c>
      <c r="F31" s="356">
        <v>3037.0166666666669</v>
      </c>
      <c r="G31" s="356">
        <v>2994.3833333333337</v>
      </c>
      <c r="H31" s="356">
        <v>3154.2833333333333</v>
      </c>
      <c r="I31" s="356">
        <v>3196.9166666666665</v>
      </c>
      <c r="J31" s="356">
        <v>3234.2333333333331</v>
      </c>
      <c r="K31" s="355">
        <v>3159.6</v>
      </c>
      <c r="L31" s="355">
        <v>3079.65</v>
      </c>
      <c r="M31" s="355">
        <v>0.49014999999999997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27.95</v>
      </c>
      <c r="D32" s="356">
        <v>28.066666666666663</v>
      </c>
      <c r="E32" s="356">
        <v>27.533333333333324</v>
      </c>
      <c r="F32" s="356">
        <v>27.11666666666666</v>
      </c>
      <c r="G32" s="356">
        <v>26.583333333333321</v>
      </c>
      <c r="H32" s="356">
        <v>28.483333333333327</v>
      </c>
      <c r="I32" s="356">
        <v>29.016666666666666</v>
      </c>
      <c r="J32" s="356">
        <v>29.43333333333333</v>
      </c>
      <c r="K32" s="355">
        <v>28.6</v>
      </c>
      <c r="L32" s="355">
        <v>27.65</v>
      </c>
      <c r="M32" s="355">
        <v>173.70052999999999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600.20000000000005</v>
      </c>
      <c r="D33" s="356">
        <v>600.23333333333335</v>
      </c>
      <c r="E33" s="356">
        <v>593.4666666666667</v>
      </c>
      <c r="F33" s="356">
        <v>586.73333333333335</v>
      </c>
      <c r="G33" s="356">
        <v>579.9666666666667</v>
      </c>
      <c r="H33" s="356">
        <v>606.9666666666667</v>
      </c>
      <c r="I33" s="356">
        <v>613.73333333333335</v>
      </c>
      <c r="J33" s="356">
        <v>620.4666666666667</v>
      </c>
      <c r="K33" s="355">
        <v>607</v>
      </c>
      <c r="L33" s="355">
        <v>593.5</v>
      </c>
      <c r="M33" s="355">
        <v>7.9342800000000002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3428.75</v>
      </c>
      <c r="D34" s="356">
        <v>3450.5833333333335</v>
      </c>
      <c r="E34" s="356">
        <v>3379.166666666667</v>
      </c>
      <c r="F34" s="356">
        <v>3329.5833333333335</v>
      </c>
      <c r="G34" s="356">
        <v>3258.166666666667</v>
      </c>
      <c r="H34" s="356">
        <v>3500.166666666667</v>
      </c>
      <c r="I34" s="356">
        <v>3571.5833333333339</v>
      </c>
      <c r="J34" s="356">
        <v>3621.166666666667</v>
      </c>
      <c r="K34" s="355">
        <v>3522</v>
      </c>
      <c r="L34" s="355">
        <v>3401</v>
      </c>
      <c r="M34" s="355">
        <v>0.29442000000000002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360.7</v>
      </c>
      <c r="D35" s="356">
        <v>362.68333333333334</v>
      </c>
      <c r="E35" s="356">
        <v>357.51666666666665</v>
      </c>
      <c r="F35" s="356">
        <v>354.33333333333331</v>
      </c>
      <c r="G35" s="356">
        <v>349.16666666666663</v>
      </c>
      <c r="H35" s="356">
        <v>365.86666666666667</v>
      </c>
      <c r="I35" s="356">
        <v>371.0333333333333</v>
      </c>
      <c r="J35" s="356">
        <v>374.2166666666667</v>
      </c>
      <c r="K35" s="355">
        <v>367.85</v>
      </c>
      <c r="L35" s="355">
        <v>359.5</v>
      </c>
      <c r="M35" s="355">
        <v>13.681749999999999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1311.1</v>
      </c>
      <c r="D36" s="356">
        <v>1313.3666666666666</v>
      </c>
      <c r="E36" s="356">
        <v>1282.7333333333331</v>
      </c>
      <c r="F36" s="356">
        <v>1254.3666666666666</v>
      </c>
      <c r="G36" s="356">
        <v>1223.7333333333331</v>
      </c>
      <c r="H36" s="356">
        <v>1341.7333333333331</v>
      </c>
      <c r="I36" s="356">
        <v>1372.3666666666668</v>
      </c>
      <c r="J36" s="356">
        <v>1400.7333333333331</v>
      </c>
      <c r="K36" s="355">
        <v>1344</v>
      </c>
      <c r="L36" s="355">
        <v>1285</v>
      </c>
      <c r="M36" s="355">
        <v>3.5190199999999998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921</v>
      </c>
      <c r="D37" s="356">
        <v>928.48333333333323</v>
      </c>
      <c r="E37" s="356">
        <v>910.51666666666642</v>
      </c>
      <c r="F37" s="356">
        <v>900.03333333333319</v>
      </c>
      <c r="G37" s="356">
        <v>882.06666666666638</v>
      </c>
      <c r="H37" s="356">
        <v>938.96666666666647</v>
      </c>
      <c r="I37" s="356">
        <v>956.93333333333339</v>
      </c>
      <c r="J37" s="356">
        <v>967.41666666666652</v>
      </c>
      <c r="K37" s="355">
        <v>946.45</v>
      </c>
      <c r="L37" s="355">
        <v>918</v>
      </c>
      <c r="M37" s="355">
        <v>0.57808999999999999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844.3</v>
      </c>
      <c r="D38" s="356">
        <v>845.11666666666667</v>
      </c>
      <c r="E38" s="356">
        <v>836.18333333333339</v>
      </c>
      <c r="F38" s="356">
        <v>828.06666666666672</v>
      </c>
      <c r="G38" s="356">
        <v>819.13333333333344</v>
      </c>
      <c r="H38" s="356">
        <v>853.23333333333335</v>
      </c>
      <c r="I38" s="356">
        <v>862.16666666666652</v>
      </c>
      <c r="J38" s="356">
        <v>870.2833333333333</v>
      </c>
      <c r="K38" s="355">
        <v>854.05</v>
      </c>
      <c r="L38" s="355">
        <v>837</v>
      </c>
      <c r="M38" s="355">
        <v>2.0801400000000001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736</v>
      </c>
      <c r="D39" s="356">
        <v>740.75</v>
      </c>
      <c r="E39" s="356">
        <v>729.6</v>
      </c>
      <c r="F39" s="356">
        <v>723.2</v>
      </c>
      <c r="G39" s="356">
        <v>712.05000000000007</v>
      </c>
      <c r="H39" s="356">
        <v>747.15</v>
      </c>
      <c r="I39" s="356">
        <v>758.30000000000007</v>
      </c>
      <c r="J39" s="356">
        <v>764.69999999999993</v>
      </c>
      <c r="K39" s="355">
        <v>751.9</v>
      </c>
      <c r="L39" s="355">
        <v>734.35</v>
      </c>
      <c r="M39" s="355">
        <v>1.0821799999999999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4584.8</v>
      </c>
      <c r="D40" s="356">
        <v>4621.2833333333328</v>
      </c>
      <c r="E40" s="356">
        <v>4518.5666666666657</v>
      </c>
      <c r="F40" s="356">
        <v>4452.333333333333</v>
      </c>
      <c r="G40" s="356">
        <v>4349.6166666666659</v>
      </c>
      <c r="H40" s="356">
        <v>4687.5166666666655</v>
      </c>
      <c r="I40" s="356">
        <v>4790.2333333333327</v>
      </c>
      <c r="J40" s="356">
        <v>4856.4666666666653</v>
      </c>
      <c r="K40" s="355">
        <v>4724</v>
      </c>
      <c r="L40" s="355">
        <v>4555.05</v>
      </c>
      <c r="M40" s="355">
        <v>5.8416600000000001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214.15</v>
      </c>
      <c r="D41" s="356">
        <v>215.63333333333335</v>
      </c>
      <c r="E41" s="356">
        <v>211.56666666666672</v>
      </c>
      <c r="F41" s="356">
        <v>208.98333333333338</v>
      </c>
      <c r="G41" s="356">
        <v>204.91666666666674</v>
      </c>
      <c r="H41" s="356">
        <v>218.2166666666667</v>
      </c>
      <c r="I41" s="356">
        <v>222.28333333333336</v>
      </c>
      <c r="J41" s="356">
        <v>224.86666666666667</v>
      </c>
      <c r="K41" s="355">
        <v>219.7</v>
      </c>
      <c r="L41" s="355">
        <v>213.05</v>
      </c>
      <c r="M41" s="355">
        <v>26.097049999999999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520.70000000000005</v>
      </c>
      <c r="D42" s="356">
        <v>522.01666666666677</v>
      </c>
      <c r="E42" s="356">
        <v>510.03333333333353</v>
      </c>
      <c r="F42" s="356">
        <v>499.36666666666679</v>
      </c>
      <c r="G42" s="356">
        <v>487.38333333333355</v>
      </c>
      <c r="H42" s="356">
        <v>532.68333333333351</v>
      </c>
      <c r="I42" s="356">
        <v>544.66666666666686</v>
      </c>
      <c r="J42" s="356">
        <v>555.33333333333348</v>
      </c>
      <c r="K42" s="355">
        <v>534</v>
      </c>
      <c r="L42" s="355">
        <v>511.35</v>
      </c>
      <c r="M42" s="355">
        <v>0.93384999999999996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94.4</v>
      </c>
      <c r="D43" s="356">
        <v>94.583333333333329</v>
      </c>
      <c r="E43" s="356">
        <v>93.266666666666652</v>
      </c>
      <c r="F43" s="356">
        <v>92.133333333333326</v>
      </c>
      <c r="G43" s="356">
        <v>90.816666666666649</v>
      </c>
      <c r="H43" s="356">
        <v>95.716666666666654</v>
      </c>
      <c r="I43" s="356">
        <v>97.033333333333346</v>
      </c>
      <c r="J43" s="356">
        <v>98.166666666666657</v>
      </c>
      <c r="K43" s="355">
        <v>95.9</v>
      </c>
      <c r="L43" s="355">
        <v>93.45</v>
      </c>
      <c r="M43" s="355">
        <v>6.93987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128.19999999999999</v>
      </c>
      <c r="D44" s="356">
        <v>128.44999999999999</v>
      </c>
      <c r="E44" s="356">
        <v>126.94999999999999</v>
      </c>
      <c r="F44" s="356">
        <v>125.7</v>
      </c>
      <c r="G44" s="356">
        <v>124.2</v>
      </c>
      <c r="H44" s="356">
        <v>129.69999999999999</v>
      </c>
      <c r="I44" s="356">
        <v>131.19999999999999</v>
      </c>
      <c r="J44" s="356">
        <v>132.44999999999996</v>
      </c>
      <c r="K44" s="355">
        <v>129.94999999999999</v>
      </c>
      <c r="L44" s="355">
        <v>127.2</v>
      </c>
      <c r="M44" s="355">
        <v>109.44401999999999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3252.85</v>
      </c>
      <c r="D45" s="356">
        <v>3253.65</v>
      </c>
      <c r="E45" s="356">
        <v>3222.2000000000003</v>
      </c>
      <c r="F45" s="356">
        <v>3191.55</v>
      </c>
      <c r="G45" s="356">
        <v>3160.1000000000004</v>
      </c>
      <c r="H45" s="356">
        <v>3284.3</v>
      </c>
      <c r="I45" s="356">
        <v>3315.75</v>
      </c>
      <c r="J45" s="356">
        <v>3346.4</v>
      </c>
      <c r="K45" s="355">
        <v>3285.1</v>
      </c>
      <c r="L45" s="355">
        <v>3223</v>
      </c>
      <c r="M45" s="355">
        <v>6.2431999999999999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184.25</v>
      </c>
      <c r="D46" s="356">
        <v>185.56666666666669</v>
      </c>
      <c r="E46" s="356">
        <v>181.88333333333338</v>
      </c>
      <c r="F46" s="356">
        <v>179.51666666666668</v>
      </c>
      <c r="G46" s="356">
        <v>175.83333333333337</v>
      </c>
      <c r="H46" s="356">
        <v>187.93333333333339</v>
      </c>
      <c r="I46" s="356">
        <v>191.61666666666673</v>
      </c>
      <c r="J46" s="356">
        <v>193.98333333333341</v>
      </c>
      <c r="K46" s="355">
        <v>189.25</v>
      </c>
      <c r="L46" s="355">
        <v>183.2</v>
      </c>
      <c r="M46" s="355">
        <v>3.3296100000000002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1905.5</v>
      </c>
      <c r="D47" s="356">
        <v>1927.95</v>
      </c>
      <c r="E47" s="356">
        <v>1877.5500000000002</v>
      </c>
      <c r="F47" s="356">
        <v>1849.6000000000001</v>
      </c>
      <c r="G47" s="356">
        <v>1799.2000000000003</v>
      </c>
      <c r="H47" s="356">
        <v>1955.9</v>
      </c>
      <c r="I47" s="356">
        <v>2006.3000000000002</v>
      </c>
      <c r="J47" s="356">
        <v>2034.25</v>
      </c>
      <c r="K47" s="355">
        <v>1978.35</v>
      </c>
      <c r="L47" s="355">
        <v>1900</v>
      </c>
      <c r="M47" s="355">
        <v>6.1856799999999996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2720.8</v>
      </c>
      <c r="D48" s="356">
        <v>2739.9333333333329</v>
      </c>
      <c r="E48" s="356">
        <v>2690.8666666666659</v>
      </c>
      <c r="F48" s="356">
        <v>2660.9333333333329</v>
      </c>
      <c r="G48" s="356">
        <v>2611.8666666666659</v>
      </c>
      <c r="H48" s="356">
        <v>2769.8666666666659</v>
      </c>
      <c r="I48" s="356">
        <v>2818.9333333333325</v>
      </c>
      <c r="J48" s="356">
        <v>2848.8666666666659</v>
      </c>
      <c r="K48" s="355">
        <v>2789</v>
      </c>
      <c r="L48" s="355">
        <v>2710</v>
      </c>
      <c r="M48" s="355">
        <v>8.5389999999999994E-2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1686.35</v>
      </c>
      <c r="D49" s="356">
        <v>1707.1166666666668</v>
      </c>
      <c r="E49" s="356">
        <v>1654.2333333333336</v>
      </c>
      <c r="F49" s="356">
        <v>1622.1166666666668</v>
      </c>
      <c r="G49" s="356">
        <v>1569.2333333333336</v>
      </c>
      <c r="H49" s="356">
        <v>1739.2333333333336</v>
      </c>
      <c r="I49" s="356">
        <v>1792.1166666666668</v>
      </c>
      <c r="J49" s="356">
        <v>1824.2333333333336</v>
      </c>
      <c r="K49" s="355">
        <v>1760</v>
      </c>
      <c r="L49" s="355">
        <v>1675</v>
      </c>
      <c r="M49" s="355">
        <v>0.92227000000000003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9312.1</v>
      </c>
      <c r="D50" s="356">
        <v>9432.9833333333354</v>
      </c>
      <c r="E50" s="356">
        <v>9154.7666666666701</v>
      </c>
      <c r="F50" s="356">
        <v>8997.4333333333343</v>
      </c>
      <c r="G50" s="356">
        <v>8719.216666666669</v>
      </c>
      <c r="H50" s="356">
        <v>9590.3166666666712</v>
      </c>
      <c r="I50" s="356">
        <v>9868.5333333333347</v>
      </c>
      <c r="J50" s="356">
        <v>10025.866666666672</v>
      </c>
      <c r="K50" s="355">
        <v>9711.2000000000007</v>
      </c>
      <c r="L50" s="355">
        <v>9275.65</v>
      </c>
      <c r="M50" s="355">
        <v>0.33045000000000002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1276.45</v>
      </c>
      <c r="D51" s="356">
        <v>1287.4333333333332</v>
      </c>
      <c r="E51" s="356">
        <v>1260.1166666666663</v>
      </c>
      <c r="F51" s="356">
        <v>1243.7833333333331</v>
      </c>
      <c r="G51" s="356">
        <v>1216.4666666666662</v>
      </c>
      <c r="H51" s="356">
        <v>1303.7666666666664</v>
      </c>
      <c r="I51" s="356">
        <v>1331.0833333333335</v>
      </c>
      <c r="J51" s="356">
        <v>1347.4166666666665</v>
      </c>
      <c r="K51" s="355">
        <v>1314.75</v>
      </c>
      <c r="L51" s="355">
        <v>1271.0999999999999</v>
      </c>
      <c r="M51" s="355">
        <v>7.7742500000000003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690.1</v>
      </c>
      <c r="D52" s="356">
        <v>689.68333333333339</v>
      </c>
      <c r="E52" s="356">
        <v>681.71666666666681</v>
      </c>
      <c r="F52" s="356">
        <v>673.33333333333337</v>
      </c>
      <c r="G52" s="356">
        <v>665.36666666666679</v>
      </c>
      <c r="H52" s="356">
        <v>698.06666666666683</v>
      </c>
      <c r="I52" s="356">
        <v>706.03333333333353</v>
      </c>
      <c r="J52" s="356">
        <v>714.41666666666686</v>
      </c>
      <c r="K52" s="355">
        <v>697.65</v>
      </c>
      <c r="L52" s="355">
        <v>681.3</v>
      </c>
      <c r="M52" s="355">
        <v>17.04627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537.6</v>
      </c>
      <c r="D53" s="356">
        <v>540.95000000000005</v>
      </c>
      <c r="E53" s="356">
        <v>524.95000000000005</v>
      </c>
      <c r="F53" s="356">
        <v>512.29999999999995</v>
      </c>
      <c r="G53" s="356">
        <v>496.29999999999995</v>
      </c>
      <c r="H53" s="356">
        <v>553.60000000000014</v>
      </c>
      <c r="I53" s="356">
        <v>569.60000000000014</v>
      </c>
      <c r="J53" s="356">
        <v>582.25000000000023</v>
      </c>
      <c r="K53" s="355">
        <v>556.95000000000005</v>
      </c>
      <c r="L53" s="355">
        <v>528.29999999999995</v>
      </c>
      <c r="M53" s="355">
        <v>1.2162500000000001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797.05</v>
      </c>
      <c r="D54" s="356">
        <v>798.21666666666658</v>
      </c>
      <c r="E54" s="356">
        <v>788.13333333333321</v>
      </c>
      <c r="F54" s="356">
        <v>779.21666666666658</v>
      </c>
      <c r="G54" s="356">
        <v>769.13333333333321</v>
      </c>
      <c r="H54" s="356">
        <v>807.13333333333321</v>
      </c>
      <c r="I54" s="356">
        <v>817.21666666666647</v>
      </c>
      <c r="J54" s="356">
        <v>826.13333333333321</v>
      </c>
      <c r="K54" s="355">
        <v>808.3</v>
      </c>
      <c r="L54" s="355">
        <v>789.3</v>
      </c>
      <c r="M54" s="355">
        <v>74.577650000000006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3586.9</v>
      </c>
      <c r="D55" s="356">
        <v>3599.3333333333335</v>
      </c>
      <c r="E55" s="356">
        <v>3558.666666666667</v>
      </c>
      <c r="F55" s="356">
        <v>3530.4333333333334</v>
      </c>
      <c r="G55" s="356">
        <v>3489.7666666666669</v>
      </c>
      <c r="H55" s="356">
        <v>3627.5666666666671</v>
      </c>
      <c r="I55" s="356">
        <v>3668.233333333334</v>
      </c>
      <c r="J55" s="356">
        <v>3696.4666666666672</v>
      </c>
      <c r="K55" s="355">
        <v>3640</v>
      </c>
      <c r="L55" s="355">
        <v>3571.1</v>
      </c>
      <c r="M55" s="355">
        <v>2.4458700000000002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167.65</v>
      </c>
      <c r="D56" s="356">
        <v>169.75</v>
      </c>
      <c r="E56" s="356">
        <v>164.5</v>
      </c>
      <c r="F56" s="356">
        <v>161.35</v>
      </c>
      <c r="G56" s="356">
        <v>156.1</v>
      </c>
      <c r="H56" s="356">
        <v>172.9</v>
      </c>
      <c r="I56" s="356">
        <v>178.15</v>
      </c>
      <c r="J56" s="356">
        <v>181.3</v>
      </c>
      <c r="K56" s="355">
        <v>175</v>
      </c>
      <c r="L56" s="355">
        <v>166.6</v>
      </c>
      <c r="M56" s="355">
        <v>12.247479999999999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1176.5</v>
      </c>
      <c r="D57" s="356">
        <v>1184.5666666666666</v>
      </c>
      <c r="E57" s="356">
        <v>1166.9333333333332</v>
      </c>
      <c r="F57" s="356">
        <v>1157.3666666666666</v>
      </c>
      <c r="G57" s="356">
        <v>1139.7333333333331</v>
      </c>
      <c r="H57" s="356">
        <v>1194.1333333333332</v>
      </c>
      <c r="I57" s="356">
        <v>1211.7666666666664</v>
      </c>
      <c r="J57" s="356">
        <v>1221.3333333333333</v>
      </c>
      <c r="K57" s="355">
        <v>1202.2</v>
      </c>
      <c r="L57" s="355">
        <v>1175</v>
      </c>
      <c r="M57" s="355">
        <v>0.38542999999999999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16272.45</v>
      </c>
      <c r="D58" s="356">
        <v>16350.816666666668</v>
      </c>
      <c r="E58" s="356">
        <v>16111.733333333334</v>
      </c>
      <c r="F58" s="356">
        <v>15951.016666666666</v>
      </c>
      <c r="G58" s="356">
        <v>15711.933333333332</v>
      </c>
      <c r="H58" s="356">
        <v>16511.533333333333</v>
      </c>
      <c r="I58" s="356">
        <v>16750.616666666669</v>
      </c>
      <c r="J58" s="356">
        <v>16911.333333333336</v>
      </c>
      <c r="K58" s="355">
        <v>16589.900000000001</v>
      </c>
      <c r="L58" s="355">
        <v>16190.1</v>
      </c>
      <c r="M58" s="355">
        <v>2.73874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5315.2</v>
      </c>
      <c r="D59" s="356">
        <v>5279.5166666666673</v>
      </c>
      <c r="E59" s="356">
        <v>5214.0333333333347</v>
      </c>
      <c r="F59" s="356">
        <v>5112.8666666666677</v>
      </c>
      <c r="G59" s="356">
        <v>5047.383333333335</v>
      </c>
      <c r="H59" s="356">
        <v>5380.6833333333343</v>
      </c>
      <c r="I59" s="356">
        <v>5446.1666666666661</v>
      </c>
      <c r="J59" s="356">
        <v>5547.3333333333339</v>
      </c>
      <c r="K59" s="355">
        <v>5345</v>
      </c>
      <c r="L59" s="355">
        <v>5178.3500000000004</v>
      </c>
      <c r="M59" s="355">
        <v>0.72640000000000005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7068.6</v>
      </c>
      <c r="D60" s="356">
        <v>7114.5166666666664</v>
      </c>
      <c r="E60" s="356">
        <v>7004.083333333333</v>
      </c>
      <c r="F60" s="356">
        <v>6939.5666666666666</v>
      </c>
      <c r="G60" s="356">
        <v>6829.1333333333332</v>
      </c>
      <c r="H60" s="356">
        <v>7179.0333333333328</v>
      </c>
      <c r="I60" s="356">
        <v>7289.4666666666672</v>
      </c>
      <c r="J60" s="356">
        <v>7353.9833333333327</v>
      </c>
      <c r="K60" s="355">
        <v>7224.95</v>
      </c>
      <c r="L60" s="355">
        <v>7050</v>
      </c>
      <c r="M60" s="355">
        <v>10.54041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3047.8</v>
      </c>
      <c r="D61" s="356">
        <v>3019.5666666666671</v>
      </c>
      <c r="E61" s="356">
        <v>2972.733333333334</v>
      </c>
      <c r="F61" s="356">
        <v>2897.666666666667</v>
      </c>
      <c r="G61" s="356">
        <v>2850.8333333333339</v>
      </c>
      <c r="H61" s="356">
        <v>3094.6333333333341</v>
      </c>
      <c r="I61" s="356">
        <v>3141.4666666666672</v>
      </c>
      <c r="J61" s="356">
        <v>3216.5333333333342</v>
      </c>
      <c r="K61" s="355">
        <v>3066.4</v>
      </c>
      <c r="L61" s="355">
        <v>2944.5</v>
      </c>
      <c r="M61" s="355">
        <v>1.4092899999999999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2002.9</v>
      </c>
      <c r="D62" s="356">
        <v>2053.2999999999997</v>
      </c>
      <c r="E62" s="356">
        <v>1944.5999999999995</v>
      </c>
      <c r="F62" s="356">
        <v>1886.2999999999997</v>
      </c>
      <c r="G62" s="356">
        <v>1777.5999999999995</v>
      </c>
      <c r="H62" s="356">
        <v>2111.5999999999995</v>
      </c>
      <c r="I62" s="356">
        <v>2220.2999999999993</v>
      </c>
      <c r="J62" s="356">
        <v>2278.5999999999995</v>
      </c>
      <c r="K62" s="355">
        <v>2162</v>
      </c>
      <c r="L62" s="355">
        <v>1995</v>
      </c>
      <c r="M62" s="355">
        <v>6.09354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411.8</v>
      </c>
      <c r="D63" s="356">
        <v>414.75</v>
      </c>
      <c r="E63" s="356">
        <v>406.25</v>
      </c>
      <c r="F63" s="356">
        <v>400.7</v>
      </c>
      <c r="G63" s="356">
        <v>392.2</v>
      </c>
      <c r="H63" s="356">
        <v>420.3</v>
      </c>
      <c r="I63" s="356">
        <v>428.8</v>
      </c>
      <c r="J63" s="356">
        <v>434.35</v>
      </c>
      <c r="K63" s="355">
        <v>423.25</v>
      </c>
      <c r="L63" s="355">
        <v>409.2</v>
      </c>
      <c r="M63" s="355">
        <v>22.584710000000001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323</v>
      </c>
      <c r="D64" s="356">
        <v>325.26666666666665</v>
      </c>
      <c r="E64" s="356">
        <v>318.7833333333333</v>
      </c>
      <c r="F64" s="356">
        <v>314.56666666666666</v>
      </c>
      <c r="G64" s="356">
        <v>308.08333333333331</v>
      </c>
      <c r="H64" s="356">
        <v>329.48333333333329</v>
      </c>
      <c r="I64" s="356">
        <v>335.96666666666664</v>
      </c>
      <c r="J64" s="356">
        <v>340.18333333333328</v>
      </c>
      <c r="K64" s="355">
        <v>331.75</v>
      </c>
      <c r="L64" s="355">
        <v>321.05</v>
      </c>
      <c r="M64" s="355">
        <v>70.388069999999999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107</v>
      </c>
      <c r="D65" s="356">
        <v>108.3</v>
      </c>
      <c r="E65" s="356">
        <v>105.35</v>
      </c>
      <c r="F65" s="356">
        <v>103.7</v>
      </c>
      <c r="G65" s="356">
        <v>100.75</v>
      </c>
      <c r="H65" s="356">
        <v>109.94999999999999</v>
      </c>
      <c r="I65" s="356">
        <v>112.9</v>
      </c>
      <c r="J65" s="356">
        <v>114.54999999999998</v>
      </c>
      <c r="K65" s="355">
        <v>111.25</v>
      </c>
      <c r="L65" s="355">
        <v>106.65</v>
      </c>
      <c r="M65" s="355">
        <v>455.99684000000002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53</v>
      </c>
      <c r="D66" s="356">
        <v>53.300000000000004</v>
      </c>
      <c r="E66" s="356">
        <v>52.400000000000006</v>
      </c>
      <c r="F66" s="356">
        <v>51.800000000000004</v>
      </c>
      <c r="G66" s="356">
        <v>50.900000000000006</v>
      </c>
      <c r="H66" s="356">
        <v>53.900000000000006</v>
      </c>
      <c r="I66" s="356">
        <v>54.8</v>
      </c>
      <c r="J66" s="356">
        <v>55.400000000000006</v>
      </c>
      <c r="K66" s="355">
        <v>54.2</v>
      </c>
      <c r="L66" s="355">
        <v>52.7</v>
      </c>
      <c r="M66" s="355">
        <v>60.232089999999999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2825.15</v>
      </c>
      <c r="D67" s="356">
        <v>2804.6999999999994</v>
      </c>
      <c r="E67" s="356">
        <v>2760.3999999999987</v>
      </c>
      <c r="F67" s="356">
        <v>2695.6499999999992</v>
      </c>
      <c r="G67" s="356">
        <v>2651.3499999999985</v>
      </c>
      <c r="H67" s="356">
        <v>2869.4499999999989</v>
      </c>
      <c r="I67" s="356">
        <v>2913.7499999999991</v>
      </c>
      <c r="J67" s="356">
        <v>2978.4999999999991</v>
      </c>
      <c r="K67" s="355">
        <v>2849</v>
      </c>
      <c r="L67" s="355">
        <v>2739.95</v>
      </c>
      <c r="M67" s="355">
        <v>0.36209000000000002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1916.7</v>
      </c>
      <c r="D68" s="356">
        <v>1913.3</v>
      </c>
      <c r="E68" s="356">
        <v>1888.6</v>
      </c>
      <c r="F68" s="356">
        <v>1860.5</v>
      </c>
      <c r="G68" s="356">
        <v>1835.8</v>
      </c>
      <c r="H68" s="356">
        <v>1941.3999999999999</v>
      </c>
      <c r="I68" s="356">
        <v>1966.1000000000001</v>
      </c>
      <c r="J68" s="356">
        <v>1994.1999999999998</v>
      </c>
      <c r="K68" s="355">
        <v>1938</v>
      </c>
      <c r="L68" s="355">
        <v>1885.2</v>
      </c>
      <c r="M68" s="355">
        <v>3.8581500000000002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4533.2</v>
      </c>
      <c r="D69" s="356">
        <v>4526.9666666666662</v>
      </c>
      <c r="E69" s="356">
        <v>4496.9833333333327</v>
      </c>
      <c r="F69" s="356">
        <v>4460.7666666666664</v>
      </c>
      <c r="G69" s="356">
        <v>4430.7833333333328</v>
      </c>
      <c r="H69" s="356">
        <v>4563.1833333333325</v>
      </c>
      <c r="I69" s="356">
        <v>4593.1666666666661</v>
      </c>
      <c r="J69" s="356">
        <v>4629.3833333333323</v>
      </c>
      <c r="K69" s="355">
        <v>4556.95</v>
      </c>
      <c r="L69" s="355">
        <v>4490.75</v>
      </c>
      <c r="M69" s="355">
        <v>7.9460000000000003E-2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1018.9</v>
      </c>
      <c r="D70" s="356">
        <v>1023.6</v>
      </c>
      <c r="E70" s="356">
        <v>1007.3</v>
      </c>
      <c r="F70" s="356">
        <v>995.69999999999993</v>
      </c>
      <c r="G70" s="356">
        <v>979.39999999999986</v>
      </c>
      <c r="H70" s="356">
        <v>1035.2</v>
      </c>
      <c r="I70" s="356">
        <v>1051.5</v>
      </c>
      <c r="J70" s="356">
        <v>1063.1000000000001</v>
      </c>
      <c r="K70" s="355">
        <v>1039.9000000000001</v>
      </c>
      <c r="L70" s="355">
        <v>1012</v>
      </c>
      <c r="M70" s="355">
        <v>0.32436999999999999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461.3</v>
      </c>
      <c r="D71" s="356">
        <v>465.45</v>
      </c>
      <c r="E71" s="356">
        <v>452.84999999999997</v>
      </c>
      <c r="F71" s="356">
        <v>444.4</v>
      </c>
      <c r="G71" s="356">
        <v>431.79999999999995</v>
      </c>
      <c r="H71" s="356">
        <v>473.9</v>
      </c>
      <c r="I71" s="356">
        <v>486.5</v>
      </c>
      <c r="J71" s="356">
        <v>494.95</v>
      </c>
      <c r="K71" s="355">
        <v>478.05</v>
      </c>
      <c r="L71" s="355">
        <v>457</v>
      </c>
      <c r="M71" s="355">
        <v>3.6893500000000001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199</v>
      </c>
      <c r="D72" s="356">
        <v>198.9666666666667</v>
      </c>
      <c r="E72" s="356">
        <v>196.5833333333334</v>
      </c>
      <c r="F72" s="356">
        <v>194.16666666666671</v>
      </c>
      <c r="G72" s="356">
        <v>191.78333333333342</v>
      </c>
      <c r="H72" s="356">
        <v>201.38333333333338</v>
      </c>
      <c r="I72" s="356">
        <v>203.76666666666671</v>
      </c>
      <c r="J72" s="356">
        <v>206.18333333333337</v>
      </c>
      <c r="K72" s="355">
        <v>201.35</v>
      </c>
      <c r="L72" s="355">
        <v>196.55</v>
      </c>
      <c r="M72" s="355">
        <v>44.735430000000001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1737.3</v>
      </c>
      <c r="D73" s="356">
        <v>1754.5333333333335</v>
      </c>
      <c r="E73" s="356">
        <v>1711.0666666666671</v>
      </c>
      <c r="F73" s="356">
        <v>1684.8333333333335</v>
      </c>
      <c r="G73" s="356">
        <v>1641.366666666667</v>
      </c>
      <c r="H73" s="356">
        <v>1780.7666666666671</v>
      </c>
      <c r="I73" s="356">
        <v>1824.2333333333338</v>
      </c>
      <c r="J73" s="356">
        <v>1850.4666666666672</v>
      </c>
      <c r="K73" s="355">
        <v>1798</v>
      </c>
      <c r="L73" s="355">
        <v>1728.3</v>
      </c>
      <c r="M73" s="355">
        <v>1.3602700000000001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723.8</v>
      </c>
      <c r="D74" s="356">
        <v>725.26666666666654</v>
      </c>
      <c r="E74" s="356">
        <v>715.1333333333331</v>
      </c>
      <c r="F74" s="356">
        <v>706.46666666666658</v>
      </c>
      <c r="G74" s="356">
        <v>696.33333333333314</v>
      </c>
      <c r="H74" s="356">
        <v>733.93333333333305</v>
      </c>
      <c r="I74" s="356">
        <v>744.06666666666649</v>
      </c>
      <c r="J74" s="356">
        <v>752.73333333333301</v>
      </c>
      <c r="K74" s="355">
        <v>735.4</v>
      </c>
      <c r="L74" s="355">
        <v>716.6</v>
      </c>
      <c r="M74" s="355">
        <v>4.0155099999999999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722.05</v>
      </c>
      <c r="D75" s="356">
        <v>723.63333333333321</v>
      </c>
      <c r="E75" s="356">
        <v>714.11666666666645</v>
      </c>
      <c r="F75" s="356">
        <v>706.18333333333328</v>
      </c>
      <c r="G75" s="356">
        <v>696.66666666666652</v>
      </c>
      <c r="H75" s="356">
        <v>731.56666666666638</v>
      </c>
      <c r="I75" s="356">
        <v>741.08333333333326</v>
      </c>
      <c r="J75" s="356">
        <v>749.01666666666631</v>
      </c>
      <c r="K75" s="355">
        <v>733.15</v>
      </c>
      <c r="L75" s="355">
        <v>715.7</v>
      </c>
      <c r="M75" s="355">
        <v>9.6246500000000008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12598.75</v>
      </c>
      <c r="D76" s="356">
        <v>12372.916666666666</v>
      </c>
      <c r="E76" s="356">
        <v>11955.833333333332</v>
      </c>
      <c r="F76" s="356">
        <v>11312.916666666666</v>
      </c>
      <c r="G76" s="356">
        <v>10895.833333333332</v>
      </c>
      <c r="H76" s="356">
        <v>13015.833333333332</v>
      </c>
      <c r="I76" s="356">
        <v>13432.916666666664</v>
      </c>
      <c r="J76" s="356">
        <v>14075.833333333332</v>
      </c>
      <c r="K76" s="355">
        <v>12790</v>
      </c>
      <c r="L76" s="355">
        <v>11730</v>
      </c>
      <c r="M76" s="355">
        <v>0.12794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721.8</v>
      </c>
      <c r="D77" s="356">
        <v>719.33333333333337</v>
      </c>
      <c r="E77" s="356">
        <v>710.4666666666667</v>
      </c>
      <c r="F77" s="356">
        <v>699.13333333333333</v>
      </c>
      <c r="G77" s="356">
        <v>690.26666666666665</v>
      </c>
      <c r="H77" s="356">
        <v>730.66666666666674</v>
      </c>
      <c r="I77" s="356">
        <v>739.5333333333333</v>
      </c>
      <c r="J77" s="356">
        <v>750.86666666666679</v>
      </c>
      <c r="K77" s="355">
        <v>728.2</v>
      </c>
      <c r="L77" s="355">
        <v>708</v>
      </c>
      <c r="M77" s="355">
        <v>54.339100000000002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55.1</v>
      </c>
      <c r="D78" s="356">
        <v>55.083333333333336</v>
      </c>
      <c r="E78" s="356">
        <v>54.466666666666669</v>
      </c>
      <c r="F78" s="356">
        <v>53.833333333333336</v>
      </c>
      <c r="G78" s="356">
        <v>53.216666666666669</v>
      </c>
      <c r="H78" s="356">
        <v>55.716666666666669</v>
      </c>
      <c r="I78" s="356">
        <v>56.333333333333329</v>
      </c>
      <c r="J78" s="356">
        <v>56.966666666666669</v>
      </c>
      <c r="K78" s="355">
        <v>55.7</v>
      </c>
      <c r="L78" s="355">
        <v>54.45</v>
      </c>
      <c r="M78" s="355">
        <v>176.55412000000001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401.85</v>
      </c>
      <c r="D79" s="356">
        <v>402.98333333333335</v>
      </c>
      <c r="E79" s="356">
        <v>399.11666666666667</v>
      </c>
      <c r="F79" s="356">
        <v>396.38333333333333</v>
      </c>
      <c r="G79" s="356">
        <v>392.51666666666665</v>
      </c>
      <c r="H79" s="356">
        <v>405.7166666666667</v>
      </c>
      <c r="I79" s="356">
        <v>409.58333333333337</v>
      </c>
      <c r="J79" s="356">
        <v>412.31666666666672</v>
      </c>
      <c r="K79" s="355">
        <v>406.85</v>
      </c>
      <c r="L79" s="355">
        <v>400.25</v>
      </c>
      <c r="M79" s="355">
        <v>10.75794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1148.2</v>
      </c>
      <c r="D80" s="356">
        <v>1164.05</v>
      </c>
      <c r="E80" s="356">
        <v>1124.1499999999999</v>
      </c>
      <c r="F80" s="356">
        <v>1100.0999999999999</v>
      </c>
      <c r="G80" s="356">
        <v>1060.1999999999998</v>
      </c>
      <c r="H80" s="356">
        <v>1188.0999999999999</v>
      </c>
      <c r="I80" s="356">
        <v>1228</v>
      </c>
      <c r="J80" s="356">
        <v>1252.05</v>
      </c>
      <c r="K80" s="355">
        <v>1203.95</v>
      </c>
      <c r="L80" s="355">
        <v>1140</v>
      </c>
      <c r="M80" s="355">
        <v>1.85778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6406.65</v>
      </c>
      <c r="D81" s="356">
        <v>6402.5999999999995</v>
      </c>
      <c r="E81" s="356">
        <v>6333.3499999999985</v>
      </c>
      <c r="F81" s="356">
        <v>6260.0499999999993</v>
      </c>
      <c r="G81" s="356">
        <v>6190.7999999999984</v>
      </c>
      <c r="H81" s="356">
        <v>6475.8999999999987</v>
      </c>
      <c r="I81" s="356">
        <v>6545.1500000000005</v>
      </c>
      <c r="J81" s="356">
        <v>6618.4499999999989</v>
      </c>
      <c r="K81" s="355">
        <v>6471.85</v>
      </c>
      <c r="L81" s="355">
        <v>6329.3</v>
      </c>
      <c r="M81" s="355">
        <v>0.12812000000000001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1107.05</v>
      </c>
      <c r="D82" s="356">
        <v>1085.8333333333333</v>
      </c>
      <c r="E82" s="356">
        <v>1051.7166666666665</v>
      </c>
      <c r="F82" s="356">
        <v>996.38333333333321</v>
      </c>
      <c r="G82" s="356">
        <v>962.26666666666642</v>
      </c>
      <c r="H82" s="356">
        <v>1141.1666666666665</v>
      </c>
      <c r="I82" s="356">
        <v>1175.2833333333333</v>
      </c>
      <c r="J82" s="356">
        <v>1230.6166666666666</v>
      </c>
      <c r="K82" s="355">
        <v>1119.95</v>
      </c>
      <c r="L82" s="355">
        <v>1030.5</v>
      </c>
      <c r="M82" s="355">
        <v>2.7291400000000001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15996.65</v>
      </c>
      <c r="D83" s="356">
        <v>16067.266666666668</v>
      </c>
      <c r="E83" s="356">
        <v>15854.533333333336</v>
      </c>
      <c r="F83" s="356">
        <v>15712.416666666668</v>
      </c>
      <c r="G83" s="356">
        <v>15499.683333333336</v>
      </c>
      <c r="H83" s="356">
        <v>16209.383333333337</v>
      </c>
      <c r="I83" s="356">
        <v>16422.116666666669</v>
      </c>
      <c r="J83" s="356">
        <v>16564.233333333337</v>
      </c>
      <c r="K83" s="355">
        <v>16280</v>
      </c>
      <c r="L83" s="355">
        <v>15925.15</v>
      </c>
      <c r="M83" s="355">
        <v>0.19364999999999999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374.1</v>
      </c>
      <c r="D84" s="356">
        <v>374.26666666666665</v>
      </c>
      <c r="E84" s="356">
        <v>370.13333333333333</v>
      </c>
      <c r="F84" s="356">
        <v>366.16666666666669</v>
      </c>
      <c r="G84" s="356">
        <v>362.03333333333336</v>
      </c>
      <c r="H84" s="356">
        <v>378.23333333333329</v>
      </c>
      <c r="I84" s="356">
        <v>382.36666666666662</v>
      </c>
      <c r="J84" s="356">
        <v>386.33333333333326</v>
      </c>
      <c r="K84" s="355">
        <v>378.4</v>
      </c>
      <c r="L84" s="355">
        <v>370.3</v>
      </c>
      <c r="M84" s="355">
        <v>54.449080000000002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495.9</v>
      </c>
      <c r="D85" s="356">
        <v>494.51666666666665</v>
      </c>
      <c r="E85" s="356">
        <v>486.5333333333333</v>
      </c>
      <c r="F85" s="356">
        <v>477.16666666666663</v>
      </c>
      <c r="G85" s="356">
        <v>469.18333333333328</v>
      </c>
      <c r="H85" s="356">
        <v>503.88333333333333</v>
      </c>
      <c r="I85" s="356">
        <v>511.86666666666667</v>
      </c>
      <c r="J85" s="356">
        <v>521.23333333333335</v>
      </c>
      <c r="K85" s="355">
        <v>502.5</v>
      </c>
      <c r="L85" s="355">
        <v>485.15</v>
      </c>
      <c r="M85" s="355">
        <v>2.9299599999999999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3462</v>
      </c>
      <c r="D86" s="356">
        <v>3465.2666666666664</v>
      </c>
      <c r="E86" s="356">
        <v>3431.7333333333327</v>
      </c>
      <c r="F86" s="356">
        <v>3401.4666666666662</v>
      </c>
      <c r="G86" s="356">
        <v>3367.9333333333325</v>
      </c>
      <c r="H86" s="356">
        <v>3495.5333333333328</v>
      </c>
      <c r="I86" s="356">
        <v>3529.0666666666666</v>
      </c>
      <c r="J86" s="356">
        <v>3559.333333333333</v>
      </c>
      <c r="K86" s="355">
        <v>3498.8</v>
      </c>
      <c r="L86" s="355">
        <v>3435</v>
      </c>
      <c r="M86" s="355">
        <v>1.90567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2238.25</v>
      </c>
      <c r="D87" s="356">
        <v>2238.0500000000002</v>
      </c>
      <c r="E87" s="356">
        <v>2188.2500000000005</v>
      </c>
      <c r="F87" s="356">
        <v>2138.2500000000005</v>
      </c>
      <c r="G87" s="356">
        <v>2088.4500000000007</v>
      </c>
      <c r="H87" s="356">
        <v>2288.0500000000002</v>
      </c>
      <c r="I87" s="356">
        <v>2337.8499999999995</v>
      </c>
      <c r="J87" s="356">
        <v>2387.85</v>
      </c>
      <c r="K87" s="355">
        <v>2287.85</v>
      </c>
      <c r="L87" s="355">
        <v>2188.0500000000002</v>
      </c>
      <c r="M87" s="355">
        <v>14.863770000000001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444.2</v>
      </c>
      <c r="D88" s="356">
        <v>447.83333333333331</v>
      </c>
      <c r="E88" s="356">
        <v>436.66666666666663</v>
      </c>
      <c r="F88" s="356">
        <v>429.13333333333333</v>
      </c>
      <c r="G88" s="356">
        <v>417.96666666666664</v>
      </c>
      <c r="H88" s="356">
        <v>455.36666666666662</v>
      </c>
      <c r="I88" s="356">
        <v>466.53333333333325</v>
      </c>
      <c r="J88" s="356">
        <v>474.06666666666661</v>
      </c>
      <c r="K88" s="355">
        <v>459</v>
      </c>
      <c r="L88" s="355">
        <v>440.3</v>
      </c>
      <c r="M88" s="355">
        <v>23.530740000000002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139.9</v>
      </c>
      <c r="D89" s="356">
        <v>138.35</v>
      </c>
      <c r="E89" s="356">
        <v>133.79999999999998</v>
      </c>
      <c r="F89" s="356">
        <v>127.69999999999999</v>
      </c>
      <c r="G89" s="356">
        <v>123.14999999999998</v>
      </c>
      <c r="H89" s="356">
        <v>144.44999999999999</v>
      </c>
      <c r="I89" s="356">
        <v>149</v>
      </c>
      <c r="J89" s="356">
        <v>155.1</v>
      </c>
      <c r="K89" s="355">
        <v>142.9</v>
      </c>
      <c r="L89" s="355">
        <v>132.25</v>
      </c>
      <c r="M89" s="355">
        <v>30.32338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384.6</v>
      </c>
      <c r="D90" s="356">
        <v>389.3</v>
      </c>
      <c r="E90" s="356">
        <v>378.65000000000003</v>
      </c>
      <c r="F90" s="356">
        <v>372.70000000000005</v>
      </c>
      <c r="G90" s="356">
        <v>362.05000000000007</v>
      </c>
      <c r="H90" s="356">
        <v>395.25</v>
      </c>
      <c r="I90" s="356">
        <v>405.9</v>
      </c>
      <c r="J90" s="356">
        <v>411.84999999999997</v>
      </c>
      <c r="K90" s="355">
        <v>399.95</v>
      </c>
      <c r="L90" s="355">
        <v>383.35</v>
      </c>
      <c r="M90" s="355">
        <v>23.08182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2564.25</v>
      </c>
      <c r="D91" s="356">
        <v>2529.4333333333334</v>
      </c>
      <c r="E91" s="356">
        <v>2470.8666666666668</v>
      </c>
      <c r="F91" s="356">
        <v>2377.4833333333336</v>
      </c>
      <c r="G91" s="356">
        <v>2318.916666666667</v>
      </c>
      <c r="H91" s="356">
        <v>2622.8166666666666</v>
      </c>
      <c r="I91" s="356">
        <v>2681.3833333333332</v>
      </c>
      <c r="J91" s="356">
        <v>2774.7666666666664</v>
      </c>
      <c r="K91" s="355">
        <v>2588</v>
      </c>
      <c r="L91" s="355">
        <v>2436.0500000000002</v>
      </c>
      <c r="M91" s="355">
        <v>4.7865099999999998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244.3</v>
      </c>
      <c r="D92" s="356">
        <v>246.04999999999998</v>
      </c>
      <c r="E92" s="356">
        <v>241.24999999999997</v>
      </c>
      <c r="F92" s="356">
        <v>238.2</v>
      </c>
      <c r="G92" s="356">
        <v>233.39999999999998</v>
      </c>
      <c r="H92" s="356">
        <v>249.09999999999997</v>
      </c>
      <c r="I92" s="356">
        <v>253.89999999999998</v>
      </c>
      <c r="J92" s="356">
        <v>256.94999999999993</v>
      </c>
      <c r="K92" s="355">
        <v>250.85</v>
      </c>
      <c r="L92" s="355">
        <v>243</v>
      </c>
      <c r="M92" s="355">
        <v>125.89227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616.65</v>
      </c>
      <c r="D93" s="356">
        <v>623.73333333333323</v>
      </c>
      <c r="E93" s="356">
        <v>605.66666666666652</v>
      </c>
      <c r="F93" s="356">
        <v>594.68333333333328</v>
      </c>
      <c r="G93" s="356">
        <v>576.61666666666656</v>
      </c>
      <c r="H93" s="356">
        <v>634.71666666666647</v>
      </c>
      <c r="I93" s="356">
        <v>652.7833333333333</v>
      </c>
      <c r="J93" s="356">
        <v>663.76666666666642</v>
      </c>
      <c r="K93" s="355">
        <v>641.79999999999995</v>
      </c>
      <c r="L93" s="355">
        <v>612.75</v>
      </c>
      <c r="M93" s="355">
        <v>12.114599999999999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781.7</v>
      </c>
      <c r="D94" s="356">
        <v>783</v>
      </c>
      <c r="E94" s="356">
        <v>773.7</v>
      </c>
      <c r="F94" s="356">
        <v>765.7</v>
      </c>
      <c r="G94" s="356">
        <v>756.40000000000009</v>
      </c>
      <c r="H94" s="356">
        <v>791</v>
      </c>
      <c r="I94" s="356">
        <v>800.3</v>
      </c>
      <c r="J94" s="356">
        <v>808.3</v>
      </c>
      <c r="K94" s="355">
        <v>792.3</v>
      </c>
      <c r="L94" s="355">
        <v>775</v>
      </c>
      <c r="M94" s="355">
        <v>0.52159999999999995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865.8</v>
      </c>
      <c r="D95" s="356">
        <v>861.63333333333333</v>
      </c>
      <c r="E95" s="356">
        <v>851.16666666666663</v>
      </c>
      <c r="F95" s="356">
        <v>836.5333333333333</v>
      </c>
      <c r="G95" s="356">
        <v>826.06666666666661</v>
      </c>
      <c r="H95" s="356">
        <v>876.26666666666665</v>
      </c>
      <c r="I95" s="356">
        <v>886.73333333333335</v>
      </c>
      <c r="J95" s="356">
        <v>901.36666666666667</v>
      </c>
      <c r="K95" s="355">
        <v>872.1</v>
      </c>
      <c r="L95" s="355">
        <v>847</v>
      </c>
      <c r="M95" s="355">
        <v>1.0820399999999999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117.3</v>
      </c>
      <c r="D96" s="356">
        <v>117.91666666666667</v>
      </c>
      <c r="E96" s="356">
        <v>116.38333333333334</v>
      </c>
      <c r="F96" s="356">
        <v>115.46666666666667</v>
      </c>
      <c r="G96" s="356">
        <v>113.93333333333334</v>
      </c>
      <c r="H96" s="356">
        <v>118.83333333333334</v>
      </c>
      <c r="I96" s="356">
        <v>120.36666666666667</v>
      </c>
      <c r="J96" s="356">
        <v>121.28333333333335</v>
      </c>
      <c r="K96" s="355">
        <v>119.45</v>
      </c>
      <c r="L96" s="355">
        <v>117</v>
      </c>
      <c r="M96" s="355">
        <v>5.7537599999999998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456.3</v>
      </c>
      <c r="D97" s="356">
        <v>460.8</v>
      </c>
      <c r="E97" s="356">
        <v>447.6</v>
      </c>
      <c r="F97" s="356">
        <v>438.90000000000003</v>
      </c>
      <c r="G97" s="356">
        <v>425.70000000000005</v>
      </c>
      <c r="H97" s="356">
        <v>469.5</v>
      </c>
      <c r="I97" s="356">
        <v>482.69999999999993</v>
      </c>
      <c r="J97" s="356">
        <v>491.4</v>
      </c>
      <c r="K97" s="355">
        <v>474</v>
      </c>
      <c r="L97" s="355">
        <v>452.1</v>
      </c>
      <c r="M97" s="355">
        <v>4.3360599999999998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1483.55</v>
      </c>
      <c r="D98" s="356">
        <v>1492.8500000000001</v>
      </c>
      <c r="E98" s="356">
        <v>1470.7000000000003</v>
      </c>
      <c r="F98" s="356">
        <v>1457.8500000000001</v>
      </c>
      <c r="G98" s="356">
        <v>1435.7000000000003</v>
      </c>
      <c r="H98" s="356">
        <v>1505.7000000000003</v>
      </c>
      <c r="I98" s="356">
        <v>1527.8500000000004</v>
      </c>
      <c r="J98" s="356">
        <v>1540.7000000000003</v>
      </c>
      <c r="K98" s="355">
        <v>1515</v>
      </c>
      <c r="L98" s="355">
        <v>1480</v>
      </c>
      <c r="M98" s="355">
        <v>4.2784500000000003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1045.5999999999999</v>
      </c>
      <c r="D99" s="356">
        <v>1051.8500000000001</v>
      </c>
      <c r="E99" s="356">
        <v>1033.7500000000002</v>
      </c>
      <c r="F99" s="356">
        <v>1021.9000000000001</v>
      </c>
      <c r="G99" s="356">
        <v>1003.8000000000002</v>
      </c>
      <c r="H99" s="356">
        <v>1063.7000000000003</v>
      </c>
      <c r="I99" s="356">
        <v>1081.8000000000002</v>
      </c>
      <c r="J99" s="356">
        <v>1093.6500000000003</v>
      </c>
      <c r="K99" s="355">
        <v>1069.95</v>
      </c>
      <c r="L99" s="355">
        <v>1040</v>
      </c>
      <c r="M99" s="355">
        <v>0.77756999999999998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20.55</v>
      </c>
      <c r="D100" s="356">
        <v>20.566666666666666</v>
      </c>
      <c r="E100" s="356">
        <v>20.433333333333334</v>
      </c>
      <c r="F100" s="356">
        <v>20.316666666666666</v>
      </c>
      <c r="G100" s="356">
        <v>20.183333333333334</v>
      </c>
      <c r="H100" s="356">
        <v>20.683333333333334</v>
      </c>
      <c r="I100" s="356">
        <v>20.816666666666666</v>
      </c>
      <c r="J100" s="356">
        <v>20.933333333333334</v>
      </c>
      <c r="K100" s="355">
        <v>20.7</v>
      </c>
      <c r="L100" s="355">
        <v>20.45</v>
      </c>
      <c r="M100" s="355">
        <v>22.387979999999999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603.6</v>
      </c>
      <c r="D101" s="356">
        <v>604.81666666666672</v>
      </c>
      <c r="E101" s="356">
        <v>593.78333333333342</v>
      </c>
      <c r="F101" s="356">
        <v>583.9666666666667</v>
      </c>
      <c r="G101" s="356">
        <v>572.93333333333339</v>
      </c>
      <c r="H101" s="356">
        <v>614.63333333333344</v>
      </c>
      <c r="I101" s="356">
        <v>625.66666666666674</v>
      </c>
      <c r="J101" s="356">
        <v>635.48333333333346</v>
      </c>
      <c r="K101" s="355">
        <v>615.85</v>
      </c>
      <c r="L101" s="355">
        <v>595</v>
      </c>
      <c r="M101" s="355">
        <v>1.29745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820.85</v>
      </c>
      <c r="D102" s="356">
        <v>827.36666666666679</v>
      </c>
      <c r="E102" s="356">
        <v>807.78333333333353</v>
      </c>
      <c r="F102" s="356">
        <v>794.7166666666667</v>
      </c>
      <c r="G102" s="356">
        <v>775.13333333333344</v>
      </c>
      <c r="H102" s="356">
        <v>840.43333333333362</v>
      </c>
      <c r="I102" s="356">
        <v>860.01666666666688</v>
      </c>
      <c r="J102" s="356">
        <v>873.08333333333371</v>
      </c>
      <c r="K102" s="355">
        <v>846.95</v>
      </c>
      <c r="L102" s="355">
        <v>814.3</v>
      </c>
      <c r="M102" s="355">
        <v>3.7901899999999999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4337</v>
      </c>
      <c r="D103" s="356">
        <v>4365.1500000000005</v>
      </c>
      <c r="E103" s="356">
        <v>4287.3500000000013</v>
      </c>
      <c r="F103" s="356">
        <v>4237.7000000000007</v>
      </c>
      <c r="G103" s="356">
        <v>4159.9000000000015</v>
      </c>
      <c r="H103" s="356">
        <v>4414.8000000000011</v>
      </c>
      <c r="I103" s="356">
        <v>4492.6000000000004</v>
      </c>
      <c r="J103" s="356">
        <v>4542.2500000000009</v>
      </c>
      <c r="K103" s="355">
        <v>4442.95</v>
      </c>
      <c r="L103" s="355">
        <v>4315.5</v>
      </c>
      <c r="M103" s="355">
        <v>0.59214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80.25</v>
      </c>
      <c r="D104" s="356">
        <v>80.683333333333337</v>
      </c>
      <c r="E104" s="356">
        <v>79.466666666666669</v>
      </c>
      <c r="F104" s="356">
        <v>78.683333333333337</v>
      </c>
      <c r="G104" s="356">
        <v>77.466666666666669</v>
      </c>
      <c r="H104" s="356">
        <v>81.466666666666669</v>
      </c>
      <c r="I104" s="356">
        <v>82.683333333333337</v>
      </c>
      <c r="J104" s="356">
        <v>83.466666666666669</v>
      </c>
      <c r="K104" s="355">
        <v>81.900000000000006</v>
      </c>
      <c r="L104" s="355">
        <v>79.900000000000006</v>
      </c>
      <c r="M104" s="355">
        <v>27.31222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597.25</v>
      </c>
      <c r="D105" s="356">
        <v>595.41666666666663</v>
      </c>
      <c r="E105" s="356">
        <v>591.83333333333326</v>
      </c>
      <c r="F105" s="356">
        <v>586.41666666666663</v>
      </c>
      <c r="G105" s="356">
        <v>582.83333333333326</v>
      </c>
      <c r="H105" s="356">
        <v>600.83333333333326</v>
      </c>
      <c r="I105" s="356">
        <v>604.41666666666652</v>
      </c>
      <c r="J105" s="356">
        <v>609.83333333333326</v>
      </c>
      <c r="K105" s="355">
        <v>599</v>
      </c>
      <c r="L105" s="355">
        <v>590</v>
      </c>
      <c r="M105" s="355">
        <v>0.72065999999999997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166.8</v>
      </c>
      <c r="D106" s="356">
        <v>167.71666666666667</v>
      </c>
      <c r="E106" s="356">
        <v>165.03333333333333</v>
      </c>
      <c r="F106" s="356">
        <v>163.26666666666665</v>
      </c>
      <c r="G106" s="356">
        <v>160.58333333333331</v>
      </c>
      <c r="H106" s="356">
        <v>169.48333333333335</v>
      </c>
      <c r="I106" s="356">
        <v>172.16666666666669</v>
      </c>
      <c r="J106" s="356">
        <v>173.93333333333337</v>
      </c>
      <c r="K106" s="355">
        <v>170.4</v>
      </c>
      <c r="L106" s="355">
        <v>165.95</v>
      </c>
      <c r="M106" s="355">
        <v>8.4168500000000002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246.35</v>
      </c>
      <c r="D107" s="356">
        <v>247.85</v>
      </c>
      <c r="E107" s="356">
        <v>241.2</v>
      </c>
      <c r="F107" s="356">
        <v>236.04999999999998</v>
      </c>
      <c r="G107" s="356">
        <v>229.39999999999998</v>
      </c>
      <c r="H107" s="356">
        <v>253</v>
      </c>
      <c r="I107" s="356">
        <v>259.65000000000003</v>
      </c>
      <c r="J107" s="356">
        <v>264.8</v>
      </c>
      <c r="K107" s="355">
        <v>254.5</v>
      </c>
      <c r="L107" s="355">
        <v>242.7</v>
      </c>
      <c r="M107" s="355">
        <v>2.0945299999999998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389.25</v>
      </c>
      <c r="D108" s="356">
        <v>390.75</v>
      </c>
      <c r="E108" s="356">
        <v>382.5</v>
      </c>
      <c r="F108" s="356">
        <v>375.75</v>
      </c>
      <c r="G108" s="356">
        <v>367.5</v>
      </c>
      <c r="H108" s="356">
        <v>397.5</v>
      </c>
      <c r="I108" s="356">
        <v>405.75</v>
      </c>
      <c r="J108" s="356">
        <v>412.5</v>
      </c>
      <c r="K108" s="355">
        <v>399</v>
      </c>
      <c r="L108" s="355">
        <v>384</v>
      </c>
      <c r="M108" s="355">
        <v>17.24269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669.75</v>
      </c>
      <c r="D109" s="356">
        <v>677.26666666666677</v>
      </c>
      <c r="E109" s="356">
        <v>658.63333333333355</v>
      </c>
      <c r="F109" s="356">
        <v>647.51666666666677</v>
      </c>
      <c r="G109" s="356">
        <v>628.88333333333355</v>
      </c>
      <c r="H109" s="356">
        <v>688.38333333333355</v>
      </c>
      <c r="I109" s="356">
        <v>707.01666666666677</v>
      </c>
      <c r="J109" s="356">
        <v>718.13333333333355</v>
      </c>
      <c r="K109" s="355">
        <v>695.9</v>
      </c>
      <c r="L109" s="355">
        <v>666.15</v>
      </c>
      <c r="M109" s="355">
        <v>39.935519999999997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678</v>
      </c>
      <c r="D110" s="356">
        <v>683.4</v>
      </c>
      <c r="E110" s="356">
        <v>661.55</v>
      </c>
      <c r="F110" s="356">
        <v>645.1</v>
      </c>
      <c r="G110" s="356">
        <v>623.25</v>
      </c>
      <c r="H110" s="356">
        <v>699.84999999999991</v>
      </c>
      <c r="I110" s="356">
        <v>721.7</v>
      </c>
      <c r="J110" s="356">
        <v>738.14999999999986</v>
      </c>
      <c r="K110" s="355">
        <v>705.25</v>
      </c>
      <c r="L110" s="355">
        <v>666.95</v>
      </c>
      <c r="M110" s="355">
        <v>0.42011999999999999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933.1</v>
      </c>
      <c r="D111" s="356">
        <v>931.15</v>
      </c>
      <c r="E111" s="356">
        <v>922.05</v>
      </c>
      <c r="F111" s="356">
        <v>911</v>
      </c>
      <c r="G111" s="356">
        <v>901.9</v>
      </c>
      <c r="H111" s="356">
        <v>942.19999999999993</v>
      </c>
      <c r="I111" s="356">
        <v>951.30000000000007</v>
      </c>
      <c r="J111" s="356">
        <v>962.34999999999991</v>
      </c>
      <c r="K111" s="355">
        <v>940.25</v>
      </c>
      <c r="L111" s="355">
        <v>920.1</v>
      </c>
      <c r="M111" s="355">
        <v>24.805689999999998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163.85</v>
      </c>
      <c r="D112" s="356">
        <v>164.21666666666667</v>
      </c>
      <c r="E112" s="356">
        <v>162.43333333333334</v>
      </c>
      <c r="F112" s="356">
        <v>161.01666666666668</v>
      </c>
      <c r="G112" s="356">
        <v>159.23333333333335</v>
      </c>
      <c r="H112" s="356">
        <v>165.63333333333333</v>
      </c>
      <c r="I112" s="356">
        <v>167.41666666666669</v>
      </c>
      <c r="J112" s="356">
        <v>168.83333333333331</v>
      </c>
      <c r="K112" s="355">
        <v>166</v>
      </c>
      <c r="L112" s="355">
        <v>162.80000000000001</v>
      </c>
      <c r="M112" s="355">
        <v>106.53203000000001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314.8</v>
      </c>
      <c r="D113" s="356">
        <v>316.98333333333335</v>
      </c>
      <c r="E113" s="356">
        <v>312.11666666666667</v>
      </c>
      <c r="F113" s="356">
        <v>309.43333333333334</v>
      </c>
      <c r="G113" s="356">
        <v>304.56666666666666</v>
      </c>
      <c r="H113" s="356">
        <v>319.66666666666669</v>
      </c>
      <c r="I113" s="356">
        <v>324.53333333333336</v>
      </c>
      <c r="J113" s="356">
        <v>327.2166666666667</v>
      </c>
      <c r="K113" s="355">
        <v>321.85000000000002</v>
      </c>
      <c r="L113" s="355">
        <v>314.3</v>
      </c>
      <c r="M113" s="355">
        <v>3.5844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4461.8999999999996</v>
      </c>
      <c r="D114" s="356">
        <v>4494.1833333333334</v>
      </c>
      <c r="E114" s="356">
        <v>4397.8166666666666</v>
      </c>
      <c r="F114" s="356">
        <v>4333.7333333333336</v>
      </c>
      <c r="G114" s="356">
        <v>4237.3666666666668</v>
      </c>
      <c r="H114" s="356">
        <v>4558.2666666666664</v>
      </c>
      <c r="I114" s="356">
        <v>4654.6333333333332</v>
      </c>
      <c r="J114" s="356">
        <v>4718.7166666666662</v>
      </c>
      <c r="K114" s="355">
        <v>4590.55</v>
      </c>
      <c r="L114" s="355">
        <v>4430.1000000000004</v>
      </c>
      <c r="M114" s="355">
        <v>2.63626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1428.4</v>
      </c>
      <c r="D115" s="356">
        <v>1427.8333333333333</v>
      </c>
      <c r="E115" s="356">
        <v>1417.2666666666664</v>
      </c>
      <c r="F115" s="356">
        <v>1406.1333333333332</v>
      </c>
      <c r="G115" s="356">
        <v>1395.5666666666664</v>
      </c>
      <c r="H115" s="356">
        <v>1438.9666666666665</v>
      </c>
      <c r="I115" s="356">
        <v>1449.5333333333335</v>
      </c>
      <c r="J115" s="356">
        <v>1460.6666666666665</v>
      </c>
      <c r="K115" s="355">
        <v>1438.4</v>
      </c>
      <c r="L115" s="355">
        <v>1416.7</v>
      </c>
      <c r="M115" s="355">
        <v>2.4653299999999998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600.95000000000005</v>
      </c>
      <c r="D116" s="356">
        <v>600.80000000000007</v>
      </c>
      <c r="E116" s="356">
        <v>593.15000000000009</v>
      </c>
      <c r="F116" s="356">
        <v>585.35</v>
      </c>
      <c r="G116" s="356">
        <v>577.70000000000005</v>
      </c>
      <c r="H116" s="356">
        <v>608.60000000000014</v>
      </c>
      <c r="I116" s="356">
        <v>616.25</v>
      </c>
      <c r="J116" s="356">
        <v>624.05000000000018</v>
      </c>
      <c r="K116" s="355">
        <v>608.45000000000005</v>
      </c>
      <c r="L116" s="355">
        <v>593</v>
      </c>
      <c r="M116" s="355">
        <v>10.29921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801.2</v>
      </c>
      <c r="D117" s="356">
        <v>799.61666666666667</v>
      </c>
      <c r="E117" s="356">
        <v>789.83333333333337</v>
      </c>
      <c r="F117" s="356">
        <v>778.4666666666667</v>
      </c>
      <c r="G117" s="356">
        <v>768.68333333333339</v>
      </c>
      <c r="H117" s="356">
        <v>810.98333333333335</v>
      </c>
      <c r="I117" s="356">
        <v>820.76666666666665</v>
      </c>
      <c r="J117" s="356">
        <v>832.13333333333333</v>
      </c>
      <c r="K117" s="355">
        <v>809.4</v>
      </c>
      <c r="L117" s="355">
        <v>788.25</v>
      </c>
      <c r="M117" s="355">
        <v>2.4599199999999999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727.35</v>
      </c>
      <c r="D118" s="356">
        <v>729.11666666666667</v>
      </c>
      <c r="E118" s="356">
        <v>708.23333333333335</v>
      </c>
      <c r="F118" s="356">
        <v>689.11666666666667</v>
      </c>
      <c r="G118" s="356">
        <v>668.23333333333335</v>
      </c>
      <c r="H118" s="356">
        <v>748.23333333333335</v>
      </c>
      <c r="I118" s="356">
        <v>769.11666666666679</v>
      </c>
      <c r="J118" s="356">
        <v>788.23333333333335</v>
      </c>
      <c r="K118" s="355">
        <v>750</v>
      </c>
      <c r="L118" s="355">
        <v>710</v>
      </c>
      <c r="M118" s="355">
        <v>2.7916300000000001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2832.1</v>
      </c>
      <c r="D119" s="356">
        <v>2836.4500000000003</v>
      </c>
      <c r="E119" s="356">
        <v>2746.9000000000005</v>
      </c>
      <c r="F119" s="356">
        <v>2661.7000000000003</v>
      </c>
      <c r="G119" s="356">
        <v>2572.1500000000005</v>
      </c>
      <c r="H119" s="356">
        <v>2921.6500000000005</v>
      </c>
      <c r="I119" s="356">
        <v>3011.2000000000007</v>
      </c>
      <c r="J119" s="356">
        <v>3096.4000000000005</v>
      </c>
      <c r="K119" s="355">
        <v>2926</v>
      </c>
      <c r="L119" s="355">
        <v>2751.25</v>
      </c>
      <c r="M119" s="355">
        <v>4.1541199999999998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398.45</v>
      </c>
      <c r="D120" s="356">
        <v>392.9666666666667</v>
      </c>
      <c r="E120" s="356">
        <v>384.73333333333341</v>
      </c>
      <c r="F120" s="356">
        <v>371.01666666666671</v>
      </c>
      <c r="G120" s="356">
        <v>362.78333333333342</v>
      </c>
      <c r="H120" s="356">
        <v>406.68333333333339</v>
      </c>
      <c r="I120" s="356">
        <v>414.91666666666674</v>
      </c>
      <c r="J120" s="356">
        <v>428.63333333333338</v>
      </c>
      <c r="K120" s="355">
        <v>401.2</v>
      </c>
      <c r="L120" s="355">
        <v>379.25</v>
      </c>
      <c r="M120" s="355">
        <v>29.319089999999999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241.5</v>
      </c>
      <c r="D121" s="356">
        <v>241.6</v>
      </c>
      <c r="E121" s="356">
        <v>237.95</v>
      </c>
      <c r="F121" s="356">
        <v>234.4</v>
      </c>
      <c r="G121" s="356">
        <v>230.75</v>
      </c>
      <c r="H121" s="356">
        <v>245.14999999999998</v>
      </c>
      <c r="I121" s="356">
        <v>248.8</v>
      </c>
      <c r="J121" s="356">
        <v>252.34999999999997</v>
      </c>
      <c r="K121" s="355">
        <v>245.25</v>
      </c>
      <c r="L121" s="355">
        <v>238.05</v>
      </c>
      <c r="M121" s="355">
        <v>1.0652999999999999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131.6</v>
      </c>
      <c r="D122" s="356">
        <v>132.99999999999997</v>
      </c>
      <c r="E122" s="356">
        <v>129.79999999999995</v>
      </c>
      <c r="F122" s="356">
        <v>127.99999999999997</v>
      </c>
      <c r="G122" s="356">
        <v>124.79999999999995</v>
      </c>
      <c r="H122" s="356">
        <v>134.79999999999995</v>
      </c>
      <c r="I122" s="356">
        <v>137.99999999999994</v>
      </c>
      <c r="J122" s="356">
        <v>139.79999999999995</v>
      </c>
      <c r="K122" s="355">
        <v>136.19999999999999</v>
      </c>
      <c r="L122" s="355">
        <v>131.19999999999999</v>
      </c>
      <c r="M122" s="355">
        <v>32.006959999999999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957.55</v>
      </c>
      <c r="D123" s="356">
        <v>953.58333333333337</v>
      </c>
      <c r="E123" s="356">
        <v>946.26666666666677</v>
      </c>
      <c r="F123" s="356">
        <v>934.98333333333335</v>
      </c>
      <c r="G123" s="356">
        <v>927.66666666666674</v>
      </c>
      <c r="H123" s="356">
        <v>964.86666666666679</v>
      </c>
      <c r="I123" s="356">
        <v>972.18333333333339</v>
      </c>
      <c r="J123" s="356">
        <v>983.46666666666681</v>
      </c>
      <c r="K123" s="355">
        <v>960.9</v>
      </c>
      <c r="L123" s="355">
        <v>942.3</v>
      </c>
      <c r="M123" s="355">
        <v>11.92259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886</v>
      </c>
      <c r="D124" s="356">
        <v>891.26666666666677</v>
      </c>
      <c r="E124" s="356">
        <v>875.73333333333358</v>
      </c>
      <c r="F124" s="356">
        <v>865.46666666666681</v>
      </c>
      <c r="G124" s="356">
        <v>849.93333333333362</v>
      </c>
      <c r="H124" s="356">
        <v>901.53333333333353</v>
      </c>
      <c r="I124" s="356">
        <v>917.06666666666661</v>
      </c>
      <c r="J124" s="356">
        <v>927.33333333333348</v>
      </c>
      <c r="K124" s="355">
        <v>906.8</v>
      </c>
      <c r="L124" s="355">
        <v>881</v>
      </c>
      <c r="M124" s="355">
        <v>2.1398899999999998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561.85</v>
      </c>
      <c r="D125" s="356">
        <v>561.51666666666677</v>
      </c>
      <c r="E125" s="356">
        <v>556.33333333333348</v>
      </c>
      <c r="F125" s="356">
        <v>550.81666666666672</v>
      </c>
      <c r="G125" s="356">
        <v>545.63333333333344</v>
      </c>
      <c r="H125" s="356">
        <v>567.03333333333353</v>
      </c>
      <c r="I125" s="356">
        <v>572.2166666666667</v>
      </c>
      <c r="J125" s="356">
        <v>577.73333333333358</v>
      </c>
      <c r="K125" s="355">
        <v>566.70000000000005</v>
      </c>
      <c r="L125" s="355">
        <v>556</v>
      </c>
      <c r="M125" s="355">
        <v>10.530010000000001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1830.3</v>
      </c>
      <c r="D126" s="356">
        <v>1840.6000000000001</v>
      </c>
      <c r="E126" s="356">
        <v>1807.7000000000003</v>
      </c>
      <c r="F126" s="356">
        <v>1785.1000000000001</v>
      </c>
      <c r="G126" s="356">
        <v>1752.2000000000003</v>
      </c>
      <c r="H126" s="356">
        <v>1863.2000000000003</v>
      </c>
      <c r="I126" s="356">
        <v>1896.1000000000004</v>
      </c>
      <c r="J126" s="356">
        <v>1918.7000000000003</v>
      </c>
      <c r="K126" s="355">
        <v>1873.5</v>
      </c>
      <c r="L126" s="355">
        <v>1818</v>
      </c>
      <c r="M126" s="355">
        <v>0.71238999999999997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312.35000000000002</v>
      </c>
      <c r="D127" s="356">
        <v>315.71666666666664</v>
      </c>
      <c r="E127" s="356">
        <v>303.5333333333333</v>
      </c>
      <c r="F127" s="356">
        <v>294.71666666666664</v>
      </c>
      <c r="G127" s="356">
        <v>282.5333333333333</v>
      </c>
      <c r="H127" s="356">
        <v>324.5333333333333</v>
      </c>
      <c r="I127" s="356">
        <v>336.71666666666658</v>
      </c>
      <c r="J127" s="356">
        <v>345.5333333333333</v>
      </c>
      <c r="K127" s="355">
        <v>327.9</v>
      </c>
      <c r="L127" s="355">
        <v>306.89999999999998</v>
      </c>
      <c r="M127" s="355">
        <v>13.11609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82.4</v>
      </c>
      <c r="D128" s="356">
        <v>82.9</v>
      </c>
      <c r="E128" s="356">
        <v>81.600000000000009</v>
      </c>
      <c r="F128" s="356">
        <v>80.8</v>
      </c>
      <c r="G128" s="356">
        <v>79.5</v>
      </c>
      <c r="H128" s="356">
        <v>83.700000000000017</v>
      </c>
      <c r="I128" s="356">
        <v>85.000000000000028</v>
      </c>
      <c r="J128" s="356">
        <v>85.800000000000026</v>
      </c>
      <c r="K128" s="355">
        <v>84.2</v>
      </c>
      <c r="L128" s="355">
        <v>82.1</v>
      </c>
      <c r="M128" s="355">
        <v>4.5739999999999998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1089.6500000000001</v>
      </c>
      <c r="D129" s="356">
        <v>1093.0166666666667</v>
      </c>
      <c r="E129" s="356">
        <v>1076.6333333333332</v>
      </c>
      <c r="F129" s="356">
        <v>1063.6166666666666</v>
      </c>
      <c r="G129" s="356">
        <v>1047.2333333333331</v>
      </c>
      <c r="H129" s="356">
        <v>1106.0333333333333</v>
      </c>
      <c r="I129" s="356">
        <v>1122.416666666667</v>
      </c>
      <c r="J129" s="356">
        <v>1135.4333333333334</v>
      </c>
      <c r="K129" s="355">
        <v>1109.4000000000001</v>
      </c>
      <c r="L129" s="355">
        <v>1080</v>
      </c>
      <c r="M129" s="355">
        <v>0.54142999999999997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2114.9</v>
      </c>
      <c r="D130" s="356">
        <v>2132.7833333333333</v>
      </c>
      <c r="E130" s="356">
        <v>2090.5666666666666</v>
      </c>
      <c r="F130" s="356">
        <v>2066.2333333333331</v>
      </c>
      <c r="G130" s="356">
        <v>2024.0166666666664</v>
      </c>
      <c r="H130" s="356">
        <v>2157.1166666666668</v>
      </c>
      <c r="I130" s="356">
        <v>2199.333333333333</v>
      </c>
      <c r="J130" s="356">
        <v>2223.666666666667</v>
      </c>
      <c r="K130" s="355">
        <v>2175</v>
      </c>
      <c r="L130" s="355">
        <v>2108.4499999999998</v>
      </c>
      <c r="M130" s="355">
        <v>5.4531999999999998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273.45</v>
      </c>
      <c r="D131" s="356">
        <v>275.11666666666662</v>
      </c>
      <c r="E131" s="356">
        <v>270.38333333333321</v>
      </c>
      <c r="F131" s="356">
        <v>267.31666666666661</v>
      </c>
      <c r="G131" s="356">
        <v>262.5833333333332</v>
      </c>
      <c r="H131" s="356">
        <v>278.18333333333322</v>
      </c>
      <c r="I131" s="356">
        <v>282.91666666666669</v>
      </c>
      <c r="J131" s="356">
        <v>285.98333333333323</v>
      </c>
      <c r="K131" s="355">
        <v>279.85000000000002</v>
      </c>
      <c r="L131" s="355">
        <v>272.05</v>
      </c>
      <c r="M131" s="355">
        <v>24.71997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138.1</v>
      </c>
      <c r="D132" s="356">
        <v>136.53333333333333</v>
      </c>
      <c r="E132" s="356">
        <v>131.81666666666666</v>
      </c>
      <c r="F132" s="356">
        <v>125.53333333333333</v>
      </c>
      <c r="G132" s="356">
        <v>120.81666666666666</v>
      </c>
      <c r="H132" s="356">
        <v>142.81666666666666</v>
      </c>
      <c r="I132" s="356">
        <v>147.5333333333333</v>
      </c>
      <c r="J132" s="356">
        <v>153.81666666666666</v>
      </c>
      <c r="K132" s="355">
        <v>141.25</v>
      </c>
      <c r="L132" s="355">
        <v>130.25</v>
      </c>
      <c r="M132" s="355">
        <v>68.142570000000006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723.95</v>
      </c>
      <c r="D133" s="356">
        <v>728.63333333333333</v>
      </c>
      <c r="E133" s="356">
        <v>716.31666666666661</v>
      </c>
      <c r="F133" s="356">
        <v>708.68333333333328</v>
      </c>
      <c r="G133" s="356">
        <v>696.36666666666656</v>
      </c>
      <c r="H133" s="356">
        <v>736.26666666666665</v>
      </c>
      <c r="I133" s="356">
        <v>748.58333333333348</v>
      </c>
      <c r="J133" s="356">
        <v>756.2166666666667</v>
      </c>
      <c r="K133" s="355">
        <v>740.95</v>
      </c>
      <c r="L133" s="355">
        <v>721</v>
      </c>
      <c r="M133" s="355">
        <v>0.40381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4465.1499999999996</v>
      </c>
      <c r="D134" s="356">
        <v>4425.0666666666666</v>
      </c>
      <c r="E134" s="356">
        <v>4352.1333333333332</v>
      </c>
      <c r="F134" s="356">
        <v>4239.1166666666668</v>
      </c>
      <c r="G134" s="356">
        <v>4166.1833333333334</v>
      </c>
      <c r="H134" s="356">
        <v>4538.083333333333</v>
      </c>
      <c r="I134" s="356">
        <v>4611.0166666666655</v>
      </c>
      <c r="J134" s="356">
        <v>4724.0333333333328</v>
      </c>
      <c r="K134" s="355">
        <v>4498</v>
      </c>
      <c r="L134" s="355">
        <v>4312.05</v>
      </c>
      <c r="M134" s="355">
        <v>13.7362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4272.8999999999996</v>
      </c>
      <c r="D135" s="356">
        <v>4283.333333333333</v>
      </c>
      <c r="E135" s="356">
        <v>4214.6666666666661</v>
      </c>
      <c r="F135" s="356">
        <v>4156.4333333333334</v>
      </c>
      <c r="G135" s="356">
        <v>4087.7666666666664</v>
      </c>
      <c r="H135" s="356">
        <v>4341.5666666666657</v>
      </c>
      <c r="I135" s="356">
        <v>4410.2333333333318</v>
      </c>
      <c r="J135" s="356">
        <v>4468.4666666666653</v>
      </c>
      <c r="K135" s="355">
        <v>4352</v>
      </c>
      <c r="L135" s="355">
        <v>4225.1000000000004</v>
      </c>
      <c r="M135" s="355">
        <v>2.6537700000000002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367.85</v>
      </c>
      <c r="D136" s="356">
        <v>370.15000000000003</v>
      </c>
      <c r="E136" s="356">
        <v>364.20000000000005</v>
      </c>
      <c r="F136" s="356">
        <v>360.55</v>
      </c>
      <c r="G136" s="356">
        <v>354.6</v>
      </c>
      <c r="H136" s="356">
        <v>373.80000000000007</v>
      </c>
      <c r="I136" s="356">
        <v>379.75</v>
      </c>
      <c r="J136" s="356">
        <v>383.40000000000009</v>
      </c>
      <c r="K136" s="355">
        <v>376.1</v>
      </c>
      <c r="L136" s="355">
        <v>366.5</v>
      </c>
      <c r="M136" s="355">
        <v>65.470190000000002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4051.15</v>
      </c>
      <c r="D137" s="356">
        <v>4080.3833333333332</v>
      </c>
      <c r="E137" s="356">
        <v>4005.7666666666664</v>
      </c>
      <c r="F137" s="356">
        <v>3960.3833333333332</v>
      </c>
      <c r="G137" s="356">
        <v>3885.7666666666664</v>
      </c>
      <c r="H137" s="356">
        <v>4125.7666666666664</v>
      </c>
      <c r="I137" s="356">
        <v>4200.3833333333332</v>
      </c>
      <c r="J137" s="356">
        <v>4245.7666666666664</v>
      </c>
      <c r="K137" s="355">
        <v>4155</v>
      </c>
      <c r="L137" s="355">
        <v>4035</v>
      </c>
      <c r="M137" s="355">
        <v>3.1323599999999998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4316.45</v>
      </c>
      <c r="D138" s="356">
        <v>4310.9333333333334</v>
      </c>
      <c r="E138" s="356">
        <v>4249.0666666666666</v>
      </c>
      <c r="F138" s="356">
        <v>4181.6833333333334</v>
      </c>
      <c r="G138" s="356">
        <v>4119.8166666666666</v>
      </c>
      <c r="H138" s="356">
        <v>4378.3166666666666</v>
      </c>
      <c r="I138" s="356">
        <v>4440.1833333333334</v>
      </c>
      <c r="J138" s="356">
        <v>4507.5666666666666</v>
      </c>
      <c r="K138" s="355">
        <v>4372.8</v>
      </c>
      <c r="L138" s="355">
        <v>4243.55</v>
      </c>
      <c r="M138" s="355">
        <v>3.80613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2331.0500000000002</v>
      </c>
      <c r="D139" s="356">
        <v>2337.4333333333334</v>
      </c>
      <c r="E139" s="356">
        <v>2295.8666666666668</v>
      </c>
      <c r="F139" s="356">
        <v>2260.6833333333334</v>
      </c>
      <c r="G139" s="356">
        <v>2219.1166666666668</v>
      </c>
      <c r="H139" s="356">
        <v>2372.6166666666668</v>
      </c>
      <c r="I139" s="356">
        <v>2414.1833333333334</v>
      </c>
      <c r="J139" s="356">
        <v>2449.3666666666668</v>
      </c>
      <c r="K139" s="355">
        <v>2379</v>
      </c>
      <c r="L139" s="355">
        <v>2302.25</v>
      </c>
      <c r="M139" s="355">
        <v>0.33528999999999998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63.8</v>
      </c>
      <c r="D140" s="356">
        <v>63.85</v>
      </c>
      <c r="E140" s="356">
        <v>63.2</v>
      </c>
      <c r="F140" s="356">
        <v>62.6</v>
      </c>
      <c r="G140" s="356">
        <v>61.95</v>
      </c>
      <c r="H140" s="356">
        <v>64.45</v>
      </c>
      <c r="I140" s="356">
        <v>65.099999999999994</v>
      </c>
      <c r="J140" s="356">
        <v>65.7</v>
      </c>
      <c r="K140" s="355">
        <v>64.5</v>
      </c>
      <c r="L140" s="355">
        <v>63.25</v>
      </c>
      <c r="M140" s="355">
        <v>6.6143400000000003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2706.45</v>
      </c>
      <c r="D141" s="356">
        <v>2708.3166666666671</v>
      </c>
      <c r="E141" s="356">
        <v>2678.233333333334</v>
      </c>
      <c r="F141" s="356">
        <v>2650.0166666666669</v>
      </c>
      <c r="G141" s="356">
        <v>2619.9333333333338</v>
      </c>
      <c r="H141" s="356">
        <v>2736.5333333333342</v>
      </c>
      <c r="I141" s="356">
        <v>2766.6166666666672</v>
      </c>
      <c r="J141" s="356">
        <v>2794.8333333333344</v>
      </c>
      <c r="K141" s="355">
        <v>2738.4</v>
      </c>
      <c r="L141" s="355">
        <v>2680.1</v>
      </c>
      <c r="M141" s="355">
        <v>8.0488199999999992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424.6</v>
      </c>
      <c r="D142" s="356">
        <v>429.31666666666666</v>
      </c>
      <c r="E142" s="356">
        <v>415.63333333333333</v>
      </c>
      <c r="F142" s="356">
        <v>406.66666666666669</v>
      </c>
      <c r="G142" s="356">
        <v>392.98333333333335</v>
      </c>
      <c r="H142" s="356">
        <v>438.2833333333333</v>
      </c>
      <c r="I142" s="356">
        <v>451.96666666666658</v>
      </c>
      <c r="J142" s="356">
        <v>460.93333333333328</v>
      </c>
      <c r="K142" s="355">
        <v>443</v>
      </c>
      <c r="L142" s="355">
        <v>420.35</v>
      </c>
      <c r="M142" s="355">
        <v>4.9036600000000004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137.15</v>
      </c>
      <c r="D143" s="356">
        <v>138.00000000000003</v>
      </c>
      <c r="E143" s="356">
        <v>135.20000000000005</v>
      </c>
      <c r="F143" s="356">
        <v>133.25000000000003</v>
      </c>
      <c r="G143" s="356">
        <v>130.45000000000005</v>
      </c>
      <c r="H143" s="356">
        <v>139.95000000000005</v>
      </c>
      <c r="I143" s="356">
        <v>142.75000000000006</v>
      </c>
      <c r="J143" s="356">
        <v>144.70000000000005</v>
      </c>
      <c r="K143" s="355">
        <v>140.80000000000001</v>
      </c>
      <c r="L143" s="355">
        <v>136.05000000000001</v>
      </c>
      <c r="M143" s="355">
        <v>3.0114999999999998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370.65</v>
      </c>
      <c r="D144" s="356">
        <v>373.01666666666665</v>
      </c>
      <c r="E144" s="356">
        <v>361.68333333333328</v>
      </c>
      <c r="F144" s="356">
        <v>352.71666666666664</v>
      </c>
      <c r="G144" s="356">
        <v>341.38333333333327</v>
      </c>
      <c r="H144" s="356">
        <v>381.98333333333329</v>
      </c>
      <c r="I144" s="356">
        <v>393.31666666666666</v>
      </c>
      <c r="J144" s="356">
        <v>402.2833333333333</v>
      </c>
      <c r="K144" s="355">
        <v>384.35</v>
      </c>
      <c r="L144" s="355">
        <v>364.05</v>
      </c>
      <c r="M144" s="355">
        <v>3.6987299999999999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498.8</v>
      </c>
      <c r="D145" s="356">
        <v>498.38333333333338</v>
      </c>
      <c r="E145" s="356">
        <v>494.91666666666674</v>
      </c>
      <c r="F145" s="356">
        <v>491.03333333333336</v>
      </c>
      <c r="G145" s="356">
        <v>487.56666666666672</v>
      </c>
      <c r="H145" s="356">
        <v>502.26666666666677</v>
      </c>
      <c r="I145" s="356">
        <v>505.73333333333335</v>
      </c>
      <c r="J145" s="356">
        <v>509.61666666666679</v>
      </c>
      <c r="K145" s="355">
        <v>501.85</v>
      </c>
      <c r="L145" s="355">
        <v>494.5</v>
      </c>
      <c r="M145" s="355">
        <v>3.2727200000000001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1413.2</v>
      </c>
      <c r="D146" s="356">
        <v>1420.0833333333333</v>
      </c>
      <c r="E146" s="356">
        <v>1391.2666666666664</v>
      </c>
      <c r="F146" s="356">
        <v>1369.3333333333333</v>
      </c>
      <c r="G146" s="356">
        <v>1340.5166666666664</v>
      </c>
      <c r="H146" s="356">
        <v>1442.0166666666664</v>
      </c>
      <c r="I146" s="356">
        <v>1470.8333333333335</v>
      </c>
      <c r="J146" s="356">
        <v>1492.7666666666664</v>
      </c>
      <c r="K146" s="355">
        <v>1448.9</v>
      </c>
      <c r="L146" s="355">
        <v>1398.15</v>
      </c>
      <c r="M146" s="355">
        <v>1.9131100000000001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66.55</v>
      </c>
      <c r="D147" s="356">
        <v>66.583333333333329</v>
      </c>
      <c r="E147" s="356">
        <v>66.016666666666652</v>
      </c>
      <c r="F147" s="356">
        <v>65.48333333333332</v>
      </c>
      <c r="G147" s="356">
        <v>64.916666666666643</v>
      </c>
      <c r="H147" s="356">
        <v>67.11666666666666</v>
      </c>
      <c r="I147" s="356">
        <v>67.683333333333351</v>
      </c>
      <c r="J147" s="356">
        <v>68.216666666666669</v>
      </c>
      <c r="K147" s="355">
        <v>67.150000000000006</v>
      </c>
      <c r="L147" s="355">
        <v>66.05</v>
      </c>
      <c r="M147" s="355">
        <v>9.9494299999999996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167.3</v>
      </c>
      <c r="D148" s="356">
        <v>167.38333333333335</v>
      </c>
      <c r="E148" s="356">
        <v>159.9666666666667</v>
      </c>
      <c r="F148" s="356">
        <v>152.63333333333335</v>
      </c>
      <c r="G148" s="356">
        <v>145.2166666666667</v>
      </c>
      <c r="H148" s="356">
        <v>174.7166666666667</v>
      </c>
      <c r="I148" s="356">
        <v>182.13333333333338</v>
      </c>
      <c r="J148" s="356">
        <v>189.4666666666667</v>
      </c>
      <c r="K148" s="355">
        <v>174.8</v>
      </c>
      <c r="L148" s="355">
        <v>160.05000000000001</v>
      </c>
      <c r="M148" s="355">
        <v>5.9097799999999996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112.85</v>
      </c>
      <c r="D149" s="356">
        <v>113.85000000000001</v>
      </c>
      <c r="E149" s="356">
        <v>111.00000000000001</v>
      </c>
      <c r="F149" s="356">
        <v>109.15</v>
      </c>
      <c r="G149" s="356">
        <v>106.30000000000001</v>
      </c>
      <c r="H149" s="356">
        <v>115.70000000000002</v>
      </c>
      <c r="I149" s="356">
        <v>118.55000000000001</v>
      </c>
      <c r="J149" s="356">
        <v>120.40000000000002</v>
      </c>
      <c r="K149" s="355">
        <v>116.7</v>
      </c>
      <c r="L149" s="355">
        <v>112</v>
      </c>
      <c r="M149" s="355">
        <v>4.3685299999999998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53.2</v>
      </c>
      <c r="D150" s="356">
        <v>53.683333333333337</v>
      </c>
      <c r="E150" s="356">
        <v>51.666666666666671</v>
      </c>
      <c r="F150" s="356">
        <v>50.133333333333333</v>
      </c>
      <c r="G150" s="356">
        <v>48.116666666666667</v>
      </c>
      <c r="H150" s="356">
        <v>55.216666666666676</v>
      </c>
      <c r="I150" s="356">
        <v>57.233333333333341</v>
      </c>
      <c r="J150" s="356">
        <v>58.76666666666668</v>
      </c>
      <c r="K150" s="355">
        <v>55.7</v>
      </c>
      <c r="L150" s="355">
        <v>52.15</v>
      </c>
      <c r="M150" s="355">
        <v>5.1181599999999996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705.35</v>
      </c>
      <c r="D151" s="356">
        <v>701.20000000000016</v>
      </c>
      <c r="E151" s="356">
        <v>695.85000000000036</v>
      </c>
      <c r="F151" s="356">
        <v>686.35000000000025</v>
      </c>
      <c r="G151" s="356">
        <v>681.00000000000045</v>
      </c>
      <c r="H151" s="356">
        <v>710.70000000000027</v>
      </c>
      <c r="I151" s="356">
        <v>716.05</v>
      </c>
      <c r="J151" s="356">
        <v>725.55000000000018</v>
      </c>
      <c r="K151" s="355">
        <v>706.55</v>
      </c>
      <c r="L151" s="355">
        <v>691.7</v>
      </c>
      <c r="M151" s="355">
        <v>0.26787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1855.3</v>
      </c>
      <c r="D152" s="356">
        <v>1852.7666666666664</v>
      </c>
      <c r="E152" s="356">
        <v>1845.6333333333328</v>
      </c>
      <c r="F152" s="356">
        <v>1835.9666666666662</v>
      </c>
      <c r="G152" s="356">
        <v>1828.8333333333326</v>
      </c>
      <c r="H152" s="356">
        <v>1862.4333333333329</v>
      </c>
      <c r="I152" s="356">
        <v>1869.5666666666666</v>
      </c>
      <c r="J152" s="356">
        <v>1879.2333333333331</v>
      </c>
      <c r="K152" s="355">
        <v>1859.9</v>
      </c>
      <c r="L152" s="355">
        <v>1843.1</v>
      </c>
      <c r="M152" s="355">
        <v>4.8622199999999998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159.5</v>
      </c>
      <c r="D153" s="356">
        <v>160.08333333333334</v>
      </c>
      <c r="E153" s="356">
        <v>158.4666666666667</v>
      </c>
      <c r="F153" s="356">
        <v>157.43333333333337</v>
      </c>
      <c r="G153" s="356">
        <v>155.81666666666672</v>
      </c>
      <c r="H153" s="356">
        <v>161.11666666666667</v>
      </c>
      <c r="I153" s="356">
        <v>162.73333333333329</v>
      </c>
      <c r="J153" s="356">
        <v>163.76666666666665</v>
      </c>
      <c r="K153" s="355">
        <v>161.69999999999999</v>
      </c>
      <c r="L153" s="355">
        <v>159.05000000000001</v>
      </c>
      <c r="M153" s="355">
        <v>16.908329999999999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121.9</v>
      </c>
      <c r="D154" s="356">
        <v>121.86666666666667</v>
      </c>
      <c r="E154" s="356">
        <v>120.23333333333335</v>
      </c>
      <c r="F154" s="356">
        <v>118.56666666666668</v>
      </c>
      <c r="G154" s="356">
        <v>116.93333333333335</v>
      </c>
      <c r="H154" s="356">
        <v>123.53333333333335</v>
      </c>
      <c r="I154" s="356">
        <v>125.16666666666667</v>
      </c>
      <c r="J154" s="356">
        <v>126.83333333333334</v>
      </c>
      <c r="K154" s="355">
        <v>123.5</v>
      </c>
      <c r="L154" s="355">
        <v>120.2</v>
      </c>
      <c r="M154" s="355">
        <v>1.7968500000000001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313.64999999999998</v>
      </c>
      <c r="D155" s="356">
        <v>311.16666666666669</v>
      </c>
      <c r="E155" s="356">
        <v>307.53333333333336</v>
      </c>
      <c r="F155" s="356">
        <v>301.41666666666669</v>
      </c>
      <c r="G155" s="356">
        <v>297.78333333333336</v>
      </c>
      <c r="H155" s="356">
        <v>317.28333333333336</v>
      </c>
      <c r="I155" s="356">
        <v>320.91666666666669</v>
      </c>
      <c r="J155" s="356">
        <v>327.03333333333336</v>
      </c>
      <c r="K155" s="355">
        <v>314.8</v>
      </c>
      <c r="L155" s="355">
        <v>305.05</v>
      </c>
      <c r="M155" s="355">
        <v>8.7597100000000001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99.6</v>
      </c>
      <c r="D156" s="356">
        <v>100.01666666666667</v>
      </c>
      <c r="E156" s="356">
        <v>98.533333333333331</v>
      </c>
      <c r="F156" s="356">
        <v>97.466666666666669</v>
      </c>
      <c r="G156" s="356">
        <v>95.983333333333334</v>
      </c>
      <c r="H156" s="356">
        <v>101.08333333333333</v>
      </c>
      <c r="I156" s="356">
        <v>102.56666666666665</v>
      </c>
      <c r="J156" s="356">
        <v>103.63333333333333</v>
      </c>
      <c r="K156" s="355">
        <v>101.5</v>
      </c>
      <c r="L156" s="355">
        <v>98.95</v>
      </c>
      <c r="M156" s="355">
        <v>160.16476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483</v>
      </c>
      <c r="D157" s="356">
        <v>479.63333333333338</v>
      </c>
      <c r="E157" s="356">
        <v>469.51666666666677</v>
      </c>
      <c r="F157" s="356">
        <v>456.03333333333336</v>
      </c>
      <c r="G157" s="356">
        <v>445.91666666666674</v>
      </c>
      <c r="H157" s="356">
        <v>493.11666666666679</v>
      </c>
      <c r="I157" s="356">
        <v>503.23333333333346</v>
      </c>
      <c r="J157" s="356">
        <v>516.71666666666681</v>
      </c>
      <c r="K157" s="355">
        <v>489.75</v>
      </c>
      <c r="L157" s="355">
        <v>466.15</v>
      </c>
      <c r="M157" s="355">
        <v>3.1689500000000002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3932</v>
      </c>
      <c r="D158" s="356">
        <v>3916.3333333333335</v>
      </c>
      <c r="E158" s="356">
        <v>3797.666666666667</v>
      </c>
      <c r="F158" s="356">
        <v>3663.3333333333335</v>
      </c>
      <c r="G158" s="356">
        <v>3544.666666666667</v>
      </c>
      <c r="H158" s="356">
        <v>4050.666666666667</v>
      </c>
      <c r="I158" s="356">
        <v>4169.3333333333339</v>
      </c>
      <c r="J158" s="356">
        <v>4303.666666666667</v>
      </c>
      <c r="K158" s="355">
        <v>4035</v>
      </c>
      <c r="L158" s="355">
        <v>3782</v>
      </c>
      <c r="M158" s="355">
        <v>0.37712000000000001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167.4</v>
      </c>
      <c r="D159" s="356">
        <v>168.25</v>
      </c>
      <c r="E159" s="356">
        <v>164.15</v>
      </c>
      <c r="F159" s="356">
        <v>160.9</v>
      </c>
      <c r="G159" s="356">
        <v>156.80000000000001</v>
      </c>
      <c r="H159" s="356">
        <v>171.5</v>
      </c>
      <c r="I159" s="356">
        <v>175.60000000000002</v>
      </c>
      <c r="J159" s="356">
        <v>178.85</v>
      </c>
      <c r="K159" s="355">
        <v>172.35</v>
      </c>
      <c r="L159" s="355">
        <v>165</v>
      </c>
      <c r="M159" s="355">
        <v>5.1053600000000001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2803</v>
      </c>
      <c r="D160" s="356">
        <v>2813.9666666666667</v>
      </c>
      <c r="E160" s="356">
        <v>2733.0333333333333</v>
      </c>
      <c r="F160" s="356">
        <v>2663.0666666666666</v>
      </c>
      <c r="G160" s="356">
        <v>2582.1333333333332</v>
      </c>
      <c r="H160" s="356">
        <v>2883.9333333333334</v>
      </c>
      <c r="I160" s="356">
        <v>2964.8666666666668</v>
      </c>
      <c r="J160" s="356">
        <v>3034.8333333333335</v>
      </c>
      <c r="K160" s="355">
        <v>2894.9</v>
      </c>
      <c r="L160" s="355">
        <v>2744</v>
      </c>
      <c r="M160" s="355">
        <v>0.20923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266.89999999999998</v>
      </c>
      <c r="D161" s="356">
        <v>266.84999999999997</v>
      </c>
      <c r="E161" s="356">
        <v>263.94999999999993</v>
      </c>
      <c r="F161" s="356">
        <v>260.99999999999994</v>
      </c>
      <c r="G161" s="356">
        <v>258.09999999999991</v>
      </c>
      <c r="H161" s="356">
        <v>269.79999999999995</v>
      </c>
      <c r="I161" s="356">
        <v>272.69999999999993</v>
      </c>
      <c r="J161" s="356">
        <v>275.64999999999998</v>
      </c>
      <c r="K161" s="355">
        <v>269.75</v>
      </c>
      <c r="L161" s="355">
        <v>263.89999999999998</v>
      </c>
      <c r="M161" s="355">
        <v>13.781689999999999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47.7</v>
      </c>
      <c r="D162" s="356">
        <v>47.300000000000004</v>
      </c>
      <c r="E162" s="356">
        <v>46.650000000000006</v>
      </c>
      <c r="F162" s="356">
        <v>45.6</v>
      </c>
      <c r="G162" s="356">
        <v>44.95</v>
      </c>
      <c r="H162" s="356">
        <v>48.350000000000009</v>
      </c>
      <c r="I162" s="356">
        <v>49</v>
      </c>
      <c r="J162" s="356">
        <v>50.050000000000011</v>
      </c>
      <c r="K162" s="355">
        <v>47.95</v>
      </c>
      <c r="L162" s="355">
        <v>46.25</v>
      </c>
      <c r="M162" s="355">
        <v>20.294709999999998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134.85</v>
      </c>
      <c r="D163" s="356">
        <v>137.70000000000002</v>
      </c>
      <c r="E163" s="356">
        <v>131.65000000000003</v>
      </c>
      <c r="F163" s="356">
        <v>128.45000000000002</v>
      </c>
      <c r="G163" s="356">
        <v>122.40000000000003</v>
      </c>
      <c r="H163" s="356">
        <v>140.90000000000003</v>
      </c>
      <c r="I163" s="356">
        <v>146.95000000000005</v>
      </c>
      <c r="J163" s="356">
        <v>150.15000000000003</v>
      </c>
      <c r="K163" s="355">
        <v>143.75</v>
      </c>
      <c r="L163" s="355">
        <v>134.5</v>
      </c>
      <c r="M163" s="355">
        <v>80.017240000000001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187.25</v>
      </c>
      <c r="D164" s="356">
        <v>189.06666666666669</v>
      </c>
      <c r="E164" s="356">
        <v>184.13333333333338</v>
      </c>
      <c r="F164" s="356">
        <v>181.01666666666668</v>
      </c>
      <c r="G164" s="356">
        <v>176.08333333333337</v>
      </c>
      <c r="H164" s="356">
        <v>192.18333333333339</v>
      </c>
      <c r="I164" s="356">
        <v>197.11666666666673</v>
      </c>
      <c r="J164" s="356">
        <v>200.23333333333341</v>
      </c>
      <c r="K164" s="355">
        <v>194</v>
      </c>
      <c r="L164" s="355">
        <v>185.95</v>
      </c>
      <c r="M164" s="355">
        <v>3.3235999999999999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139.35</v>
      </c>
      <c r="D165" s="356">
        <v>139.76666666666665</v>
      </c>
      <c r="E165" s="356">
        <v>138.33333333333331</v>
      </c>
      <c r="F165" s="356">
        <v>137.31666666666666</v>
      </c>
      <c r="G165" s="356">
        <v>135.88333333333333</v>
      </c>
      <c r="H165" s="356">
        <v>140.7833333333333</v>
      </c>
      <c r="I165" s="356">
        <v>142.21666666666664</v>
      </c>
      <c r="J165" s="356">
        <v>143.23333333333329</v>
      </c>
      <c r="K165" s="355">
        <v>141.19999999999999</v>
      </c>
      <c r="L165" s="355">
        <v>138.75</v>
      </c>
      <c r="M165" s="355">
        <v>47.36139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2882.5</v>
      </c>
      <c r="D166" s="356">
        <v>2890.9166666666665</v>
      </c>
      <c r="E166" s="356">
        <v>2837.8833333333332</v>
      </c>
      <c r="F166" s="356">
        <v>2793.2666666666669</v>
      </c>
      <c r="G166" s="356">
        <v>2740.2333333333336</v>
      </c>
      <c r="H166" s="356">
        <v>2935.5333333333328</v>
      </c>
      <c r="I166" s="356">
        <v>2988.5666666666666</v>
      </c>
      <c r="J166" s="356">
        <v>3033.1833333333325</v>
      </c>
      <c r="K166" s="355">
        <v>2943.95</v>
      </c>
      <c r="L166" s="355">
        <v>2846.3</v>
      </c>
      <c r="M166" s="355">
        <v>0.10852000000000001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3027.4</v>
      </c>
      <c r="D167" s="356">
        <v>2992.35</v>
      </c>
      <c r="E167" s="356">
        <v>2935.1</v>
      </c>
      <c r="F167" s="356">
        <v>2842.8</v>
      </c>
      <c r="G167" s="356">
        <v>2785.55</v>
      </c>
      <c r="H167" s="356">
        <v>3084.6499999999996</v>
      </c>
      <c r="I167" s="356">
        <v>3141.8999999999996</v>
      </c>
      <c r="J167" s="356">
        <v>3234.1999999999994</v>
      </c>
      <c r="K167" s="355">
        <v>3049.6</v>
      </c>
      <c r="L167" s="355">
        <v>2900.05</v>
      </c>
      <c r="M167" s="355">
        <v>0.18354999999999999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312.7</v>
      </c>
      <c r="D168" s="356">
        <v>311.3</v>
      </c>
      <c r="E168" s="356">
        <v>308.65000000000003</v>
      </c>
      <c r="F168" s="356">
        <v>304.60000000000002</v>
      </c>
      <c r="G168" s="356">
        <v>301.95000000000005</v>
      </c>
      <c r="H168" s="356">
        <v>315.35000000000002</v>
      </c>
      <c r="I168" s="356">
        <v>318</v>
      </c>
      <c r="J168" s="356">
        <v>322.05</v>
      </c>
      <c r="K168" s="355">
        <v>313.95</v>
      </c>
      <c r="L168" s="355">
        <v>307.25</v>
      </c>
      <c r="M168" s="355">
        <v>1.16248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132.6</v>
      </c>
      <c r="D169" s="356">
        <v>132.76666666666668</v>
      </c>
      <c r="E169" s="356">
        <v>131.63333333333335</v>
      </c>
      <c r="F169" s="356">
        <v>130.66666666666669</v>
      </c>
      <c r="G169" s="356">
        <v>129.53333333333336</v>
      </c>
      <c r="H169" s="356">
        <v>133.73333333333335</v>
      </c>
      <c r="I169" s="356">
        <v>134.86666666666667</v>
      </c>
      <c r="J169" s="356">
        <v>135.83333333333334</v>
      </c>
      <c r="K169" s="355">
        <v>133.9</v>
      </c>
      <c r="L169" s="355">
        <v>131.80000000000001</v>
      </c>
      <c r="M169" s="355">
        <v>1.9433800000000001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5091.8999999999996</v>
      </c>
      <c r="D170" s="356">
        <v>5070.7166666666662</v>
      </c>
      <c r="E170" s="356">
        <v>5041.4333333333325</v>
      </c>
      <c r="F170" s="356">
        <v>4990.9666666666662</v>
      </c>
      <c r="G170" s="356">
        <v>4961.6833333333325</v>
      </c>
      <c r="H170" s="356">
        <v>5121.1833333333325</v>
      </c>
      <c r="I170" s="356">
        <v>5150.4666666666672</v>
      </c>
      <c r="J170" s="356">
        <v>5200.9333333333325</v>
      </c>
      <c r="K170" s="355">
        <v>5100</v>
      </c>
      <c r="L170" s="355">
        <v>5020.25</v>
      </c>
      <c r="M170" s="355">
        <v>2.0969999999999999E-2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3412.75</v>
      </c>
      <c r="D171" s="356">
        <v>3409.0499999999997</v>
      </c>
      <c r="E171" s="356">
        <v>3365.6999999999994</v>
      </c>
      <c r="F171" s="356">
        <v>3318.6499999999996</v>
      </c>
      <c r="G171" s="356">
        <v>3275.2999999999993</v>
      </c>
      <c r="H171" s="356">
        <v>3456.0999999999995</v>
      </c>
      <c r="I171" s="356">
        <v>3499.45</v>
      </c>
      <c r="J171" s="356">
        <v>3546.4999999999995</v>
      </c>
      <c r="K171" s="355">
        <v>3452.4</v>
      </c>
      <c r="L171" s="355">
        <v>3362</v>
      </c>
      <c r="M171" s="355">
        <v>1.1305700000000001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1572.2</v>
      </c>
      <c r="D172" s="356">
        <v>1566.3166666666668</v>
      </c>
      <c r="E172" s="356">
        <v>1552.5333333333338</v>
      </c>
      <c r="F172" s="356">
        <v>1532.866666666667</v>
      </c>
      <c r="G172" s="356">
        <v>1519.0833333333339</v>
      </c>
      <c r="H172" s="356">
        <v>1585.9833333333336</v>
      </c>
      <c r="I172" s="356">
        <v>1599.7666666666669</v>
      </c>
      <c r="J172" s="356">
        <v>1619.4333333333334</v>
      </c>
      <c r="K172" s="355">
        <v>1580.1</v>
      </c>
      <c r="L172" s="355">
        <v>1546.65</v>
      </c>
      <c r="M172" s="355">
        <v>0.40676000000000001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487.2</v>
      </c>
      <c r="D173" s="356">
        <v>487.2833333333333</v>
      </c>
      <c r="E173" s="356">
        <v>483.96666666666658</v>
      </c>
      <c r="F173" s="356">
        <v>480.73333333333329</v>
      </c>
      <c r="G173" s="356">
        <v>477.41666666666657</v>
      </c>
      <c r="H173" s="356">
        <v>490.51666666666659</v>
      </c>
      <c r="I173" s="356">
        <v>493.83333333333331</v>
      </c>
      <c r="J173" s="356">
        <v>497.06666666666661</v>
      </c>
      <c r="K173" s="355">
        <v>490.6</v>
      </c>
      <c r="L173" s="355">
        <v>484.05</v>
      </c>
      <c r="M173" s="355">
        <v>4.6935000000000002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4606.3</v>
      </c>
      <c r="D174" s="356">
        <v>4613.2833333333328</v>
      </c>
      <c r="E174" s="356">
        <v>4563.5666666666657</v>
      </c>
      <c r="F174" s="356">
        <v>4520.833333333333</v>
      </c>
      <c r="G174" s="356">
        <v>4471.1166666666659</v>
      </c>
      <c r="H174" s="356">
        <v>4656.0166666666655</v>
      </c>
      <c r="I174" s="356">
        <v>4705.7333333333327</v>
      </c>
      <c r="J174" s="356">
        <v>4748.4666666666653</v>
      </c>
      <c r="K174" s="355">
        <v>4663</v>
      </c>
      <c r="L174" s="355">
        <v>4570.55</v>
      </c>
      <c r="M174" s="355">
        <v>0.14444000000000001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40.65</v>
      </c>
      <c r="D175" s="356">
        <v>40.866666666666667</v>
      </c>
      <c r="E175" s="356">
        <v>40.283333333333331</v>
      </c>
      <c r="F175" s="356">
        <v>39.916666666666664</v>
      </c>
      <c r="G175" s="356">
        <v>39.333333333333329</v>
      </c>
      <c r="H175" s="356">
        <v>41.233333333333334</v>
      </c>
      <c r="I175" s="356">
        <v>41.816666666666663</v>
      </c>
      <c r="J175" s="356">
        <v>42.183333333333337</v>
      </c>
      <c r="K175" s="355">
        <v>41.45</v>
      </c>
      <c r="L175" s="355">
        <v>40.5</v>
      </c>
      <c r="M175" s="355">
        <v>105.03655000000001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554.79999999999995</v>
      </c>
      <c r="D176" s="356">
        <v>560.23333333333323</v>
      </c>
      <c r="E176" s="356">
        <v>544.66666666666652</v>
      </c>
      <c r="F176" s="356">
        <v>534.5333333333333</v>
      </c>
      <c r="G176" s="356">
        <v>518.96666666666658</v>
      </c>
      <c r="H176" s="356">
        <v>570.36666666666645</v>
      </c>
      <c r="I176" s="356">
        <v>585.93333333333328</v>
      </c>
      <c r="J176" s="356">
        <v>596.06666666666638</v>
      </c>
      <c r="K176" s="355">
        <v>575.79999999999995</v>
      </c>
      <c r="L176" s="355">
        <v>550.1</v>
      </c>
      <c r="M176" s="355">
        <v>38.010689999999997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1073.6500000000001</v>
      </c>
      <c r="D177" s="356">
        <v>1075.6500000000001</v>
      </c>
      <c r="E177" s="356">
        <v>1063.4000000000001</v>
      </c>
      <c r="F177" s="356">
        <v>1053.1500000000001</v>
      </c>
      <c r="G177" s="356">
        <v>1040.9000000000001</v>
      </c>
      <c r="H177" s="356">
        <v>1085.9000000000001</v>
      </c>
      <c r="I177" s="356">
        <v>1098.1500000000001</v>
      </c>
      <c r="J177" s="356">
        <v>1108.4000000000001</v>
      </c>
      <c r="K177" s="355">
        <v>1087.9000000000001</v>
      </c>
      <c r="L177" s="355">
        <v>1065.4000000000001</v>
      </c>
      <c r="M177" s="355">
        <v>7.8899999999999998E-2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490.4</v>
      </c>
      <c r="D178" s="356">
        <v>493.13333333333338</v>
      </c>
      <c r="E178" s="356">
        <v>485.26666666666677</v>
      </c>
      <c r="F178" s="356">
        <v>480.13333333333338</v>
      </c>
      <c r="G178" s="356">
        <v>472.26666666666677</v>
      </c>
      <c r="H178" s="356">
        <v>498.26666666666677</v>
      </c>
      <c r="I178" s="356">
        <v>506.13333333333344</v>
      </c>
      <c r="J178" s="356">
        <v>511.26666666666677</v>
      </c>
      <c r="K178" s="355">
        <v>501</v>
      </c>
      <c r="L178" s="355">
        <v>488</v>
      </c>
      <c r="M178" s="355">
        <v>1.0450999999999999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830.25</v>
      </c>
      <c r="D179" s="356">
        <v>830.66666666666663</v>
      </c>
      <c r="E179" s="356">
        <v>814.38333333333321</v>
      </c>
      <c r="F179" s="356">
        <v>798.51666666666654</v>
      </c>
      <c r="G179" s="356">
        <v>782.23333333333312</v>
      </c>
      <c r="H179" s="356">
        <v>846.5333333333333</v>
      </c>
      <c r="I179" s="356">
        <v>862.81666666666683</v>
      </c>
      <c r="J179" s="356">
        <v>878.68333333333339</v>
      </c>
      <c r="K179" s="355">
        <v>846.95</v>
      </c>
      <c r="L179" s="355">
        <v>814.8</v>
      </c>
      <c r="M179" s="355">
        <v>8.9551700000000007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547.79999999999995</v>
      </c>
      <c r="D180" s="356">
        <v>549.55000000000007</v>
      </c>
      <c r="E180" s="356">
        <v>543.35000000000014</v>
      </c>
      <c r="F180" s="356">
        <v>538.90000000000009</v>
      </c>
      <c r="G180" s="356">
        <v>532.70000000000016</v>
      </c>
      <c r="H180" s="356">
        <v>554.00000000000011</v>
      </c>
      <c r="I180" s="356">
        <v>560.20000000000016</v>
      </c>
      <c r="J180" s="356">
        <v>564.65000000000009</v>
      </c>
      <c r="K180" s="355">
        <v>555.75</v>
      </c>
      <c r="L180" s="355">
        <v>545.1</v>
      </c>
      <c r="M180" s="355">
        <v>0.75841000000000003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1586.9</v>
      </c>
      <c r="D181" s="356">
        <v>1591.6333333333332</v>
      </c>
      <c r="E181" s="356">
        <v>1555.2666666666664</v>
      </c>
      <c r="F181" s="356">
        <v>1523.6333333333332</v>
      </c>
      <c r="G181" s="356">
        <v>1487.2666666666664</v>
      </c>
      <c r="H181" s="356">
        <v>1623.2666666666664</v>
      </c>
      <c r="I181" s="356">
        <v>1659.6333333333332</v>
      </c>
      <c r="J181" s="356">
        <v>1691.2666666666664</v>
      </c>
      <c r="K181" s="355">
        <v>1628</v>
      </c>
      <c r="L181" s="355">
        <v>1560</v>
      </c>
      <c r="M181" s="355">
        <v>26.874839999999999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91.25</v>
      </c>
      <c r="D182" s="356">
        <v>91.433333333333337</v>
      </c>
      <c r="E182" s="356">
        <v>89.116666666666674</v>
      </c>
      <c r="F182" s="356">
        <v>86.983333333333334</v>
      </c>
      <c r="G182" s="356">
        <v>84.666666666666671</v>
      </c>
      <c r="H182" s="356">
        <v>93.566666666666677</v>
      </c>
      <c r="I182" s="356">
        <v>95.88333333333334</v>
      </c>
      <c r="J182" s="356">
        <v>98.01666666666668</v>
      </c>
      <c r="K182" s="355">
        <v>93.75</v>
      </c>
      <c r="L182" s="355">
        <v>89.3</v>
      </c>
      <c r="M182" s="355">
        <v>13.91062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308.5</v>
      </c>
      <c r="D183" s="356">
        <v>310.76666666666665</v>
      </c>
      <c r="E183" s="356">
        <v>304.38333333333333</v>
      </c>
      <c r="F183" s="356">
        <v>300.26666666666665</v>
      </c>
      <c r="G183" s="356">
        <v>293.88333333333333</v>
      </c>
      <c r="H183" s="356">
        <v>314.88333333333333</v>
      </c>
      <c r="I183" s="356">
        <v>321.26666666666665</v>
      </c>
      <c r="J183" s="356">
        <v>325.38333333333333</v>
      </c>
      <c r="K183" s="355">
        <v>317.14999999999998</v>
      </c>
      <c r="L183" s="355">
        <v>306.64999999999998</v>
      </c>
      <c r="M183" s="355">
        <v>9.4081499999999991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505.75</v>
      </c>
      <c r="D184" s="356">
        <v>507.2</v>
      </c>
      <c r="E184" s="356">
        <v>495.54999999999995</v>
      </c>
      <c r="F184" s="356">
        <v>485.34999999999997</v>
      </c>
      <c r="G184" s="356">
        <v>473.69999999999993</v>
      </c>
      <c r="H184" s="356">
        <v>517.4</v>
      </c>
      <c r="I184" s="356">
        <v>529.04999999999995</v>
      </c>
      <c r="J184" s="356">
        <v>539.25</v>
      </c>
      <c r="K184" s="355">
        <v>518.85</v>
      </c>
      <c r="L184" s="355">
        <v>497</v>
      </c>
      <c r="M184" s="355">
        <v>15.37584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1721.3</v>
      </c>
      <c r="D185" s="356">
        <v>1727.9333333333334</v>
      </c>
      <c r="E185" s="356">
        <v>1705.9166666666667</v>
      </c>
      <c r="F185" s="356">
        <v>1690.5333333333333</v>
      </c>
      <c r="G185" s="356">
        <v>1668.5166666666667</v>
      </c>
      <c r="H185" s="356">
        <v>1743.3166666666668</v>
      </c>
      <c r="I185" s="356">
        <v>1765.3333333333333</v>
      </c>
      <c r="J185" s="356">
        <v>1780.7166666666669</v>
      </c>
      <c r="K185" s="355">
        <v>1749.95</v>
      </c>
      <c r="L185" s="355">
        <v>1712.55</v>
      </c>
      <c r="M185" s="355">
        <v>12.04064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187.15</v>
      </c>
      <c r="D186" s="356">
        <v>187.44999999999996</v>
      </c>
      <c r="E186" s="356">
        <v>182.89999999999992</v>
      </c>
      <c r="F186" s="356">
        <v>178.64999999999995</v>
      </c>
      <c r="G186" s="356">
        <v>174.09999999999991</v>
      </c>
      <c r="H186" s="356">
        <v>191.69999999999993</v>
      </c>
      <c r="I186" s="356">
        <v>196.24999999999994</v>
      </c>
      <c r="J186" s="356">
        <v>200.49999999999994</v>
      </c>
      <c r="K186" s="355">
        <v>192</v>
      </c>
      <c r="L186" s="355">
        <v>183.2</v>
      </c>
      <c r="M186" s="355">
        <v>32.772060000000003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1611</v>
      </c>
      <c r="D187" s="356">
        <v>1618.6666666666667</v>
      </c>
      <c r="E187" s="356">
        <v>1585.3333333333335</v>
      </c>
      <c r="F187" s="356">
        <v>1559.6666666666667</v>
      </c>
      <c r="G187" s="356">
        <v>1526.3333333333335</v>
      </c>
      <c r="H187" s="356">
        <v>1644.3333333333335</v>
      </c>
      <c r="I187" s="356">
        <v>1677.666666666667</v>
      </c>
      <c r="J187" s="356">
        <v>1703.3333333333335</v>
      </c>
      <c r="K187" s="355">
        <v>1652</v>
      </c>
      <c r="L187" s="355">
        <v>1593</v>
      </c>
      <c r="M187" s="355">
        <v>0.67781999999999998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135.19999999999999</v>
      </c>
      <c r="D188" s="356">
        <v>133.46666666666667</v>
      </c>
      <c r="E188" s="356">
        <v>129.73333333333335</v>
      </c>
      <c r="F188" s="356">
        <v>124.26666666666668</v>
      </c>
      <c r="G188" s="356">
        <v>120.53333333333336</v>
      </c>
      <c r="H188" s="356">
        <v>138.93333333333334</v>
      </c>
      <c r="I188" s="356">
        <v>142.66666666666663</v>
      </c>
      <c r="J188" s="356">
        <v>148.13333333333333</v>
      </c>
      <c r="K188" s="355">
        <v>137.19999999999999</v>
      </c>
      <c r="L188" s="355">
        <v>128</v>
      </c>
      <c r="M188" s="355">
        <v>70.183199999999999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292</v>
      </c>
      <c r="D189" s="356">
        <v>293.73333333333335</v>
      </c>
      <c r="E189" s="356">
        <v>288.2166666666667</v>
      </c>
      <c r="F189" s="356">
        <v>284.43333333333334</v>
      </c>
      <c r="G189" s="356">
        <v>278.91666666666669</v>
      </c>
      <c r="H189" s="356">
        <v>297.51666666666671</v>
      </c>
      <c r="I189" s="356">
        <v>303.03333333333336</v>
      </c>
      <c r="J189" s="356">
        <v>306.81666666666672</v>
      </c>
      <c r="K189" s="355">
        <v>299.25</v>
      </c>
      <c r="L189" s="355">
        <v>289.95</v>
      </c>
      <c r="M189" s="355">
        <v>7.0159200000000004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710.6</v>
      </c>
      <c r="D190" s="356">
        <v>716.0333333333333</v>
      </c>
      <c r="E190" s="356">
        <v>700.06666666666661</v>
      </c>
      <c r="F190" s="356">
        <v>689.5333333333333</v>
      </c>
      <c r="G190" s="356">
        <v>673.56666666666661</v>
      </c>
      <c r="H190" s="356">
        <v>726.56666666666661</v>
      </c>
      <c r="I190" s="356">
        <v>742.5333333333333</v>
      </c>
      <c r="J190" s="356">
        <v>753.06666666666661</v>
      </c>
      <c r="K190" s="355">
        <v>732</v>
      </c>
      <c r="L190" s="355">
        <v>705.5</v>
      </c>
      <c r="M190" s="355">
        <v>3.0026099999999998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656.7</v>
      </c>
      <c r="D191" s="356">
        <v>659.68333333333339</v>
      </c>
      <c r="E191" s="356">
        <v>651.41666666666674</v>
      </c>
      <c r="F191" s="356">
        <v>646.13333333333333</v>
      </c>
      <c r="G191" s="356">
        <v>637.86666666666667</v>
      </c>
      <c r="H191" s="356">
        <v>664.96666666666681</v>
      </c>
      <c r="I191" s="356">
        <v>673.23333333333346</v>
      </c>
      <c r="J191" s="356">
        <v>678.51666666666688</v>
      </c>
      <c r="K191" s="355">
        <v>667.95</v>
      </c>
      <c r="L191" s="355">
        <v>654.4</v>
      </c>
      <c r="M191" s="355">
        <v>8.1468000000000007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1362.85</v>
      </c>
      <c r="D192" s="356">
        <v>1369.9166666666667</v>
      </c>
      <c r="E192" s="356">
        <v>1347.8333333333335</v>
      </c>
      <c r="F192" s="356">
        <v>1332.8166666666668</v>
      </c>
      <c r="G192" s="356">
        <v>1310.7333333333336</v>
      </c>
      <c r="H192" s="356">
        <v>1384.9333333333334</v>
      </c>
      <c r="I192" s="356">
        <v>1407.0166666666669</v>
      </c>
      <c r="J192" s="356">
        <v>1422.0333333333333</v>
      </c>
      <c r="K192" s="355">
        <v>1392</v>
      </c>
      <c r="L192" s="355">
        <v>1354.9</v>
      </c>
      <c r="M192" s="355">
        <v>5.0500400000000001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1068.9000000000001</v>
      </c>
      <c r="D193" s="356">
        <v>1058.25</v>
      </c>
      <c r="E193" s="356">
        <v>1047.5999999999999</v>
      </c>
      <c r="F193" s="356">
        <v>1026.3</v>
      </c>
      <c r="G193" s="356">
        <v>1015.6499999999999</v>
      </c>
      <c r="H193" s="356">
        <v>1079.55</v>
      </c>
      <c r="I193" s="356">
        <v>1090.2</v>
      </c>
      <c r="J193" s="356">
        <v>1111.5</v>
      </c>
      <c r="K193" s="355">
        <v>1068.9000000000001</v>
      </c>
      <c r="L193" s="355">
        <v>1036.95</v>
      </c>
      <c r="M193" s="355">
        <v>2.2914099999999999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20.100000000000001</v>
      </c>
      <c r="D194" s="356">
        <v>20.266666666666666</v>
      </c>
      <c r="E194" s="356">
        <v>19.783333333333331</v>
      </c>
      <c r="F194" s="356">
        <v>19.466666666666665</v>
      </c>
      <c r="G194" s="356">
        <v>18.983333333333331</v>
      </c>
      <c r="H194" s="356">
        <v>20.583333333333332</v>
      </c>
      <c r="I194" s="356">
        <v>21.066666666666666</v>
      </c>
      <c r="J194" s="356">
        <v>21.383333333333333</v>
      </c>
      <c r="K194" s="355">
        <v>20.75</v>
      </c>
      <c r="L194" s="355">
        <v>19.95</v>
      </c>
      <c r="M194" s="355">
        <v>86.311120000000003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1140.0999999999999</v>
      </c>
      <c r="D195" s="356">
        <v>1138.55</v>
      </c>
      <c r="E195" s="356">
        <v>1129.1499999999999</v>
      </c>
      <c r="F195" s="356">
        <v>1118.1999999999998</v>
      </c>
      <c r="G195" s="356">
        <v>1108.7999999999997</v>
      </c>
      <c r="H195" s="356">
        <v>1149.5</v>
      </c>
      <c r="I195" s="356">
        <v>1158.9000000000001</v>
      </c>
      <c r="J195" s="356">
        <v>1169.8500000000001</v>
      </c>
      <c r="K195" s="355">
        <v>1147.95</v>
      </c>
      <c r="L195" s="355">
        <v>1127.5999999999999</v>
      </c>
      <c r="M195" s="355">
        <v>0.17734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1206.4000000000001</v>
      </c>
      <c r="D196" s="356">
        <v>1201.3833333333334</v>
      </c>
      <c r="E196" s="356">
        <v>1185.2666666666669</v>
      </c>
      <c r="F196" s="356">
        <v>1164.1333333333334</v>
      </c>
      <c r="G196" s="356">
        <v>1148.0166666666669</v>
      </c>
      <c r="H196" s="356">
        <v>1222.5166666666669</v>
      </c>
      <c r="I196" s="356">
        <v>1238.6333333333332</v>
      </c>
      <c r="J196" s="356">
        <v>1259.7666666666669</v>
      </c>
      <c r="K196" s="355">
        <v>1217.5</v>
      </c>
      <c r="L196" s="355">
        <v>1180.25</v>
      </c>
      <c r="M196" s="355">
        <v>6.2355099999999997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1167.8</v>
      </c>
      <c r="D197" s="356">
        <v>1170.1499999999999</v>
      </c>
      <c r="E197" s="356">
        <v>1157.6499999999996</v>
      </c>
      <c r="F197" s="356">
        <v>1147.4999999999998</v>
      </c>
      <c r="G197" s="356">
        <v>1134.9999999999995</v>
      </c>
      <c r="H197" s="356">
        <v>1180.2999999999997</v>
      </c>
      <c r="I197" s="356">
        <v>1192.8000000000002</v>
      </c>
      <c r="J197" s="356">
        <v>1202.9499999999998</v>
      </c>
      <c r="K197" s="355">
        <v>1182.6500000000001</v>
      </c>
      <c r="L197" s="355">
        <v>1160</v>
      </c>
      <c r="M197" s="355">
        <v>18.85868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2363.85</v>
      </c>
      <c r="D198" s="356">
        <v>2369.5666666666666</v>
      </c>
      <c r="E198" s="356">
        <v>2335.2833333333333</v>
      </c>
      <c r="F198" s="356">
        <v>2306.7166666666667</v>
      </c>
      <c r="G198" s="356">
        <v>2272.4333333333334</v>
      </c>
      <c r="H198" s="356">
        <v>2398.1333333333332</v>
      </c>
      <c r="I198" s="356">
        <v>2432.4166666666661</v>
      </c>
      <c r="J198" s="356">
        <v>2460.9833333333331</v>
      </c>
      <c r="K198" s="355">
        <v>2403.85</v>
      </c>
      <c r="L198" s="355">
        <v>2341</v>
      </c>
      <c r="M198" s="355">
        <v>80.052250000000001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2205.6</v>
      </c>
      <c r="D199" s="356">
        <v>2209.5333333333333</v>
      </c>
      <c r="E199" s="356">
        <v>2187.1166666666668</v>
      </c>
      <c r="F199" s="356">
        <v>2168.6333333333337</v>
      </c>
      <c r="G199" s="356">
        <v>2146.2166666666672</v>
      </c>
      <c r="H199" s="356">
        <v>2228.0166666666664</v>
      </c>
      <c r="I199" s="356">
        <v>2250.4333333333334</v>
      </c>
      <c r="J199" s="356">
        <v>2268.9166666666661</v>
      </c>
      <c r="K199" s="355">
        <v>2231.9499999999998</v>
      </c>
      <c r="L199" s="355">
        <v>2191.0500000000002</v>
      </c>
      <c r="M199" s="355">
        <v>3.4011499999999999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1515.75</v>
      </c>
      <c r="D200" s="356">
        <v>1519.1666666666667</v>
      </c>
      <c r="E200" s="356">
        <v>1503.5833333333335</v>
      </c>
      <c r="F200" s="356">
        <v>1491.4166666666667</v>
      </c>
      <c r="G200" s="356">
        <v>1475.8333333333335</v>
      </c>
      <c r="H200" s="356">
        <v>1531.3333333333335</v>
      </c>
      <c r="I200" s="356">
        <v>1546.916666666667</v>
      </c>
      <c r="J200" s="356">
        <v>1559.0833333333335</v>
      </c>
      <c r="K200" s="355">
        <v>1534.75</v>
      </c>
      <c r="L200" s="355">
        <v>1507</v>
      </c>
      <c r="M200" s="355">
        <v>50.161320000000003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586.35</v>
      </c>
      <c r="D201" s="356">
        <v>585.18333333333328</v>
      </c>
      <c r="E201" s="356">
        <v>577.46666666666658</v>
      </c>
      <c r="F201" s="356">
        <v>568.58333333333326</v>
      </c>
      <c r="G201" s="356">
        <v>560.86666666666656</v>
      </c>
      <c r="H201" s="356">
        <v>594.06666666666661</v>
      </c>
      <c r="I201" s="356">
        <v>601.7833333333333</v>
      </c>
      <c r="J201" s="356">
        <v>610.66666666666663</v>
      </c>
      <c r="K201" s="355">
        <v>592.9</v>
      </c>
      <c r="L201" s="355">
        <v>576.29999999999995</v>
      </c>
      <c r="M201" s="355">
        <v>69.910820000000001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1386.4</v>
      </c>
      <c r="D202" s="356">
        <v>1385.3833333333332</v>
      </c>
      <c r="E202" s="356">
        <v>1348.0166666666664</v>
      </c>
      <c r="F202" s="356">
        <v>1309.6333333333332</v>
      </c>
      <c r="G202" s="356">
        <v>1272.2666666666664</v>
      </c>
      <c r="H202" s="356">
        <v>1423.7666666666664</v>
      </c>
      <c r="I202" s="356">
        <v>1461.1333333333332</v>
      </c>
      <c r="J202" s="356">
        <v>1499.5166666666664</v>
      </c>
      <c r="K202" s="355">
        <v>1422.75</v>
      </c>
      <c r="L202" s="355">
        <v>1347</v>
      </c>
      <c r="M202" s="355">
        <v>4.6763399999999997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202.25</v>
      </c>
      <c r="D203" s="356">
        <v>203.03333333333333</v>
      </c>
      <c r="E203" s="356">
        <v>200.21666666666667</v>
      </c>
      <c r="F203" s="356">
        <v>198.18333333333334</v>
      </c>
      <c r="G203" s="356">
        <v>195.36666666666667</v>
      </c>
      <c r="H203" s="356">
        <v>205.06666666666666</v>
      </c>
      <c r="I203" s="356">
        <v>207.88333333333333</v>
      </c>
      <c r="J203" s="356">
        <v>209.91666666666666</v>
      </c>
      <c r="K203" s="355">
        <v>205.85</v>
      </c>
      <c r="L203" s="355">
        <v>201</v>
      </c>
      <c r="M203" s="355">
        <v>1.39042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122.85</v>
      </c>
      <c r="D204" s="356">
        <v>123.11666666666667</v>
      </c>
      <c r="E204" s="356">
        <v>121.73333333333335</v>
      </c>
      <c r="F204" s="356">
        <v>120.61666666666667</v>
      </c>
      <c r="G204" s="356">
        <v>119.23333333333335</v>
      </c>
      <c r="H204" s="356">
        <v>124.23333333333335</v>
      </c>
      <c r="I204" s="356">
        <v>125.61666666666667</v>
      </c>
      <c r="J204" s="356">
        <v>126.73333333333335</v>
      </c>
      <c r="K204" s="355">
        <v>124.5</v>
      </c>
      <c r="L204" s="355">
        <v>122</v>
      </c>
      <c r="M204" s="355">
        <v>7.3400499999999997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2786.8</v>
      </c>
      <c r="D205" s="356">
        <v>2799.1999999999994</v>
      </c>
      <c r="E205" s="356">
        <v>2753.7999999999988</v>
      </c>
      <c r="F205" s="356">
        <v>2720.7999999999993</v>
      </c>
      <c r="G205" s="356">
        <v>2675.3999999999987</v>
      </c>
      <c r="H205" s="356">
        <v>2832.1999999999989</v>
      </c>
      <c r="I205" s="356">
        <v>2877.5999999999995</v>
      </c>
      <c r="J205" s="356">
        <v>2910.599999999999</v>
      </c>
      <c r="K205" s="355">
        <v>2844.6</v>
      </c>
      <c r="L205" s="355">
        <v>2766.2</v>
      </c>
      <c r="M205" s="355">
        <v>11.27829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78.3</v>
      </c>
      <c r="D206" s="356">
        <v>78.966666666666654</v>
      </c>
      <c r="E206" s="356">
        <v>76.833333333333314</v>
      </c>
      <c r="F206" s="356">
        <v>75.36666666666666</v>
      </c>
      <c r="G206" s="356">
        <v>73.23333333333332</v>
      </c>
      <c r="H206" s="356">
        <v>80.433333333333309</v>
      </c>
      <c r="I206" s="356">
        <v>82.566666666666663</v>
      </c>
      <c r="J206" s="356">
        <v>84.033333333333303</v>
      </c>
      <c r="K206" s="355">
        <v>81.099999999999994</v>
      </c>
      <c r="L206" s="355">
        <v>77.5</v>
      </c>
      <c r="M206" s="355">
        <v>108.26073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2630.5</v>
      </c>
      <c r="D207" s="356">
        <v>2614.4166666666665</v>
      </c>
      <c r="E207" s="356">
        <v>2541.333333333333</v>
      </c>
      <c r="F207" s="356">
        <v>2452.1666666666665</v>
      </c>
      <c r="G207" s="356">
        <v>2379.083333333333</v>
      </c>
      <c r="H207" s="356">
        <v>2703.583333333333</v>
      </c>
      <c r="I207" s="356">
        <v>2776.6666666666661</v>
      </c>
      <c r="J207" s="356">
        <v>2865.833333333333</v>
      </c>
      <c r="K207" s="355">
        <v>2687.5</v>
      </c>
      <c r="L207" s="355">
        <v>2525.25</v>
      </c>
      <c r="M207" s="355">
        <v>0.73277000000000003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410.05</v>
      </c>
      <c r="D208" s="356">
        <v>410.41666666666669</v>
      </c>
      <c r="E208" s="356">
        <v>403.83333333333337</v>
      </c>
      <c r="F208" s="356">
        <v>397.61666666666667</v>
      </c>
      <c r="G208" s="356">
        <v>391.03333333333336</v>
      </c>
      <c r="H208" s="356">
        <v>416.63333333333338</v>
      </c>
      <c r="I208" s="356">
        <v>423.21666666666675</v>
      </c>
      <c r="J208" s="356">
        <v>429.43333333333339</v>
      </c>
      <c r="K208" s="355">
        <v>417</v>
      </c>
      <c r="L208" s="355">
        <v>404.2</v>
      </c>
      <c r="M208" s="355">
        <v>2.9803000000000002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529.29999999999995</v>
      </c>
      <c r="D209" s="356">
        <v>531.16666666666663</v>
      </c>
      <c r="E209" s="356">
        <v>524.33333333333326</v>
      </c>
      <c r="F209" s="356">
        <v>519.36666666666667</v>
      </c>
      <c r="G209" s="356">
        <v>512.5333333333333</v>
      </c>
      <c r="H209" s="356">
        <v>536.13333333333321</v>
      </c>
      <c r="I209" s="356">
        <v>542.96666666666647</v>
      </c>
      <c r="J209" s="356">
        <v>547.93333333333317</v>
      </c>
      <c r="K209" s="355">
        <v>538</v>
      </c>
      <c r="L209" s="355">
        <v>526.20000000000005</v>
      </c>
      <c r="M209" s="355">
        <v>43.484740000000002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129.44999999999999</v>
      </c>
      <c r="D210" s="356">
        <v>130.45000000000002</v>
      </c>
      <c r="E210" s="356">
        <v>127.50000000000003</v>
      </c>
      <c r="F210" s="356">
        <v>125.55000000000001</v>
      </c>
      <c r="G210" s="356">
        <v>122.60000000000002</v>
      </c>
      <c r="H210" s="356">
        <v>132.40000000000003</v>
      </c>
      <c r="I210" s="356">
        <v>135.35000000000002</v>
      </c>
      <c r="J210" s="356">
        <v>137.30000000000004</v>
      </c>
      <c r="K210" s="355">
        <v>133.4</v>
      </c>
      <c r="L210" s="355">
        <v>128.5</v>
      </c>
      <c r="M210" s="355">
        <v>50.234520000000003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304.64999999999998</v>
      </c>
      <c r="D211" s="356">
        <v>301.88333333333333</v>
      </c>
      <c r="E211" s="356">
        <v>296.76666666666665</v>
      </c>
      <c r="F211" s="356">
        <v>288.88333333333333</v>
      </c>
      <c r="G211" s="356">
        <v>283.76666666666665</v>
      </c>
      <c r="H211" s="356">
        <v>309.76666666666665</v>
      </c>
      <c r="I211" s="356">
        <v>314.88333333333333</v>
      </c>
      <c r="J211" s="356">
        <v>322.76666666666665</v>
      </c>
      <c r="K211" s="355">
        <v>307</v>
      </c>
      <c r="L211" s="355">
        <v>294</v>
      </c>
      <c r="M211" s="355">
        <v>37.898769999999999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2286.5</v>
      </c>
      <c r="D212" s="356">
        <v>2288.4166666666665</v>
      </c>
      <c r="E212" s="356">
        <v>2273.083333333333</v>
      </c>
      <c r="F212" s="356">
        <v>2259.6666666666665</v>
      </c>
      <c r="G212" s="356">
        <v>2244.333333333333</v>
      </c>
      <c r="H212" s="356">
        <v>2301.833333333333</v>
      </c>
      <c r="I212" s="356">
        <v>2317.1666666666661</v>
      </c>
      <c r="J212" s="356">
        <v>2330.583333333333</v>
      </c>
      <c r="K212" s="355">
        <v>2303.75</v>
      </c>
      <c r="L212" s="355">
        <v>2275</v>
      </c>
      <c r="M212" s="355">
        <v>9.9566800000000004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317.5</v>
      </c>
      <c r="D213" s="356">
        <v>316.71666666666664</v>
      </c>
      <c r="E213" s="356">
        <v>313.5333333333333</v>
      </c>
      <c r="F213" s="356">
        <v>309.56666666666666</v>
      </c>
      <c r="G213" s="356">
        <v>306.38333333333333</v>
      </c>
      <c r="H213" s="356">
        <v>320.68333333333328</v>
      </c>
      <c r="I213" s="356">
        <v>323.86666666666656</v>
      </c>
      <c r="J213" s="356">
        <v>327.83333333333326</v>
      </c>
      <c r="K213" s="355">
        <v>319.89999999999998</v>
      </c>
      <c r="L213" s="355">
        <v>312.75</v>
      </c>
      <c r="M213" s="355">
        <v>6.3994900000000001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732.8</v>
      </c>
      <c r="D214" s="356">
        <v>732.83333333333337</v>
      </c>
      <c r="E214" s="356">
        <v>717.66666666666674</v>
      </c>
      <c r="F214" s="356">
        <v>702.53333333333342</v>
      </c>
      <c r="G214" s="356">
        <v>687.36666666666679</v>
      </c>
      <c r="H214" s="356">
        <v>747.9666666666667</v>
      </c>
      <c r="I214" s="356">
        <v>763.13333333333344</v>
      </c>
      <c r="J214" s="356">
        <v>778.26666666666665</v>
      </c>
      <c r="K214" s="355">
        <v>748</v>
      </c>
      <c r="L214" s="355">
        <v>717.7</v>
      </c>
      <c r="M214" s="355">
        <v>0.38579000000000002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41778.6</v>
      </c>
      <c r="D215" s="356">
        <v>41670.950000000004</v>
      </c>
      <c r="E215" s="356">
        <v>41231.05000000001</v>
      </c>
      <c r="F215" s="356">
        <v>40683.500000000007</v>
      </c>
      <c r="G215" s="356">
        <v>40243.600000000013</v>
      </c>
      <c r="H215" s="356">
        <v>42218.500000000007</v>
      </c>
      <c r="I215" s="356">
        <v>42658.400000000001</v>
      </c>
      <c r="J215" s="356">
        <v>43205.950000000004</v>
      </c>
      <c r="K215" s="355">
        <v>42110.85</v>
      </c>
      <c r="L215" s="355">
        <v>41123.4</v>
      </c>
      <c r="M215" s="355">
        <v>5.6649999999999999E-2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36.9</v>
      </c>
      <c r="D216" s="356">
        <v>37.016666666666666</v>
      </c>
      <c r="E216" s="356">
        <v>36.633333333333333</v>
      </c>
      <c r="F216" s="356">
        <v>36.366666666666667</v>
      </c>
      <c r="G216" s="356">
        <v>35.983333333333334</v>
      </c>
      <c r="H216" s="356">
        <v>37.283333333333331</v>
      </c>
      <c r="I216" s="356">
        <v>37.666666666666657</v>
      </c>
      <c r="J216" s="356">
        <v>37.93333333333333</v>
      </c>
      <c r="K216" s="355">
        <v>37.4</v>
      </c>
      <c r="L216" s="355">
        <v>36.75</v>
      </c>
      <c r="M216" s="355">
        <v>14.6404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127.25</v>
      </c>
      <c r="D217" s="356">
        <v>128.78333333333333</v>
      </c>
      <c r="E217" s="356">
        <v>125.21666666666667</v>
      </c>
      <c r="F217" s="356">
        <v>123.18333333333334</v>
      </c>
      <c r="G217" s="356">
        <v>119.61666666666667</v>
      </c>
      <c r="H217" s="356">
        <v>130.81666666666666</v>
      </c>
      <c r="I217" s="356">
        <v>134.38333333333333</v>
      </c>
      <c r="J217" s="356">
        <v>136.41666666666666</v>
      </c>
      <c r="K217" s="355">
        <v>132.35</v>
      </c>
      <c r="L217" s="355">
        <v>126.75</v>
      </c>
      <c r="M217" s="355">
        <v>92.482889999999998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191.3</v>
      </c>
      <c r="D218" s="356">
        <v>191.81666666666669</v>
      </c>
      <c r="E218" s="356">
        <v>189.18333333333339</v>
      </c>
      <c r="F218" s="356">
        <v>187.06666666666669</v>
      </c>
      <c r="G218" s="356">
        <v>184.43333333333339</v>
      </c>
      <c r="H218" s="356">
        <v>193.93333333333339</v>
      </c>
      <c r="I218" s="356">
        <v>196.56666666666666</v>
      </c>
      <c r="J218" s="356">
        <v>198.68333333333339</v>
      </c>
      <c r="K218" s="355">
        <v>194.45</v>
      </c>
      <c r="L218" s="355">
        <v>189.7</v>
      </c>
      <c r="M218" s="355">
        <v>58.347549999999998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764.05</v>
      </c>
      <c r="D219" s="356">
        <v>767.33333333333337</v>
      </c>
      <c r="E219" s="356">
        <v>757.11666666666679</v>
      </c>
      <c r="F219" s="356">
        <v>750.18333333333339</v>
      </c>
      <c r="G219" s="356">
        <v>739.96666666666681</v>
      </c>
      <c r="H219" s="356">
        <v>774.26666666666677</v>
      </c>
      <c r="I219" s="356">
        <v>784.48333333333323</v>
      </c>
      <c r="J219" s="356">
        <v>791.41666666666674</v>
      </c>
      <c r="K219" s="355">
        <v>777.55</v>
      </c>
      <c r="L219" s="355">
        <v>760.4</v>
      </c>
      <c r="M219" s="355">
        <v>105.49784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1287.0999999999999</v>
      </c>
      <c r="D220" s="356">
        <v>1291.0333333333333</v>
      </c>
      <c r="E220" s="356">
        <v>1278.0666666666666</v>
      </c>
      <c r="F220" s="356">
        <v>1269.0333333333333</v>
      </c>
      <c r="G220" s="356">
        <v>1256.0666666666666</v>
      </c>
      <c r="H220" s="356">
        <v>1300.0666666666666</v>
      </c>
      <c r="I220" s="356">
        <v>1313.0333333333333</v>
      </c>
      <c r="J220" s="356">
        <v>1322.0666666666666</v>
      </c>
      <c r="K220" s="355">
        <v>1304</v>
      </c>
      <c r="L220" s="355">
        <v>1282</v>
      </c>
      <c r="M220" s="355">
        <v>4.2709400000000004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502.75</v>
      </c>
      <c r="D221" s="356">
        <v>504.68333333333339</v>
      </c>
      <c r="E221" s="356">
        <v>494.41666666666674</v>
      </c>
      <c r="F221" s="356">
        <v>486.08333333333337</v>
      </c>
      <c r="G221" s="356">
        <v>475.81666666666672</v>
      </c>
      <c r="H221" s="356">
        <v>513.01666666666677</v>
      </c>
      <c r="I221" s="356">
        <v>523.28333333333342</v>
      </c>
      <c r="J221" s="356">
        <v>531.61666666666679</v>
      </c>
      <c r="K221" s="355">
        <v>514.95000000000005</v>
      </c>
      <c r="L221" s="355">
        <v>496.35</v>
      </c>
      <c r="M221" s="355">
        <v>42.426470000000002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203.6</v>
      </c>
      <c r="D222" s="356">
        <v>201.38333333333335</v>
      </c>
      <c r="E222" s="356">
        <v>197.76666666666671</v>
      </c>
      <c r="F222" s="356">
        <v>191.93333333333337</v>
      </c>
      <c r="G222" s="356">
        <v>188.31666666666672</v>
      </c>
      <c r="H222" s="356">
        <v>207.2166666666667</v>
      </c>
      <c r="I222" s="356">
        <v>210.83333333333331</v>
      </c>
      <c r="J222" s="356">
        <v>216.66666666666669</v>
      </c>
      <c r="K222" s="355">
        <v>205</v>
      </c>
      <c r="L222" s="355">
        <v>195.55</v>
      </c>
      <c r="M222" s="355">
        <v>3.7011799999999999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48.75</v>
      </c>
      <c r="D223" s="356">
        <v>48.9</v>
      </c>
      <c r="E223" s="356">
        <v>48</v>
      </c>
      <c r="F223" s="356">
        <v>47.25</v>
      </c>
      <c r="G223" s="356">
        <v>46.35</v>
      </c>
      <c r="H223" s="356">
        <v>49.65</v>
      </c>
      <c r="I223" s="356">
        <v>50.54999999999999</v>
      </c>
      <c r="J223" s="356">
        <v>51.3</v>
      </c>
      <c r="K223" s="355">
        <v>49.8</v>
      </c>
      <c r="L223" s="355">
        <v>48.15</v>
      </c>
      <c r="M223" s="355">
        <v>163.88149999999999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10.6</v>
      </c>
      <c r="D224" s="356">
        <v>10.700000000000001</v>
      </c>
      <c r="E224" s="356">
        <v>10.400000000000002</v>
      </c>
      <c r="F224" s="356">
        <v>10.200000000000001</v>
      </c>
      <c r="G224" s="356">
        <v>9.9000000000000021</v>
      </c>
      <c r="H224" s="356">
        <v>10.900000000000002</v>
      </c>
      <c r="I224" s="356">
        <v>11.200000000000003</v>
      </c>
      <c r="J224" s="356">
        <v>11.400000000000002</v>
      </c>
      <c r="K224" s="355">
        <v>11</v>
      </c>
      <c r="L224" s="355">
        <v>10.5</v>
      </c>
      <c r="M224" s="355">
        <v>2174.3175099999999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61.4</v>
      </c>
      <c r="D225" s="356">
        <v>61.800000000000004</v>
      </c>
      <c r="E225" s="356">
        <v>60.70000000000001</v>
      </c>
      <c r="F225" s="356">
        <v>60.000000000000007</v>
      </c>
      <c r="G225" s="356">
        <v>58.900000000000013</v>
      </c>
      <c r="H225" s="356">
        <v>62.500000000000007</v>
      </c>
      <c r="I225" s="356">
        <v>63.6</v>
      </c>
      <c r="J225" s="356">
        <v>64.300000000000011</v>
      </c>
      <c r="K225" s="355">
        <v>62.9</v>
      </c>
      <c r="L225" s="355">
        <v>61.1</v>
      </c>
      <c r="M225" s="355">
        <v>50.252870000000001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45.35</v>
      </c>
      <c r="D226" s="356">
        <v>45.533333333333331</v>
      </c>
      <c r="E226" s="356">
        <v>44.916666666666664</v>
      </c>
      <c r="F226" s="356">
        <v>44.483333333333334</v>
      </c>
      <c r="G226" s="356">
        <v>43.866666666666667</v>
      </c>
      <c r="H226" s="356">
        <v>45.966666666666661</v>
      </c>
      <c r="I226" s="356">
        <v>46.583333333333336</v>
      </c>
      <c r="J226" s="356">
        <v>47.016666666666659</v>
      </c>
      <c r="K226" s="355">
        <v>46.15</v>
      </c>
      <c r="L226" s="355">
        <v>45.1</v>
      </c>
      <c r="M226" s="355">
        <v>224.41768999999999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219.35</v>
      </c>
      <c r="D227" s="356">
        <v>220.36666666666667</v>
      </c>
      <c r="E227" s="356">
        <v>216.73333333333335</v>
      </c>
      <c r="F227" s="356">
        <v>214.11666666666667</v>
      </c>
      <c r="G227" s="356">
        <v>210.48333333333335</v>
      </c>
      <c r="H227" s="356">
        <v>222.98333333333335</v>
      </c>
      <c r="I227" s="356">
        <v>226.61666666666667</v>
      </c>
      <c r="J227" s="356">
        <v>229.23333333333335</v>
      </c>
      <c r="K227" s="355">
        <v>224</v>
      </c>
      <c r="L227" s="355">
        <v>217.75</v>
      </c>
      <c r="M227" s="355">
        <v>74.330089999999998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921.15</v>
      </c>
      <c r="D228" s="356">
        <v>925.20000000000016</v>
      </c>
      <c r="E228" s="356">
        <v>910.40000000000032</v>
      </c>
      <c r="F228" s="356">
        <v>899.6500000000002</v>
      </c>
      <c r="G228" s="356">
        <v>884.85000000000036</v>
      </c>
      <c r="H228" s="356">
        <v>935.95000000000027</v>
      </c>
      <c r="I228" s="356">
        <v>950.75000000000023</v>
      </c>
      <c r="J228" s="356">
        <v>961.50000000000023</v>
      </c>
      <c r="K228" s="355">
        <v>940</v>
      </c>
      <c r="L228" s="355">
        <v>914.45</v>
      </c>
      <c r="M228" s="355">
        <v>9.0490000000000001E-2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386.8</v>
      </c>
      <c r="D229" s="356">
        <v>387.31666666666666</v>
      </c>
      <c r="E229" s="356">
        <v>382.83333333333331</v>
      </c>
      <c r="F229" s="356">
        <v>378.86666666666667</v>
      </c>
      <c r="G229" s="356">
        <v>374.38333333333333</v>
      </c>
      <c r="H229" s="356">
        <v>391.2833333333333</v>
      </c>
      <c r="I229" s="356">
        <v>395.76666666666665</v>
      </c>
      <c r="J229" s="356">
        <v>399.73333333333329</v>
      </c>
      <c r="K229" s="355">
        <v>391.8</v>
      </c>
      <c r="L229" s="355">
        <v>383.35</v>
      </c>
      <c r="M229" s="355">
        <v>14.678470000000001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327.8</v>
      </c>
      <c r="D230" s="356">
        <v>329.3</v>
      </c>
      <c r="E230" s="356">
        <v>320.10000000000002</v>
      </c>
      <c r="F230" s="356">
        <v>312.40000000000003</v>
      </c>
      <c r="G230" s="356">
        <v>303.20000000000005</v>
      </c>
      <c r="H230" s="356">
        <v>337</v>
      </c>
      <c r="I230" s="356">
        <v>346.19999999999993</v>
      </c>
      <c r="J230" s="356">
        <v>353.9</v>
      </c>
      <c r="K230" s="355">
        <v>338.5</v>
      </c>
      <c r="L230" s="355">
        <v>321.60000000000002</v>
      </c>
      <c r="M230" s="355">
        <v>5.6573000000000002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1621.7</v>
      </c>
      <c r="D231" s="356">
        <v>1615.5666666666666</v>
      </c>
      <c r="E231" s="356">
        <v>1566.1333333333332</v>
      </c>
      <c r="F231" s="356">
        <v>1510.5666666666666</v>
      </c>
      <c r="G231" s="356">
        <v>1461.1333333333332</v>
      </c>
      <c r="H231" s="356">
        <v>1671.1333333333332</v>
      </c>
      <c r="I231" s="356">
        <v>1720.5666666666666</v>
      </c>
      <c r="J231" s="356">
        <v>1776.1333333333332</v>
      </c>
      <c r="K231" s="355">
        <v>1665</v>
      </c>
      <c r="L231" s="355">
        <v>1560</v>
      </c>
      <c r="M231" s="355">
        <v>0.44272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204.85</v>
      </c>
      <c r="D232" s="356">
        <v>205.9666666666667</v>
      </c>
      <c r="E232" s="356">
        <v>202.18333333333339</v>
      </c>
      <c r="F232" s="356">
        <v>199.51666666666671</v>
      </c>
      <c r="G232" s="356">
        <v>195.73333333333341</v>
      </c>
      <c r="H232" s="356">
        <v>208.63333333333338</v>
      </c>
      <c r="I232" s="356">
        <v>212.41666666666669</v>
      </c>
      <c r="J232" s="356">
        <v>215.08333333333337</v>
      </c>
      <c r="K232" s="355">
        <v>209.75</v>
      </c>
      <c r="L232" s="355">
        <v>203.3</v>
      </c>
      <c r="M232" s="355">
        <v>36.192729999999997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207.5</v>
      </c>
      <c r="D233" s="356">
        <v>208.21666666666667</v>
      </c>
      <c r="E233" s="356">
        <v>204.23333333333335</v>
      </c>
      <c r="F233" s="356">
        <v>200.96666666666667</v>
      </c>
      <c r="G233" s="356">
        <v>196.98333333333335</v>
      </c>
      <c r="H233" s="356">
        <v>211.48333333333335</v>
      </c>
      <c r="I233" s="356">
        <v>215.46666666666664</v>
      </c>
      <c r="J233" s="356">
        <v>218.73333333333335</v>
      </c>
      <c r="K233" s="355">
        <v>212.2</v>
      </c>
      <c r="L233" s="355">
        <v>204.95</v>
      </c>
      <c r="M233" s="355">
        <v>22.47203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5134.8999999999996</v>
      </c>
      <c r="D234" s="356">
        <v>5166.083333333333</v>
      </c>
      <c r="E234" s="356">
        <v>5083.3666666666659</v>
      </c>
      <c r="F234" s="356">
        <v>5031.833333333333</v>
      </c>
      <c r="G234" s="356">
        <v>4949.1166666666659</v>
      </c>
      <c r="H234" s="356">
        <v>5217.6166666666659</v>
      </c>
      <c r="I234" s="356">
        <v>5300.333333333333</v>
      </c>
      <c r="J234" s="356">
        <v>5351.8666666666659</v>
      </c>
      <c r="K234" s="355">
        <v>5248.8</v>
      </c>
      <c r="L234" s="355">
        <v>5114.55</v>
      </c>
      <c r="M234" s="355">
        <v>0.68328999999999995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152.1</v>
      </c>
      <c r="D235" s="356">
        <v>153.38333333333333</v>
      </c>
      <c r="E235" s="356">
        <v>149.81666666666666</v>
      </c>
      <c r="F235" s="356">
        <v>147.53333333333333</v>
      </c>
      <c r="G235" s="356">
        <v>143.96666666666667</v>
      </c>
      <c r="H235" s="356">
        <v>155.66666666666666</v>
      </c>
      <c r="I235" s="356">
        <v>159.23333333333332</v>
      </c>
      <c r="J235" s="356">
        <v>161.51666666666665</v>
      </c>
      <c r="K235" s="355">
        <v>156.94999999999999</v>
      </c>
      <c r="L235" s="355">
        <v>151.1</v>
      </c>
      <c r="M235" s="355">
        <v>24.911670000000001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2170.9499999999998</v>
      </c>
      <c r="D236" s="356">
        <v>2182.15</v>
      </c>
      <c r="E236" s="356">
        <v>2140.9</v>
      </c>
      <c r="F236" s="356">
        <v>2110.85</v>
      </c>
      <c r="G236" s="356">
        <v>2069.6</v>
      </c>
      <c r="H236" s="356">
        <v>2212.2000000000003</v>
      </c>
      <c r="I236" s="356">
        <v>2253.4500000000003</v>
      </c>
      <c r="J236" s="356">
        <v>2283.5000000000005</v>
      </c>
      <c r="K236" s="355">
        <v>2223.4</v>
      </c>
      <c r="L236" s="355">
        <v>2152.1</v>
      </c>
      <c r="M236" s="355">
        <v>7.9634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1846.15</v>
      </c>
      <c r="D237" s="356">
        <v>1867</v>
      </c>
      <c r="E237" s="356">
        <v>1809.15</v>
      </c>
      <c r="F237" s="356">
        <v>1772.15</v>
      </c>
      <c r="G237" s="356">
        <v>1714.3000000000002</v>
      </c>
      <c r="H237" s="356">
        <v>1904</v>
      </c>
      <c r="I237" s="356">
        <v>1961.85</v>
      </c>
      <c r="J237" s="356">
        <v>1998.85</v>
      </c>
      <c r="K237" s="355">
        <v>1924.85</v>
      </c>
      <c r="L237" s="355">
        <v>1830</v>
      </c>
      <c r="M237" s="355">
        <v>0.74407999999999996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374.7</v>
      </c>
      <c r="D238" s="356">
        <v>367.81666666666661</v>
      </c>
      <c r="E238" s="356">
        <v>355.73333333333323</v>
      </c>
      <c r="F238" s="356">
        <v>336.76666666666665</v>
      </c>
      <c r="G238" s="356">
        <v>324.68333333333328</v>
      </c>
      <c r="H238" s="356">
        <v>386.78333333333319</v>
      </c>
      <c r="I238" s="356">
        <v>398.86666666666656</v>
      </c>
      <c r="J238" s="356">
        <v>417.83333333333314</v>
      </c>
      <c r="K238" s="355">
        <v>379.9</v>
      </c>
      <c r="L238" s="355">
        <v>348.85</v>
      </c>
      <c r="M238" s="355">
        <v>6.8407400000000003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968.4</v>
      </c>
      <c r="D239" s="356">
        <v>972.63333333333321</v>
      </c>
      <c r="E239" s="356">
        <v>957.71666666666647</v>
      </c>
      <c r="F239" s="356">
        <v>947.0333333333333</v>
      </c>
      <c r="G239" s="356">
        <v>932.11666666666656</v>
      </c>
      <c r="H239" s="356">
        <v>983.31666666666638</v>
      </c>
      <c r="I239" s="356">
        <v>998.23333333333312</v>
      </c>
      <c r="J239" s="356">
        <v>1008.9166666666663</v>
      </c>
      <c r="K239" s="355">
        <v>987.55</v>
      </c>
      <c r="L239" s="355">
        <v>961.95</v>
      </c>
      <c r="M239" s="355">
        <v>36.832639999999998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259.2</v>
      </c>
      <c r="D240" s="356">
        <v>260.93333333333334</v>
      </c>
      <c r="E240" s="356">
        <v>252.86666666666667</v>
      </c>
      <c r="F240" s="356">
        <v>246.53333333333333</v>
      </c>
      <c r="G240" s="356">
        <v>238.46666666666667</v>
      </c>
      <c r="H240" s="356">
        <v>267.26666666666665</v>
      </c>
      <c r="I240" s="356">
        <v>275.33333333333337</v>
      </c>
      <c r="J240" s="356">
        <v>281.66666666666669</v>
      </c>
      <c r="K240" s="355">
        <v>269</v>
      </c>
      <c r="L240" s="355">
        <v>254.6</v>
      </c>
      <c r="M240" s="355">
        <v>79.950909999999993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41.75</v>
      </c>
      <c r="D241" s="356">
        <v>41.966666666666669</v>
      </c>
      <c r="E241" s="356">
        <v>41.183333333333337</v>
      </c>
      <c r="F241" s="356">
        <v>40.616666666666667</v>
      </c>
      <c r="G241" s="356">
        <v>39.833333333333336</v>
      </c>
      <c r="H241" s="356">
        <v>42.533333333333339</v>
      </c>
      <c r="I241" s="356">
        <v>43.31666666666667</v>
      </c>
      <c r="J241" s="356">
        <v>43.88333333333334</v>
      </c>
      <c r="K241" s="355">
        <v>42.75</v>
      </c>
      <c r="L241" s="355">
        <v>41.4</v>
      </c>
      <c r="M241" s="355">
        <v>17.8904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1733.3</v>
      </c>
      <c r="D242" s="356">
        <v>1738.5333333333335</v>
      </c>
      <c r="E242" s="356">
        <v>1721.616666666667</v>
      </c>
      <c r="F242" s="356">
        <v>1709.9333333333334</v>
      </c>
      <c r="G242" s="356">
        <v>1693.0166666666669</v>
      </c>
      <c r="H242" s="356">
        <v>1750.2166666666672</v>
      </c>
      <c r="I242" s="356">
        <v>1767.1333333333337</v>
      </c>
      <c r="J242" s="356">
        <v>1778.8166666666673</v>
      </c>
      <c r="K242" s="355">
        <v>1755.45</v>
      </c>
      <c r="L242" s="355">
        <v>1726.85</v>
      </c>
      <c r="M242" s="355">
        <v>53.506419999999999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1392.45</v>
      </c>
      <c r="D243" s="356">
        <v>1396</v>
      </c>
      <c r="E243" s="356">
        <v>1372</v>
      </c>
      <c r="F243" s="356">
        <v>1351.55</v>
      </c>
      <c r="G243" s="356">
        <v>1327.55</v>
      </c>
      <c r="H243" s="356">
        <v>1416.45</v>
      </c>
      <c r="I243" s="356">
        <v>1440.45</v>
      </c>
      <c r="J243" s="356">
        <v>1460.9</v>
      </c>
      <c r="K243" s="355">
        <v>1420</v>
      </c>
      <c r="L243" s="355">
        <v>1375.55</v>
      </c>
      <c r="M243" s="355">
        <v>0.16816999999999999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403.85</v>
      </c>
      <c r="D244" s="356">
        <v>406.91666666666669</v>
      </c>
      <c r="E244" s="356">
        <v>396.88333333333338</v>
      </c>
      <c r="F244" s="356">
        <v>389.91666666666669</v>
      </c>
      <c r="G244" s="356">
        <v>379.88333333333338</v>
      </c>
      <c r="H244" s="356">
        <v>413.88333333333338</v>
      </c>
      <c r="I244" s="356">
        <v>423.91666666666669</v>
      </c>
      <c r="J244" s="356">
        <v>430.88333333333338</v>
      </c>
      <c r="K244" s="355">
        <v>416.95</v>
      </c>
      <c r="L244" s="355">
        <v>399.95</v>
      </c>
      <c r="M244" s="355">
        <v>4.9813999999999998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687.3</v>
      </c>
      <c r="D245" s="356">
        <v>688.69999999999993</v>
      </c>
      <c r="E245" s="356">
        <v>678.64999999999986</v>
      </c>
      <c r="F245" s="356">
        <v>669.99999999999989</v>
      </c>
      <c r="G245" s="356">
        <v>659.94999999999982</v>
      </c>
      <c r="H245" s="356">
        <v>697.34999999999991</v>
      </c>
      <c r="I245" s="356">
        <v>707.39999999999986</v>
      </c>
      <c r="J245" s="356">
        <v>716.05</v>
      </c>
      <c r="K245" s="355">
        <v>698.75</v>
      </c>
      <c r="L245" s="355">
        <v>680.05</v>
      </c>
      <c r="M245" s="355">
        <v>3.5023399999999998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19.649999999999999</v>
      </c>
      <c r="D246" s="356">
        <v>19.733333333333331</v>
      </c>
      <c r="E246" s="356">
        <v>19.516666666666662</v>
      </c>
      <c r="F246" s="356">
        <v>19.383333333333333</v>
      </c>
      <c r="G246" s="356">
        <v>19.166666666666664</v>
      </c>
      <c r="H246" s="356">
        <v>19.86666666666666</v>
      </c>
      <c r="I246" s="356">
        <v>20.083333333333329</v>
      </c>
      <c r="J246" s="356">
        <v>20.216666666666658</v>
      </c>
      <c r="K246" s="355">
        <v>19.95</v>
      </c>
      <c r="L246" s="355">
        <v>19.600000000000001</v>
      </c>
      <c r="M246" s="355">
        <v>22.287330000000001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121.5</v>
      </c>
      <c r="D247" s="356">
        <v>120.98333333333333</v>
      </c>
      <c r="E247" s="356">
        <v>119.76666666666667</v>
      </c>
      <c r="F247" s="356">
        <v>118.03333333333333</v>
      </c>
      <c r="G247" s="356">
        <v>116.81666666666666</v>
      </c>
      <c r="H247" s="356">
        <v>122.71666666666667</v>
      </c>
      <c r="I247" s="356">
        <v>123.93333333333334</v>
      </c>
      <c r="J247" s="356">
        <v>125.66666666666667</v>
      </c>
      <c r="K247" s="355">
        <v>122.2</v>
      </c>
      <c r="L247" s="355">
        <v>119.25</v>
      </c>
      <c r="M247" s="355">
        <v>117.82127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390.3</v>
      </c>
      <c r="D248" s="356">
        <v>391.09999999999997</v>
      </c>
      <c r="E248" s="356">
        <v>386.19999999999993</v>
      </c>
      <c r="F248" s="356">
        <v>382.09999999999997</v>
      </c>
      <c r="G248" s="356">
        <v>377.19999999999993</v>
      </c>
      <c r="H248" s="356">
        <v>395.19999999999993</v>
      </c>
      <c r="I248" s="356">
        <v>400.09999999999991</v>
      </c>
      <c r="J248" s="356">
        <v>404.19999999999993</v>
      </c>
      <c r="K248" s="355">
        <v>396</v>
      </c>
      <c r="L248" s="355">
        <v>387</v>
      </c>
      <c r="M248" s="355">
        <v>1.66727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981.65</v>
      </c>
      <c r="D249" s="356">
        <v>984.96666666666658</v>
      </c>
      <c r="E249" s="356">
        <v>967.88333333333321</v>
      </c>
      <c r="F249" s="356">
        <v>954.11666666666667</v>
      </c>
      <c r="G249" s="356">
        <v>937.0333333333333</v>
      </c>
      <c r="H249" s="356">
        <v>998.73333333333312</v>
      </c>
      <c r="I249" s="356">
        <v>1015.8166666666664</v>
      </c>
      <c r="J249" s="356">
        <v>1029.583333333333</v>
      </c>
      <c r="K249" s="355">
        <v>1002.05</v>
      </c>
      <c r="L249" s="355">
        <v>971.2</v>
      </c>
      <c r="M249" s="355">
        <v>3.7141099999999998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270.7</v>
      </c>
      <c r="D250" s="356">
        <v>272.2166666666667</v>
      </c>
      <c r="E250" s="356">
        <v>265.68333333333339</v>
      </c>
      <c r="F250" s="356">
        <v>260.66666666666669</v>
      </c>
      <c r="G250" s="356">
        <v>254.13333333333338</v>
      </c>
      <c r="H250" s="356">
        <v>277.23333333333341</v>
      </c>
      <c r="I250" s="356">
        <v>283.76666666666671</v>
      </c>
      <c r="J250" s="356">
        <v>288.78333333333342</v>
      </c>
      <c r="K250" s="355">
        <v>278.75</v>
      </c>
      <c r="L250" s="355">
        <v>267.2</v>
      </c>
      <c r="M250" s="355">
        <v>14.407999999999999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43.15</v>
      </c>
      <c r="D251" s="356">
        <v>43.166666666666664</v>
      </c>
      <c r="E251" s="356">
        <v>42.583333333333329</v>
      </c>
      <c r="F251" s="356">
        <v>42.016666666666666</v>
      </c>
      <c r="G251" s="356">
        <v>41.43333333333333</v>
      </c>
      <c r="H251" s="356">
        <v>43.733333333333327</v>
      </c>
      <c r="I251" s="356">
        <v>44.316666666666656</v>
      </c>
      <c r="J251" s="356">
        <v>44.883333333333326</v>
      </c>
      <c r="K251" s="355">
        <v>43.75</v>
      </c>
      <c r="L251" s="355">
        <v>42.6</v>
      </c>
      <c r="M251" s="355">
        <v>13.54505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825</v>
      </c>
      <c r="D252" s="356">
        <v>827.73333333333323</v>
      </c>
      <c r="E252" s="356">
        <v>817.46666666666647</v>
      </c>
      <c r="F252" s="356">
        <v>809.93333333333328</v>
      </c>
      <c r="G252" s="356">
        <v>799.66666666666652</v>
      </c>
      <c r="H252" s="356">
        <v>835.26666666666642</v>
      </c>
      <c r="I252" s="356">
        <v>845.53333333333308</v>
      </c>
      <c r="J252" s="356">
        <v>853.06666666666638</v>
      </c>
      <c r="K252" s="355">
        <v>838</v>
      </c>
      <c r="L252" s="355">
        <v>820.2</v>
      </c>
      <c r="M252" s="355">
        <v>28.834489999999999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22.55</v>
      </c>
      <c r="D253" s="356">
        <v>22.566666666666666</v>
      </c>
      <c r="E253" s="356">
        <v>22.433333333333334</v>
      </c>
      <c r="F253" s="356">
        <v>22.316666666666666</v>
      </c>
      <c r="G253" s="356">
        <v>22.183333333333334</v>
      </c>
      <c r="H253" s="356">
        <v>22.683333333333334</v>
      </c>
      <c r="I253" s="356">
        <v>22.816666666666666</v>
      </c>
      <c r="J253" s="356">
        <v>22.933333333333334</v>
      </c>
      <c r="K253" s="355">
        <v>22.7</v>
      </c>
      <c r="L253" s="355">
        <v>22.45</v>
      </c>
      <c r="M253" s="355">
        <v>51.541800000000002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712.25</v>
      </c>
      <c r="D254" s="356">
        <v>717.05000000000007</v>
      </c>
      <c r="E254" s="356">
        <v>702.20000000000016</v>
      </c>
      <c r="F254" s="356">
        <v>692.15000000000009</v>
      </c>
      <c r="G254" s="356">
        <v>677.30000000000018</v>
      </c>
      <c r="H254" s="356">
        <v>727.10000000000014</v>
      </c>
      <c r="I254" s="356">
        <v>741.95</v>
      </c>
      <c r="J254" s="356">
        <v>752.00000000000011</v>
      </c>
      <c r="K254" s="355">
        <v>731.9</v>
      </c>
      <c r="L254" s="355">
        <v>707</v>
      </c>
      <c r="M254" s="355">
        <v>1.98007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222.75</v>
      </c>
      <c r="D255" s="356">
        <v>223.1</v>
      </c>
      <c r="E255" s="356">
        <v>221.5</v>
      </c>
      <c r="F255" s="356">
        <v>220.25</v>
      </c>
      <c r="G255" s="356">
        <v>218.65</v>
      </c>
      <c r="H255" s="356">
        <v>224.35</v>
      </c>
      <c r="I255" s="356">
        <v>225.94999999999996</v>
      </c>
      <c r="J255" s="356">
        <v>227.2</v>
      </c>
      <c r="K255" s="355">
        <v>224.7</v>
      </c>
      <c r="L255" s="355">
        <v>221.85</v>
      </c>
      <c r="M255" s="355">
        <v>112.31596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115.95</v>
      </c>
      <c r="D256" s="356">
        <v>114.38333333333333</v>
      </c>
      <c r="E256" s="356">
        <v>112.26666666666665</v>
      </c>
      <c r="F256" s="356">
        <v>108.58333333333333</v>
      </c>
      <c r="G256" s="356">
        <v>106.46666666666665</v>
      </c>
      <c r="H256" s="356">
        <v>118.06666666666665</v>
      </c>
      <c r="I256" s="356">
        <v>120.18333333333332</v>
      </c>
      <c r="J256" s="356">
        <v>123.86666666666665</v>
      </c>
      <c r="K256" s="355">
        <v>116.5</v>
      </c>
      <c r="L256" s="355">
        <v>110.7</v>
      </c>
      <c r="M256" s="355">
        <v>4.8319000000000001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103.95</v>
      </c>
      <c r="D257" s="356">
        <v>103.78333333333335</v>
      </c>
      <c r="E257" s="356">
        <v>102.36666666666669</v>
      </c>
      <c r="F257" s="356">
        <v>100.78333333333335</v>
      </c>
      <c r="G257" s="356">
        <v>99.366666666666688</v>
      </c>
      <c r="H257" s="356">
        <v>105.36666666666669</v>
      </c>
      <c r="I257" s="356">
        <v>106.78333333333335</v>
      </c>
      <c r="J257" s="356">
        <v>108.36666666666669</v>
      </c>
      <c r="K257" s="355">
        <v>105.2</v>
      </c>
      <c r="L257" s="355">
        <v>102.2</v>
      </c>
      <c r="M257" s="355">
        <v>6.9705700000000004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1685.4</v>
      </c>
      <c r="D258" s="356">
        <v>1681.5833333333333</v>
      </c>
      <c r="E258" s="356">
        <v>1633.1666666666665</v>
      </c>
      <c r="F258" s="356">
        <v>1580.9333333333332</v>
      </c>
      <c r="G258" s="356">
        <v>1532.5166666666664</v>
      </c>
      <c r="H258" s="356">
        <v>1733.8166666666666</v>
      </c>
      <c r="I258" s="356">
        <v>1782.2333333333331</v>
      </c>
      <c r="J258" s="356">
        <v>1834.4666666666667</v>
      </c>
      <c r="K258" s="355">
        <v>1730</v>
      </c>
      <c r="L258" s="355">
        <v>1629.35</v>
      </c>
      <c r="M258" s="355">
        <v>1.83212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1871.3</v>
      </c>
      <c r="D259" s="356">
        <v>1880.5833333333333</v>
      </c>
      <c r="E259" s="356">
        <v>1840.7166666666665</v>
      </c>
      <c r="F259" s="356">
        <v>1810.1333333333332</v>
      </c>
      <c r="G259" s="356">
        <v>1770.2666666666664</v>
      </c>
      <c r="H259" s="356">
        <v>1911.1666666666665</v>
      </c>
      <c r="I259" s="356">
        <v>1951.0333333333333</v>
      </c>
      <c r="J259" s="356">
        <v>1981.6166666666666</v>
      </c>
      <c r="K259" s="355">
        <v>1920.45</v>
      </c>
      <c r="L259" s="355">
        <v>1850</v>
      </c>
      <c r="M259" s="355">
        <v>0.13804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95.65</v>
      </c>
      <c r="D260" s="356">
        <v>96.316666666666663</v>
      </c>
      <c r="E260" s="356">
        <v>94.633333333333326</v>
      </c>
      <c r="F260" s="356">
        <v>93.61666666666666</v>
      </c>
      <c r="G260" s="356">
        <v>91.933333333333323</v>
      </c>
      <c r="H260" s="356">
        <v>97.333333333333329</v>
      </c>
      <c r="I260" s="356">
        <v>99.016666666666666</v>
      </c>
      <c r="J260" s="356">
        <v>100.03333333333333</v>
      </c>
      <c r="K260" s="355">
        <v>98</v>
      </c>
      <c r="L260" s="355">
        <v>95.3</v>
      </c>
      <c r="M260" s="355">
        <v>11.65442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413.95</v>
      </c>
      <c r="D261" s="356">
        <v>415.59999999999997</v>
      </c>
      <c r="E261" s="356">
        <v>410.64999999999992</v>
      </c>
      <c r="F261" s="356">
        <v>407.34999999999997</v>
      </c>
      <c r="G261" s="356">
        <v>402.39999999999992</v>
      </c>
      <c r="H261" s="356">
        <v>418.89999999999992</v>
      </c>
      <c r="I261" s="356">
        <v>423.84999999999997</v>
      </c>
      <c r="J261" s="356">
        <v>427.14999999999992</v>
      </c>
      <c r="K261" s="355">
        <v>420.55</v>
      </c>
      <c r="L261" s="355">
        <v>412.3</v>
      </c>
      <c r="M261" s="355">
        <v>56.352789999999999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3081.45</v>
      </c>
      <c r="D262" s="356">
        <v>3096.5500000000006</v>
      </c>
      <c r="E262" s="356">
        <v>3001.9500000000012</v>
      </c>
      <c r="F262" s="356">
        <v>2922.4500000000007</v>
      </c>
      <c r="G262" s="356">
        <v>2827.8500000000013</v>
      </c>
      <c r="H262" s="356">
        <v>3176.0500000000011</v>
      </c>
      <c r="I262" s="356">
        <v>3270.6500000000005</v>
      </c>
      <c r="J262" s="356">
        <v>3350.150000000001</v>
      </c>
      <c r="K262" s="355">
        <v>3191.15</v>
      </c>
      <c r="L262" s="355">
        <v>3017.05</v>
      </c>
      <c r="M262" s="355">
        <v>0.99012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473.35</v>
      </c>
      <c r="D263" s="356">
        <v>479.43333333333334</v>
      </c>
      <c r="E263" s="356">
        <v>463.9666666666667</v>
      </c>
      <c r="F263" s="356">
        <v>454.58333333333337</v>
      </c>
      <c r="G263" s="356">
        <v>439.11666666666673</v>
      </c>
      <c r="H263" s="356">
        <v>488.81666666666666</v>
      </c>
      <c r="I263" s="356">
        <v>504.28333333333325</v>
      </c>
      <c r="J263" s="356">
        <v>513.66666666666663</v>
      </c>
      <c r="K263" s="355">
        <v>494.9</v>
      </c>
      <c r="L263" s="355">
        <v>470.05</v>
      </c>
      <c r="M263" s="355">
        <v>2.2023999999999999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231.65</v>
      </c>
      <c r="D264" s="356">
        <v>231.1</v>
      </c>
      <c r="E264" s="356">
        <v>225.79999999999998</v>
      </c>
      <c r="F264" s="356">
        <v>219.95</v>
      </c>
      <c r="G264" s="356">
        <v>214.64999999999998</v>
      </c>
      <c r="H264" s="356">
        <v>236.95</v>
      </c>
      <c r="I264" s="356">
        <v>242.25</v>
      </c>
      <c r="J264" s="356">
        <v>248.1</v>
      </c>
      <c r="K264" s="355">
        <v>236.4</v>
      </c>
      <c r="L264" s="355">
        <v>225.25</v>
      </c>
      <c r="M264" s="355">
        <v>10.48657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120.05</v>
      </c>
      <c r="D265" s="356">
        <v>121.05</v>
      </c>
      <c r="E265" s="356">
        <v>118.44999999999999</v>
      </c>
      <c r="F265" s="356">
        <v>116.85</v>
      </c>
      <c r="G265" s="356">
        <v>114.24999999999999</v>
      </c>
      <c r="H265" s="356">
        <v>122.64999999999999</v>
      </c>
      <c r="I265" s="356">
        <v>125.24999999999999</v>
      </c>
      <c r="J265" s="356">
        <v>126.85</v>
      </c>
      <c r="K265" s="355">
        <v>123.65</v>
      </c>
      <c r="L265" s="355">
        <v>119.45</v>
      </c>
      <c r="M265" s="355">
        <v>5.2481799999999996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69.349999999999994</v>
      </c>
      <c r="D266" s="356">
        <v>69.883333333333326</v>
      </c>
      <c r="E266" s="356">
        <v>68.266666666666652</v>
      </c>
      <c r="F266" s="356">
        <v>67.183333333333323</v>
      </c>
      <c r="G266" s="356">
        <v>65.566666666666649</v>
      </c>
      <c r="H266" s="356">
        <v>70.966666666666654</v>
      </c>
      <c r="I266" s="356">
        <v>72.583333333333329</v>
      </c>
      <c r="J266" s="356">
        <v>73.666666666666657</v>
      </c>
      <c r="K266" s="355">
        <v>71.5</v>
      </c>
      <c r="L266" s="355">
        <v>68.8</v>
      </c>
      <c r="M266" s="355">
        <v>8.0230399999999999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199.5</v>
      </c>
      <c r="D267" s="356">
        <v>201.31666666666669</v>
      </c>
      <c r="E267" s="356">
        <v>196.18333333333339</v>
      </c>
      <c r="F267" s="356">
        <v>192.8666666666667</v>
      </c>
      <c r="G267" s="356">
        <v>187.73333333333341</v>
      </c>
      <c r="H267" s="356">
        <v>204.63333333333338</v>
      </c>
      <c r="I267" s="356">
        <v>209.76666666666665</v>
      </c>
      <c r="J267" s="356">
        <v>213.08333333333337</v>
      </c>
      <c r="K267" s="355">
        <v>206.45</v>
      </c>
      <c r="L267" s="355">
        <v>198</v>
      </c>
      <c r="M267" s="355">
        <v>12.913399999999999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381.8</v>
      </c>
      <c r="D268" s="356">
        <v>382.38333333333338</v>
      </c>
      <c r="E268" s="356">
        <v>375.41666666666674</v>
      </c>
      <c r="F268" s="356">
        <v>369.03333333333336</v>
      </c>
      <c r="G268" s="356">
        <v>362.06666666666672</v>
      </c>
      <c r="H268" s="356">
        <v>388.76666666666677</v>
      </c>
      <c r="I268" s="356">
        <v>395.73333333333335</v>
      </c>
      <c r="J268" s="356">
        <v>402.11666666666679</v>
      </c>
      <c r="K268" s="355">
        <v>389.35</v>
      </c>
      <c r="L268" s="355">
        <v>376</v>
      </c>
      <c r="M268" s="355">
        <v>1.6291100000000001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331.2</v>
      </c>
      <c r="D269" s="356">
        <v>328.43333333333334</v>
      </c>
      <c r="E269" s="356">
        <v>322.86666666666667</v>
      </c>
      <c r="F269" s="356">
        <v>314.53333333333336</v>
      </c>
      <c r="G269" s="356">
        <v>308.9666666666667</v>
      </c>
      <c r="H269" s="356">
        <v>336.76666666666665</v>
      </c>
      <c r="I269" s="356">
        <v>342.33333333333337</v>
      </c>
      <c r="J269" s="356">
        <v>350.66666666666663</v>
      </c>
      <c r="K269" s="355">
        <v>334</v>
      </c>
      <c r="L269" s="355">
        <v>320.10000000000002</v>
      </c>
      <c r="M269" s="355">
        <v>6.3179499999999997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638</v>
      </c>
      <c r="D270" s="356">
        <v>639.7166666666667</v>
      </c>
      <c r="E270" s="356">
        <v>633.28333333333342</v>
      </c>
      <c r="F270" s="356">
        <v>628.56666666666672</v>
      </c>
      <c r="G270" s="356">
        <v>622.13333333333344</v>
      </c>
      <c r="H270" s="356">
        <v>644.43333333333339</v>
      </c>
      <c r="I270" s="356">
        <v>650.86666666666679</v>
      </c>
      <c r="J270" s="356">
        <v>655.58333333333337</v>
      </c>
      <c r="K270" s="355">
        <v>646.15</v>
      </c>
      <c r="L270" s="355">
        <v>635</v>
      </c>
      <c r="M270" s="355">
        <v>19.396830000000001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3060.15</v>
      </c>
      <c r="D271" s="356">
        <v>3099.1333333333332</v>
      </c>
      <c r="E271" s="356">
        <v>3008.4166666666665</v>
      </c>
      <c r="F271" s="356">
        <v>2956.6833333333334</v>
      </c>
      <c r="G271" s="356">
        <v>2865.9666666666667</v>
      </c>
      <c r="H271" s="356">
        <v>3150.8666666666663</v>
      </c>
      <c r="I271" s="356">
        <v>3241.5833333333335</v>
      </c>
      <c r="J271" s="356">
        <v>3293.3166666666662</v>
      </c>
      <c r="K271" s="355">
        <v>3189.85</v>
      </c>
      <c r="L271" s="355">
        <v>3047.4</v>
      </c>
      <c r="M271" s="355">
        <v>6.96366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529.20000000000005</v>
      </c>
      <c r="D272" s="356">
        <v>534.23333333333335</v>
      </c>
      <c r="E272" s="356">
        <v>519.9666666666667</v>
      </c>
      <c r="F272" s="356">
        <v>510.73333333333335</v>
      </c>
      <c r="G272" s="356">
        <v>496.4666666666667</v>
      </c>
      <c r="H272" s="356">
        <v>543.4666666666667</v>
      </c>
      <c r="I272" s="356">
        <v>557.73333333333335</v>
      </c>
      <c r="J272" s="356">
        <v>566.9666666666667</v>
      </c>
      <c r="K272" s="355">
        <v>548.5</v>
      </c>
      <c r="L272" s="355">
        <v>525</v>
      </c>
      <c r="M272" s="355">
        <v>4.5647599999999997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445.9</v>
      </c>
      <c r="D273" s="356">
        <v>448.55</v>
      </c>
      <c r="E273" s="356">
        <v>439.35</v>
      </c>
      <c r="F273" s="356">
        <v>432.8</v>
      </c>
      <c r="G273" s="356">
        <v>423.6</v>
      </c>
      <c r="H273" s="356">
        <v>455.1</v>
      </c>
      <c r="I273" s="356">
        <v>464.29999999999995</v>
      </c>
      <c r="J273" s="356">
        <v>470.85</v>
      </c>
      <c r="K273" s="355">
        <v>457.75</v>
      </c>
      <c r="L273" s="355">
        <v>442</v>
      </c>
      <c r="M273" s="355">
        <v>1.36758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835.9</v>
      </c>
      <c r="D274" s="356">
        <v>838.68333333333339</v>
      </c>
      <c r="E274" s="356">
        <v>827.36666666666679</v>
      </c>
      <c r="F274" s="356">
        <v>818.83333333333337</v>
      </c>
      <c r="G274" s="356">
        <v>807.51666666666677</v>
      </c>
      <c r="H274" s="356">
        <v>847.21666666666681</v>
      </c>
      <c r="I274" s="356">
        <v>858.53333333333342</v>
      </c>
      <c r="J274" s="356">
        <v>867.06666666666683</v>
      </c>
      <c r="K274" s="355">
        <v>850</v>
      </c>
      <c r="L274" s="355">
        <v>830.15</v>
      </c>
      <c r="M274" s="355">
        <v>3.61497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137.1</v>
      </c>
      <c r="D275" s="356">
        <v>137.71666666666667</v>
      </c>
      <c r="E275" s="356">
        <v>135.93333333333334</v>
      </c>
      <c r="F275" s="356">
        <v>134.76666666666668</v>
      </c>
      <c r="G275" s="356">
        <v>132.98333333333335</v>
      </c>
      <c r="H275" s="356">
        <v>138.88333333333333</v>
      </c>
      <c r="I275" s="356">
        <v>140.66666666666669</v>
      </c>
      <c r="J275" s="356">
        <v>141.83333333333331</v>
      </c>
      <c r="K275" s="355">
        <v>139.5</v>
      </c>
      <c r="L275" s="355">
        <v>136.55000000000001</v>
      </c>
      <c r="M275" s="355">
        <v>0.89226000000000005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1273.55</v>
      </c>
      <c r="D276" s="356">
        <v>1270.6833333333334</v>
      </c>
      <c r="E276" s="356">
        <v>1258.8666666666668</v>
      </c>
      <c r="F276" s="356">
        <v>1244.1833333333334</v>
      </c>
      <c r="G276" s="356">
        <v>1232.3666666666668</v>
      </c>
      <c r="H276" s="356">
        <v>1285.3666666666668</v>
      </c>
      <c r="I276" s="356">
        <v>1297.1833333333334</v>
      </c>
      <c r="J276" s="356">
        <v>1311.8666666666668</v>
      </c>
      <c r="K276" s="355">
        <v>1282.5</v>
      </c>
      <c r="L276" s="355">
        <v>1256</v>
      </c>
      <c r="M276" s="355">
        <v>0.43608999999999998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392.4</v>
      </c>
      <c r="D277" s="356">
        <v>390.33333333333331</v>
      </c>
      <c r="E277" s="356">
        <v>386.01666666666665</v>
      </c>
      <c r="F277" s="356">
        <v>379.63333333333333</v>
      </c>
      <c r="G277" s="356">
        <v>375.31666666666666</v>
      </c>
      <c r="H277" s="356">
        <v>396.71666666666664</v>
      </c>
      <c r="I277" s="356">
        <v>401.03333333333336</v>
      </c>
      <c r="J277" s="356">
        <v>407.41666666666663</v>
      </c>
      <c r="K277" s="355">
        <v>394.65</v>
      </c>
      <c r="L277" s="355">
        <v>383.95</v>
      </c>
      <c r="M277" s="355">
        <v>0.62983999999999996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63.5</v>
      </c>
      <c r="D278" s="356">
        <v>63.766666666666673</v>
      </c>
      <c r="E278" s="356">
        <v>63.033333333333346</v>
      </c>
      <c r="F278" s="356">
        <v>62.56666666666667</v>
      </c>
      <c r="G278" s="356">
        <v>61.833333333333343</v>
      </c>
      <c r="H278" s="356">
        <v>64.233333333333348</v>
      </c>
      <c r="I278" s="356">
        <v>64.966666666666683</v>
      </c>
      <c r="J278" s="356">
        <v>65.433333333333351</v>
      </c>
      <c r="K278" s="355">
        <v>64.5</v>
      </c>
      <c r="L278" s="355">
        <v>63.3</v>
      </c>
      <c r="M278" s="355">
        <v>5.7812200000000002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492.8</v>
      </c>
      <c r="D279" s="356">
        <v>495.93333333333334</v>
      </c>
      <c r="E279" s="356">
        <v>486.86666666666667</v>
      </c>
      <c r="F279" s="356">
        <v>480.93333333333334</v>
      </c>
      <c r="G279" s="356">
        <v>471.86666666666667</v>
      </c>
      <c r="H279" s="356">
        <v>501.86666666666667</v>
      </c>
      <c r="I279" s="356">
        <v>510.93333333333339</v>
      </c>
      <c r="J279" s="356">
        <v>516.86666666666667</v>
      </c>
      <c r="K279" s="355">
        <v>505</v>
      </c>
      <c r="L279" s="355">
        <v>490</v>
      </c>
      <c r="M279" s="355">
        <v>4.8227200000000003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52.05</v>
      </c>
      <c r="D280" s="356">
        <v>52.316666666666663</v>
      </c>
      <c r="E280" s="356">
        <v>51.283333333333324</v>
      </c>
      <c r="F280" s="356">
        <v>50.516666666666659</v>
      </c>
      <c r="G280" s="356">
        <v>49.48333333333332</v>
      </c>
      <c r="H280" s="356">
        <v>53.083333333333329</v>
      </c>
      <c r="I280" s="356">
        <v>54.11666666666666</v>
      </c>
      <c r="J280" s="356">
        <v>54.883333333333333</v>
      </c>
      <c r="K280" s="355">
        <v>53.35</v>
      </c>
      <c r="L280" s="355">
        <v>51.55</v>
      </c>
      <c r="M280" s="355">
        <v>28.566099999999999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481.35</v>
      </c>
      <c r="D281" s="356">
        <v>484.8</v>
      </c>
      <c r="E281" s="356">
        <v>474.05</v>
      </c>
      <c r="F281" s="356">
        <v>466.75</v>
      </c>
      <c r="G281" s="356">
        <v>456</v>
      </c>
      <c r="H281" s="356">
        <v>492.1</v>
      </c>
      <c r="I281" s="356">
        <v>502.85</v>
      </c>
      <c r="J281" s="356">
        <v>510.15000000000003</v>
      </c>
      <c r="K281" s="355">
        <v>495.55</v>
      </c>
      <c r="L281" s="355">
        <v>477.5</v>
      </c>
      <c r="M281" s="355">
        <v>1.31816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1009.65</v>
      </c>
      <c r="D282" s="356">
        <v>1021.4166666666666</v>
      </c>
      <c r="E282" s="356">
        <v>993.23333333333335</v>
      </c>
      <c r="F282" s="356">
        <v>976.81666666666672</v>
      </c>
      <c r="G282" s="356">
        <v>948.63333333333344</v>
      </c>
      <c r="H282" s="356">
        <v>1037.8333333333333</v>
      </c>
      <c r="I282" s="356">
        <v>1066.0166666666664</v>
      </c>
      <c r="J282" s="356">
        <v>1082.4333333333332</v>
      </c>
      <c r="K282" s="355">
        <v>1049.5999999999999</v>
      </c>
      <c r="L282" s="355">
        <v>1005</v>
      </c>
      <c r="M282" s="355">
        <v>0.95154000000000005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307.05</v>
      </c>
      <c r="D283" s="356">
        <v>307.86666666666667</v>
      </c>
      <c r="E283" s="356">
        <v>303.28333333333336</v>
      </c>
      <c r="F283" s="356">
        <v>299.51666666666671</v>
      </c>
      <c r="G283" s="356">
        <v>294.93333333333339</v>
      </c>
      <c r="H283" s="356">
        <v>311.63333333333333</v>
      </c>
      <c r="I283" s="356">
        <v>316.21666666666658</v>
      </c>
      <c r="J283" s="356">
        <v>319.98333333333329</v>
      </c>
      <c r="K283" s="355">
        <v>312.45</v>
      </c>
      <c r="L283" s="355">
        <v>304.10000000000002</v>
      </c>
      <c r="M283" s="355">
        <v>4.4382599999999996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1830.05</v>
      </c>
      <c r="D284" s="356">
        <v>1827.6333333333332</v>
      </c>
      <c r="E284" s="356">
        <v>1802.4166666666665</v>
      </c>
      <c r="F284" s="356">
        <v>1774.7833333333333</v>
      </c>
      <c r="G284" s="356">
        <v>1749.5666666666666</v>
      </c>
      <c r="H284" s="356">
        <v>1855.2666666666664</v>
      </c>
      <c r="I284" s="356">
        <v>1880.4833333333331</v>
      </c>
      <c r="J284" s="356">
        <v>1908.1166666666663</v>
      </c>
      <c r="K284" s="355">
        <v>1852.85</v>
      </c>
      <c r="L284" s="355">
        <v>1800</v>
      </c>
      <c r="M284" s="355">
        <v>22.697559999999999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592.35</v>
      </c>
      <c r="D285" s="356">
        <v>595.41666666666663</v>
      </c>
      <c r="E285" s="356">
        <v>582.83333333333326</v>
      </c>
      <c r="F285" s="356">
        <v>573.31666666666661</v>
      </c>
      <c r="G285" s="356">
        <v>560.73333333333323</v>
      </c>
      <c r="H285" s="356">
        <v>604.93333333333328</v>
      </c>
      <c r="I285" s="356">
        <v>617.51666666666654</v>
      </c>
      <c r="J285" s="356">
        <v>627.0333333333333</v>
      </c>
      <c r="K285" s="355">
        <v>608</v>
      </c>
      <c r="L285" s="355">
        <v>585.9</v>
      </c>
      <c r="M285" s="355">
        <v>17.55003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675.35</v>
      </c>
      <c r="D286" s="356">
        <v>671.61666666666667</v>
      </c>
      <c r="E286" s="356">
        <v>663.73333333333335</v>
      </c>
      <c r="F286" s="356">
        <v>652.11666666666667</v>
      </c>
      <c r="G286" s="356">
        <v>644.23333333333335</v>
      </c>
      <c r="H286" s="356">
        <v>683.23333333333335</v>
      </c>
      <c r="I286" s="356">
        <v>691.11666666666679</v>
      </c>
      <c r="J286" s="356">
        <v>702.73333333333335</v>
      </c>
      <c r="K286" s="355">
        <v>679.5</v>
      </c>
      <c r="L286" s="355">
        <v>660</v>
      </c>
      <c r="M286" s="355">
        <v>4.7391300000000003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199.15</v>
      </c>
      <c r="D287" s="356">
        <v>200.01666666666668</v>
      </c>
      <c r="E287" s="356">
        <v>196.73333333333335</v>
      </c>
      <c r="F287" s="356">
        <v>194.31666666666666</v>
      </c>
      <c r="G287" s="356">
        <v>191.03333333333333</v>
      </c>
      <c r="H287" s="356">
        <v>202.43333333333337</v>
      </c>
      <c r="I287" s="356">
        <v>205.71666666666673</v>
      </c>
      <c r="J287" s="356">
        <v>208.13333333333338</v>
      </c>
      <c r="K287" s="355">
        <v>203.3</v>
      </c>
      <c r="L287" s="355">
        <v>197.6</v>
      </c>
      <c r="M287" s="355">
        <v>8.06325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1082.5</v>
      </c>
      <c r="D288" s="356">
        <v>1095.8999999999999</v>
      </c>
      <c r="E288" s="356">
        <v>1062.5999999999997</v>
      </c>
      <c r="F288" s="356">
        <v>1042.6999999999998</v>
      </c>
      <c r="G288" s="356">
        <v>1009.3999999999996</v>
      </c>
      <c r="H288" s="356">
        <v>1115.7999999999997</v>
      </c>
      <c r="I288" s="356">
        <v>1149.0999999999999</v>
      </c>
      <c r="J288" s="356">
        <v>1168.9999999999998</v>
      </c>
      <c r="K288" s="355">
        <v>1129.2</v>
      </c>
      <c r="L288" s="355">
        <v>1076</v>
      </c>
      <c r="M288" s="355">
        <v>0.59419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517.95000000000005</v>
      </c>
      <c r="D289" s="356">
        <v>518.11666666666667</v>
      </c>
      <c r="E289" s="356">
        <v>513.13333333333333</v>
      </c>
      <c r="F289" s="356">
        <v>508.31666666666661</v>
      </c>
      <c r="G289" s="356">
        <v>503.33333333333326</v>
      </c>
      <c r="H289" s="356">
        <v>522.93333333333339</v>
      </c>
      <c r="I289" s="356">
        <v>527.91666666666674</v>
      </c>
      <c r="J289" s="356">
        <v>532.73333333333346</v>
      </c>
      <c r="K289" s="355">
        <v>523.1</v>
      </c>
      <c r="L289" s="355">
        <v>513.29999999999995</v>
      </c>
      <c r="M289" s="355">
        <v>0.51980999999999999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73</v>
      </c>
      <c r="D290" s="356">
        <v>73.433333333333323</v>
      </c>
      <c r="E290" s="356">
        <v>72.166666666666643</v>
      </c>
      <c r="F290" s="356">
        <v>71.333333333333314</v>
      </c>
      <c r="G290" s="356">
        <v>70.066666666666634</v>
      </c>
      <c r="H290" s="356">
        <v>74.266666666666652</v>
      </c>
      <c r="I290" s="356">
        <v>75.533333333333331</v>
      </c>
      <c r="J290" s="356">
        <v>76.36666666666666</v>
      </c>
      <c r="K290" s="355">
        <v>74.7</v>
      </c>
      <c r="L290" s="355">
        <v>72.599999999999994</v>
      </c>
      <c r="M290" s="355">
        <v>83.654750000000007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2712.7</v>
      </c>
      <c r="D291" s="356">
        <v>2718.3666666666663</v>
      </c>
      <c r="E291" s="356">
        <v>2674.3833333333328</v>
      </c>
      <c r="F291" s="356">
        <v>2636.0666666666666</v>
      </c>
      <c r="G291" s="356">
        <v>2592.083333333333</v>
      </c>
      <c r="H291" s="356">
        <v>2756.6833333333325</v>
      </c>
      <c r="I291" s="356">
        <v>2800.6666666666661</v>
      </c>
      <c r="J291" s="356">
        <v>2838.9833333333322</v>
      </c>
      <c r="K291" s="355">
        <v>2762.35</v>
      </c>
      <c r="L291" s="355">
        <v>2680.05</v>
      </c>
      <c r="M291" s="355">
        <v>2.0085199999999999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356.45</v>
      </c>
      <c r="D292" s="356">
        <v>360.41666666666669</v>
      </c>
      <c r="E292" s="356">
        <v>351.13333333333338</v>
      </c>
      <c r="F292" s="356">
        <v>345.81666666666672</v>
      </c>
      <c r="G292" s="356">
        <v>336.53333333333342</v>
      </c>
      <c r="H292" s="356">
        <v>365.73333333333335</v>
      </c>
      <c r="I292" s="356">
        <v>375.01666666666665</v>
      </c>
      <c r="J292" s="356">
        <v>380.33333333333331</v>
      </c>
      <c r="K292" s="355">
        <v>369.7</v>
      </c>
      <c r="L292" s="355">
        <v>355.1</v>
      </c>
      <c r="M292" s="355">
        <v>1.12279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549.4</v>
      </c>
      <c r="D293" s="356">
        <v>551.11666666666667</v>
      </c>
      <c r="E293" s="356">
        <v>544.83333333333337</v>
      </c>
      <c r="F293" s="356">
        <v>540.26666666666665</v>
      </c>
      <c r="G293" s="356">
        <v>533.98333333333335</v>
      </c>
      <c r="H293" s="356">
        <v>555.68333333333339</v>
      </c>
      <c r="I293" s="356">
        <v>561.9666666666667</v>
      </c>
      <c r="J293" s="356">
        <v>566.53333333333342</v>
      </c>
      <c r="K293" s="355">
        <v>557.4</v>
      </c>
      <c r="L293" s="355">
        <v>546.54999999999995</v>
      </c>
      <c r="M293" s="355">
        <v>18.299790000000002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10792.35</v>
      </c>
      <c r="D294" s="356">
        <v>10844.283333333333</v>
      </c>
      <c r="E294" s="356">
        <v>10653.666666666666</v>
      </c>
      <c r="F294" s="356">
        <v>10514.983333333334</v>
      </c>
      <c r="G294" s="356">
        <v>10324.366666666667</v>
      </c>
      <c r="H294" s="356">
        <v>10982.966666666665</v>
      </c>
      <c r="I294" s="356">
        <v>11173.583333333334</v>
      </c>
      <c r="J294" s="356">
        <v>11312.266666666665</v>
      </c>
      <c r="K294" s="355">
        <v>11034.9</v>
      </c>
      <c r="L294" s="355">
        <v>10705.6</v>
      </c>
      <c r="M294" s="355">
        <v>7.4510000000000007E-2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49.95</v>
      </c>
      <c r="D295" s="356">
        <v>50.116666666666667</v>
      </c>
      <c r="E295" s="356">
        <v>49.333333333333336</v>
      </c>
      <c r="F295" s="356">
        <v>48.716666666666669</v>
      </c>
      <c r="G295" s="356">
        <v>47.933333333333337</v>
      </c>
      <c r="H295" s="356">
        <v>50.733333333333334</v>
      </c>
      <c r="I295" s="356">
        <v>51.516666666666666</v>
      </c>
      <c r="J295" s="356">
        <v>52.133333333333333</v>
      </c>
      <c r="K295" s="355">
        <v>50.9</v>
      </c>
      <c r="L295" s="355">
        <v>49.5</v>
      </c>
      <c r="M295" s="355">
        <v>31.98677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390.65</v>
      </c>
      <c r="D296" s="356">
        <v>392.84999999999997</v>
      </c>
      <c r="E296" s="356">
        <v>385.79999999999995</v>
      </c>
      <c r="F296" s="356">
        <v>380.95</v>
      </c>
      <c r="G296" s="356">
        <v>373.9</v>
      </c>
      <c r="H296" s="356">
        <v>397.69999999999993</v>
      </c>
      <c r="I296" s="356">
        <v>404.75</v>
      </c>
      <c r="J296" s="356">
        <v>409.59999999999991</v>
      </c>
      <c r="K296" s="355">
        <v>399.9</v>
      </c>
      <c r="L296" s="355">
        <v>388</v>
      </c>
      <c r="M296" s="355">
        <v>68.336370000000002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2653.25</v>
      </c>
      <c r="D297" s="356">
        <v>2649.7666666666669</v>
      </c>
      <c r="E297" s="356">
        <v>2619.5333333333338</v>
      </c>
      <c r="F297" s="356">
        <v>2585.8166666666671</v>
      </c>
      <c r="G297" s="356">
        <v>2555.5833333333339</v>
      </c>
      <c r="H297" s="356">
        <v>2683.4833333333336</v>
      </c>
      <c r="I297" s="356">
        <v>2713.7166666666662</v>
      </c>
      <c r="J297" s="356">
        <v>2747.4333333333334</v>
      </c>
      <c r="K297" s="355">
        <v>2680</v>
      </c>
      <c r="L297" s="355">
        <v>2616.0500000000002</v>
      </c>
      <c r="M297" s="355">
        <v>0.26174999999999998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1286.8499999999999</v>
      </c>
      <c r="D298" s="356">
        <v>1274.8166666666666</v>
      </c>
      <c r="E298" s="356">
        <v>1254.6333333333332</v>
      </c>
      <c r="F298" s="356">
        <v>1222.4166666666665</v>
      </c>
      <c r="G298" s="356">
        <v>1202.2333333333331</v>
      </c>
      <c r="H298" s="356">
        <v>1307.0333333333333</v>
      </c>
      <c r="I298" s="356">
        <v>1327.2166666666667</v>
      </c>
      <c r="J298" s="356">
        <v>1359.4333333333334</v>
      </c>
      <c r="K298" s="355">
        <v>1295</v>
      </c>
      <c r="L298" s="355">
        <v>1242.5999999999999</v>
      </c>
      <c r="M298" s="355">
        <v>1.5705199999999999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1860.7</v>
      </c>
      <c r="D299" s="356">
        <v>1863.3833333333332</v>
      </c>
      <c r="E299" s="356">
        <v>1839.4666666666665</v>
      </c>
      <c r="F299" s="356">
        <v>1818.2333333333333</v>
      </c>
      <c r="G299" s="356">
        <v>1794.3166666666666</v>
      </c>
      <c r="H299" s="356">
        <v>1884.6166666666663</v>
      </c>
      <c r="I299" s="356">
        <v>1908.5333333333333</v>
      </c>
      <c r="J299" s="356">
        <v>1929.7666666666662</v>
      </c>
      <c r="K299" s="355">
        <v>1887.3</v>
      </c>
      <c r="L299" s="355">
        <v>1842.15</v>
      </c>
      <c r="M299" s="355">
        <v>18.984390000000001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6002.9</v>
      </c>
      <c r="D300" s="356">
        <v>6043.3</v>
      </c>
      <c r="E300" s="356">
        <v>5925.6</v>
      </c>
      <c r="F300" s="356">
        <v>5848.3</v>
      </c>
      <c r="G300" s="356">
        <v>5730.6</v>
      </c>
      <c r="H300" s="356">
        <v>6120.6</v>
      </c>
      <c r="I300" s="356">
        <v>6238.2999999999993</v>
      </c>
      <c r="J300" s="356">
        <v>6315.6</v>
      </c>
      <c r="K300" s="355">
        <v>6161</v>
      </c>
      <c r="L300" s="355">
        <v>5966</v>
      </c>
      <c r="M300" s="355">
        <v>2.2293599999999998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4483.6000000000004</v>
      </c>
      <c r="D301" s="356">
        <v>4520.6166666666668</v>
      </c>
      <c r="E301" s="356">
        <v>4429.1333333333332</v>
      </c>
      <c r="F301" s="356">
        <v>4374.6666666666661</v>
      </c>
      <c r="G301" s="356">
        <v>4283.1833333333325</v>
      </c>
      <c r="H301" s="356">
        <v>4575.0833333333339</v>
      </c>
      <c r="I301" s="356">
        <v>4666.5666666666675</v>
      </c>
      <c r="J301" s="356">
        <v>4721.0333333333347</v>
      </c>
      <c r="K301" s="355">
        <v>4612.1000000000004</v>
      </c>
      <c r="L301" s="355">
        <v>4466.1499999999996</v>
      </c>
      <c r="M301" s="355">
        <v>2.4122300000000001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777.4</v>
      </c>
      <c r="D302" s="356">
        <v>775.4</v>
      </c>
      <c r="E302" s="356">
        <v>768.59999999999991</v>
      </c>
      <c r="F302" s="356">
        <v>759.8</v>
      </c>
      <c r="G302" s="356">
        <v>752.99999999999989</v>
      </c>
      <c r="H302" s="356">
        <v>784.19999999999993</v>
      </c>
      <c r="I302" s="356">
        <v>790.99999999999989</v>
      </c>
      <c r="J302" s="356">
        <v>799.8</v>
      </c>
      <c r="K302" s="355">
        <v>782.2</v>
      </c>
      <c r="L302" s="355">
        <v>766.6</v>
      </c>
      <c r="M302" s="355">
        <v>12.013529999999999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2754.9</v>
      </c>
      <c r="D303" s="356">
        <v>2780.4833333333336</v>
      </c>
      <c r="E303" s="356">
        <v>2724.416666666667</v>
      </c>
      <c r="F303" s="356">
        <v>2693.9333333333334</v>
      </c>
      <c r="G303" s="356">
        <v>2637.8666666666668</v>
      </c>
      <c r="H303" s="356">
        <v>2810.9666666666672</v>
      </c>
      <c r="I303" s="356">
        <v>2867.0333333333338</v>
      </c>
      <c r="J303" s="356">
        <v>2897.5166666666673</v>
      </c>
      <c r="K303" s="355">
        <v>2836.55</v>
      </c>
      <c r="L303" s="355">
        <v>2750</v>
      </c>
      <c r="M303" s="355">
        <v>0.25718000000000002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443.35</v>
      </c>
      <c r="D304" s="356">
        <v>444.7833333333333</v>
      </c>
      <c r="E304" s="356">
        <v>437.56666666666661</v>
      </c>
      <c r="F304" s="356">
        <v>431.7833333333333</v>
      </c>
      <c r="G304" s="356">
        <v>424.56666666666661</v>
      </c>
      <c r="H304" s="356">
        <v>450.56666666666661</v>
      </c>
      <c r="I304" s="356">
        <v>457.7833333333333</v>
      </c>
      <c r="J304" s="356">
        <v>463.56666666666661</v>
      </c>
      <c r="K304" s="355">
        <v>452</v>
      </c>
      <c r="L304" s="355">
        <v>439</v>
      </c>
      <c r="M304" s="355">
        <v>5.1279599999999999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864.25</v>
      </c>
      <c r="D305" s="356">
        <v>865.7833333333333</v>
      </c>
      <c r="E305" s="356">
        <v>853.06666666666661</v>
      </c>
      <c r="F305" s="356">
        <v>841.88333333333333</v>
      </c>
      <c r="G305" s="356">
        <v>829.16666666666663</v>
      </c>
      <c r="H305" s="356">
        <v>876.96666666666658</v>
      </c>
      <c r="I305" s="356">
        <v>889.68333333333328</v>
      </c>
      <c r="J305" s="356">
        <v>900.86666666666656</v>
      </c>
      <c r="K305" s="355">
        <v>878.5</v>
      </c>
      <c r="L305" s="355">
        <v>854.6</v>
      </c>
      <c r="M305" s="355">
        <v>44.013420000000004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162.1</v>
      </c>
      <c r="D306" s="356">
        <v>162.65</v>
      </c>
      <c r="E306" s="356">
        <v>158.45000000000002</v>
      </c>
      <c r="F306" s="356">
        <v>154.80000000000001</v>
      </c>
      <c r="G306" s="356">
        <v>150.60000000000002</v>
      </c>
      <c r="H306" s="356">
        <v>166.3</v>
      </c>
      <c r="I306" s="356">
        <v>170.5</v>
      </c>
      <c r="J306" s="356">
        <v>174.15</v>
      </c>
      <c r="K306" s="355">
        <v>166.85</v>
      </c>
      <c r="L306" s="355">
        <v>159</v>
      </c>
      <c r="M306" s="355">
        <v>335.29194000000001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19.25</v>
      </c>
      <c r="D307" s="356">
        <v>19.3</v>
      </c>
      <c r="E307" s="356">
        <v>19.100000000000001</v>
      </c>
      <c r="F307" s="356">
        <v>18.95</v>
      </c>
      <c r="G307" s="356">
        <v>18.75</v>
      </c>
      <c r="H307" s="356">
        <v>19.450000000000003</v>
      </c>
      <c r="I307" s="356">
        <v>19.649999999999999</v>
      </c>
      <c r="J307" s="356">
        <v>19.800000000000004</v>
      </c>
      <c r="K307" s="355">
        <v>19.5</v>
      </c>
      <c r="L307" s="355">
        <v>19.149999999999999</v>
      </c>
      <c r="M307" s="355">
        <v>28.94031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196.15</v>
      </c>
      <c r="D308" s="356">
        <v>197.26666666666668</v>
      </c>
      <c r="E308" s="356">
        <v>186.98333333333335</v>
      </c>
      <c r="F308" s="356">
        <v>177.81666666666666</v>
      </c>
      <c r="G308" s="356">
        <v>167.53333333333333</v>
      </c>
      <c r="H308" s="356">
        <v>206.43333333333337</v>
      </c>
      <c r="I308" s="356">
        <v>216.71666666666673</v>
      </c>
      <c r="J308" s="356">
        <v>225.88333333333338</v>
      </c>
      <c r="K308" s="355">
        <v>207.55</v>
      </c>
      <c r="L308" s="355">
        <v>188.1</v>
      </c>
      <c r="M308" s="355">
        <v>3.7316799999999999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441.8</v>
      </c>
      <c r="D309" s="356">
        <v>447.3</v>
      </c>
      <c r="E309" s="356">
        <v>430.6</v>
      </c>
      <c r="F309" s="356">
        <v>419.40000000000003</v>
      </c>
      <c r="G309" s="356">
        <v>402.70000000000005</v>
      </c>
      <c r="H309" s="356">
        <v>458.5</v>
      </c>
      <c r="I309" s="356">
        <v>475.19999999999993</v>
      </c>
      <c r="J309" s="356">
        <v>486.4</v>
      </c>
      <c r="K309" s="355">
        <v>464</v>
      </c>
      <c r="L309" s="355">
        <v>436.1</v>
      </c>
      <c r="M309" s="355">
        <v>6.0089300000000003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125.95</v>
      </c>
      <c r="D310" s="356">
        <v>127.38333333333333</v>
      </c>
      <c r="E310" s="356">
        <v>123.21666666666664</v>
      </c>
      <c r="F310" s="356">
        <v>120.48333333333332</v>
      </c>
      <c r="G310" s="356">
        <v>116.31666666666663</v>
      </c>
      <c r="H310" s="356">
        <v>130.11666666666665</v>
      </c>
      <c r="I310" s="356">
        <v>134.28333333333333</v>
      </c>
      <c r="J310" s="356">
        <v>137.01666666666665</v>
      </c>
      <c r="K310" s="355">
        <v>131.55000000000001</v>
      </c>
      <c r="L310" s="355">
        <v>124.65</v>
      </c>
      <c r="M310" s="355">
        <v>233.65143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500.2</v>
      </c>
      <c r="D311" s="356">
        <v>501.36666666666662</v>
      </c>
      <c r="E311" s="356">
        <v>495.83333333333326</v>
      </c>
      <c r="F311" s="356">
        <v>491.46666666666664</v>
      </c>
      <c r="G311" s="356">
        <v>485.93333333333328</v>
      </c>
      <c r="H311" s="356">
        <v>505.73333333333323</v>
      </c>
      <c r="I311" s="356">
        <v>511.26666666666665</v>
      </c>
      <c r="J311" s="356">
        <v>515.63333333333321</v>
      </c>
      <c r="K311" s="355">
        <v>506.9</v>
      </c>
      <c r="L311" s="355">
        <v>497</v>
      </c>
      <c r="M311" s="355">
        <v>11.66886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8582.9500000000007</v>
      </c>
      <c r="D312" s="356">
        <v>8621.1166666666668</v>
      </c>
      <c r="E312" s="356">
        <v>8505.8333333333339</v>
      </c>
      <c r="F312" s="356">
        <v>8428.7166666666672</v>
      </c>
      <c r="G312" s="356">
        <v>8313.4333333333343</v>
      </c>
      <c r="H312" s="356">
        <v>8698.2333333333336</v>
      </c>
      <c r="I312" s="356">
        <v>8813.5166666666664</v>
      </c>
      <c r="J312" s="356">
        <v>8890.6333333333332</v>
      </c>
      <c r="K312" s="355">
        <v>8736.4</v>
      </c>
      <c r="L312" s="355">
        <v>8544</v>
      </c>
      <c r="M312" s="355">
        <v>4.2270399999999997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2644</v>
      </c>
      <c r="D313" s="356">
        <v>2645.5333333333333</v>
      </c>
      <c r="E313" s="356">
        <v>2621.0666666666666</v>
      </c>
      <c r="F313" s="356">
        <v>2598.1333333333332</v>
      </c>
      <c r="G313" s="356">
        <v>2573.6666666666665</v>
      </c>
      <c r="H313" s="356">
        <v>2668.4666666666667</v>
      </c>
      <c r="I313" s="356">
        <v>2692.9333333333329</v>
      </c>
      <c r="J313" s="356">
        <v>2715.8666666666668</v>
      </c>
      <c r="K313" s="355">
        <v>2670</v>
      </c>
      <c r="L313" s="355">
        <v>2622.6</v>
      </c>
      <c r="M313" s="355">
        <v>0.27177000000000001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380.15</v>
      </c>
      <c r="D314" s="356">
        <v>375.8</v>
      </c>
      <c r="E314" s="356">
        <v>367.6</v>
      </c>
      <c r="F314" s="356">
        <v>355.05</v>
      </c>
      <c r="G314" s="356">
        <v>346.85</v>
      </c>
      <c r="H314" s="356">
        <v>388.35</v>
      </c>
      <c r="I314" s="356">
        <v>396.54999999999995</v>
      </c>
      <c r="J314" s="356">
        <v>409.1</v>
      </c>
      <c r="K314" s="355">
        <v>384</v>
      </c>
      <c r="L314" s="355">
        <v>363.25</v>
      </c>
      <c r="M314" s="355">
        <v>12.48485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260.8</v>
      </c>
      <c r="D315" s="356">
        <v>262.2166666666667</v>
      </c>
      <c r="E315" s="356">
        <v>258.08333333333337</v>
      </c>
      <c r="F315" s="356">
        <v>255.36666666666667</v>
      </c>
      <c r="G315" s="356">
        <v>251.23333333333335</v>
      </c>
      <c r="H315" s="356">
        <v>264.93333333333339</v>
      </c>
      <c r="I315" s="356">
        <v>269.06666666666672</v>
      </c>
      <c r="J315" s="356">
        <v>271.78333333333342</v>
      </c>
      <c r="K315" s="355">
        <v>266.35000000000002</v>
      </c>
      <c r="L315" s="355">
        <v>259.5</v>
      </c>
      <c r="M315" s="355">
        <v>2.7690899999999998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849.75</v>
      </c>
      <c r="D316" s="356">
        <v>853.38333333333333</v>
      </c>
      <c r="E316" s="356">
        <v>842.9666666666667</v>
      </c>
      <c r="F316" s="356">
        <v>836.18333333333339</v>
      </c>
      <c r="G316" s="356">
        <v>825.76666666666677</v>
      </c>
      <c r="H316" s="356">
        <v>860.16666666666663</v>
      </c>
      <c r="I316" s="356">
        <v>870.58333333333337</v>
      </c>
      <c r="J316" s="356">
        <v>877.36666666666656</v>
      </c>
      <c r="K316" s="355">
        <v>863.8</v>
      </c>
      <c r="L316" s="355">
        <v>846.6</v>
      </c>
      <c r="M316" s="355">
        <v>11.16311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1421.75</v>
      </c>
      <c r="D317" s="356">
        <v>1412.8833333333332</v>
      </c>
      <c r="E317" s="356">
        <v>1375.8666666666663</v>
      </c>
      <c r="F317" s="356">
        <v>1329.9833333333331</v>
      </c>
      <c r="G317" s="356">
        <v>1292.9666666666662</v>
      </c>
      <c r="H317" s="356">
        <v>1458.7666666666664</v>
      </c>
      <c r="I317" s="356">
        <v>1495.7833333333333</v>
      </c>
      <c r="J317" s="356">
        <v>1541.6666666666665</v>
      </c>
      <c r="K317" s="355">
        <v>1449.9</v>
      </c>
      <c r="L317" s="355">
        <v>1367</v>
      </c>
      <c r="M317" s="355">
        <v>6.9677199999999999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1987</v>
      </c>
      <c r="D318" s="356">
        <v>1987.6666666666667</v>
      </c>
      <c r="E318" s="356">
        <v>1942.3333333333335</v>
      </c>
      <c r="F318" s="356">
        <v>1897.6666666666667</v>
      </c>
      <c r="G318" s="356">
        <v>1852.3333333333335</v>
      </c>
      <c r="H318" s="356">
        <v>2032.3333333333335</v>
      </c>
      <c r="I318" s="356">
        <v>2077.666666666667</v>
      </c>
      <c r="J318" s="356">
        <v>2122.3333333333335</v>
      </c>
      <c r="K318" s="355">
        <v>2033</v>
      </c>
      <c r="L318" s="355">
        <v>1943</v>
      </c>
      <c r="M318" s="355">
        <v>12.20154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847.1</v>
      </c>
      <c r="D319" s="356">
        <v>852.33333333333337</v>
      </c>
      <c r="E319" s="356">
        <v>837.41666666666674</v>
      </c>
      <c r="F319" s="356">
        <v>827.73333333333335</v>
      </c>
      <c r="G319" s="356">
        <v>812.81666666666672</v>
      </c>
      <c r="H319" s="356">
        <v>862.01666666666677</v>
      </c>
      <c r="I319" s="356">
        <v>876.93333333333351</v>
      </c>
      <c r="J319" s="356">
        <v>886.61666666666679</v>
      </c>
      <c r="K319" s="355">
        <v>867.25</v>
      </c>
      <c r="L319" s="355">
        <v>842.65</v>
      </c>
      <c r="M319" s="355">
        <v>3.6942599999999999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796.45</v>
      </c>
      <c r="D320" s="356">
        <v>801.41666666666663</v>
      </c>
      <c r="E320" s="356">
        <v>789.0333333333333</v>
      </c>
      <c r="F320" s="356">
        <v>781.61666666666667</v>
      </c>
      <c r="G320" s="356">
        <v>769.23333333333335</v>
      </c>
      <c r="H320" s="356">
        <v>808.83333333333326</v>
      </c>
      <c r="I320" s="356">
        <v>821.2166666666667</v>
      </c>
      <c r="J320" s="356">
        <v>828.63333333333321</v>
      </c>
      <c r="K320" s="355">
        <v>813.8</v>
      </c>
      <c r="L320" s="355">
        <v>794</v>
      </c>
      <c r="M320" s="355">
        <v>5.1431899999999997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208.05</v>
      </c>
      <c r="D321" s="356">
        <v>208.01666666666665</v>
      </c>
      <c r="E321" s="356">
        <v>205.0333333333333</v>
      </c>
      <c r="F321" s="356">
        <v>202.01666666666665</v>
      </c>
      <c r="G321" s="356">
        <v>199.0333333333333</v>
      </c>
      <c r="H321" s="356">
        <v>211.0333333333333</v>
      </c>
      <c r="I321" s="356">
        <v>214.01666666666665</v>
      </c>
      <c r="J321" s="356">
        <v>217.0333333333333</v>
      </c>
      <c r="K321" s="355">
        <v>211</v>
      </c>
      <c r="L321" s="355">
        <v>205</v>
      </c>
      <c r="M321" s="355">
        <v>1.8744000000000001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179.25</v>
      </c>
      <c r="D322" s="356">
        <v>180.20000000000002</v>
      </c>
      <c r="E322" s="356">
        <v>177.90000000000003</v>
      </c>
      <c r="F322" s="356">
        <v>176.55</v>
      </c>
      <c r="G322" s="356">
        <v>174.25000000000003</v>
      </c>
      <c r="H322" s="356">
        <v>181.55000000000004</v>
      </c>
      <c r="I322" s="356">
        <v>183.85000000000005</v>
      </c>
      <c r="J322" s="356">
        <v>185.20000000000005</v>
      </c>
      <c r="K322" s="355">
        <v>182.5</v>
      </c>
      <c r="L322" s="355">
        <v>178.85</v>
      </c>
      <c r="M322" s="355">
        <v>1.54599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193.35</v>
      </c>
      <c r="D323" s="356">
        <v>193.13333333333335</v>
      </c>
      <c r="E323" s="356">
        <v>190.26666666666671</v>
      </c>
      <c r="F323" s="356">
        <v>187.18333333333337</v>
      </c>
      <c r="G323" s="356">
        <v>184.31666666666672</v>
      </c>
      <c r="H323" s="356">
        <v>196.2166666666667</v>
      </c>
      <c r="I323" s="356">
        <v>199.08333333333331</v>
      </c>
      <c r="J323" s="356">
        <v>202.16666666666669</v>
      </c>
      <c r="K323" s="355">
        <v>196</v>
      </c>
      <c r="L323" s="355">
        <v>190.05</v>
      </c>
      <c r="M323" s="355">
        <v>6.2319699999999996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994.95</v>
      </c>
      <c r="D324" s="356">
        <v>1006.9</v>
      </c>
      <c r="E324" s="356">
        <v>964.8</v>
      </c>
      <c r="F324" s="356">
        <v>934.65</v>
      </c>
      <c r="G324" s="356">
        <v>892.55</v>
      </c>
      <c r="H324" s="356">
        <v>1037.05</v>
      </c>
      <c r="I324" s="356">
        <v>1079.1500000000001</v>
      </c>
      <c r="J324" s="356">
        <v>1109.3</v>
      </c>
      <c r="K324" s="355">
        <v>1049</v>
      </c>
      <c r="L324" s="355">
        <v>976.75</v>
      </c>
      <c r="M324" s="355">
        <v>2.0973700000000002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3892.2</v>
      </c>
      <c r="D325" s="356">
        <v>3930.2666666666664</v>
      </c>
      <c r="E325" s="356">
        <v>3823.583333333333</v>
      </c>
      <c r="F325" s="356">
        <v>3754.9666666666667</v>
      </c>
      <c r="G325" s="356">
        <v>3648.2833333333333</v>
      </c>
      <c r="H325" s="356">
        <v>3998.8833333333328</v>
      </c>
      <c r="I325" s="356">
        <v>4105.5666666666657</v>
      </c>
      <c r="J325" s="356">
        <v>4174.1833333333325</v>
      </c>
      <c r="K325" s="355">
        <v>4036.95</v>
      </c>
      <c r="L325" s="355">
        <v>3861.65</v>
      </c>
      <c r="M325" s="355">
        <v>5.35405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51.2</v>
      </c>
      <c r="D326" s="356">
        <v>50.783333333333331</v>
      </c>
      <c r="E326" s="356">
        <v>49.066666666666663</v>
      </c>
      <c r="F326" s="356">
        <v>46.93333333333333</v>
      </c>
      <c r="G326" s="356">
        <v>45.216666666666661</v>
      </c>
      <c r="H326" s="356">
        <v>52.916666666666664</v>
      </c>
      <c r="I326" s="356">
        <v>54.633333333333333</v>
      </c>
      <c r="J326" s="356">
        <v>56.766666666666666</v>
      </c>
      <c r="K326" s="355">
        <v>52.5</v>
      </c>
      <c r="L326" s="355">
        <v>48.65</v>
      </c>
      <c r="M326" s="355">
        <v>96.921930000000003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176.25</v>
      </c>
      <c r="D327" s="356">
        <v>177.13333333333335</v>
      </c>
      <c r="E327" s="356">
        <v>174.41666666666671</v>
      </c>
      <c r="F327" s="356">
        <v>172.58333333333337</v>
      </c>
      <c r="G327" s="356">
        <v>169.86666666666673</v>
      </c>
      <c r="H327" s="356">
        <v>178.9666666666667</v>
      </c>
      <c r="I327" s="356">
        <v>181.68333333333334</v>
      </c>
      <c r="J327" s="356">
        <v>183.51666666666668</v>
      </c>
      <c r="K327" s="355">
        <v>179.85</v>
      </c>
      <c r="L327" s="355">
        <v>175.3</v>
      </c>
      <c r="M327" s="355">
        <v>2.4031699999999998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935.8</v>
      </c>
      <c r="D328" s="356">
        <v>933.20000000000016</v>
      </c>
      <c r="E328" s="356">
        <v>906.5500000000003</v>
      </c>
      <c r="F328" s="356">
        <v>877.30000000000018</v>
      </c>
      <c r="G328" s="356">
        <v>850.65000000000032</v>
      </c>
      <c r="H328" s="356">
        <v>962.45000000000027</v>
      </c>
      <c r="I328" s="356">
        <v>989.10000000000014</v>
      </c>
      <c r="J328" s="356">
        <v>1018.3500000000003</v>
      </c>
      <c r="K328" s="355">
        <v>959.85</v>
      </c>
      <c r="L328" s="355">
        <v>903.95</v>
      </c>
      <c r="M328" s="355">
        <v>7.8305600000000002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2988.95</v>
      </c>
      <c r="D329" s="356">
        <v>3001.7000000000003</v>
      </c>
      <c r="E329" s="356">
        <v>2953.4000000000005</v>
      </c>
      <c r="F329" s="356">
        <v>2917.8500000000004</v>
      </c>
      <c r="G329" s="356">
        <v>2869.5500000000006</v>
      </c>
      <c r="H329" s="356">
        <v>3037.2500000000005</v>
      </c>
      <c r="I329" s="356">
        <v>3085.5500000000006</v>
      </c>
      <c r="J329" s="356">
        <v>3121.1000000000004</v>
      </c>
      <c r="K329" s="355">
        <v>3050</v>
      </c>
      <c r="L329" s="355">
        <v>2966.15</v>
      </c>
      <c r="M329" s="355">
        <v>4.7639800000000001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66140.600000000006</v>
      </c>
      <c r="D330" s="356">
        <v>66472.166666666672</v>
      </c>
      <c r="E330" s="356">
        <v>65669.333333333343</v>
      </c>
      <c r="F330" s="356">
        <v>65198.066666666666</v>
      </c>
      <c r="G330" s="356">
        <v>64395.233333333337</v>
      </c>
      <c r="H330" s="356">
        <v>66943.433333333349</v>
      </c>
      <c r="I330" s="356">
        <v>67746.266666666692</v>
      </c>
      <c r="J330" s="356">
        <v>68217.533333333355</v>
      </c>
      <c r="K330" s="355">
        <v>67275</v>
      </c>
      <c r="L330" s="355">
        <v>66000.899999999994</v>
      </c>
      <c r="M330" s="355">
        <v>0.12266000000000001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43.85</v>
      </c>
      <c r="D331" s="356">
        <v>44</v>
      </c>
      <c r="E331" s="356">
        <v>43.25</v>
      </c>
      <c r="F331" s="356">
        <v>42.65</v>
      </c>
      <c r="G331" s="356">
        <v>41.9</v>
      </c>
      <c r="H331" s="356">
        <v>44.6</v>
      </c>
      <c r="I331" s="356">
        <v>45.35</v>
      </c>
      <c r="J331" s="356">
        <v>45.95</v>
      </c>
      <c r="K331" s="355">
        <v>44.75</v>
      </c>
      <c r="L331" s="355">
        <v>43.4</v>
      </c>
      <c r="M331" s="355">
        <v>14.66995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1356</v>
      </c>
      <c r="D332" s="356">
        <v>1366.3666666666668</v>
      </c>
      <c r="E332" s="356">
        <v>1327.7333333333336</v>
      </c>
      <c r="F332" s="356">
        <v>1299.4666666666667</v>
      </c>
      <c r="G332" s="356">
        <v>1260.8333333333335</v>
      </c>
      <c r="H332" s="356">
        <v>1394.6333333333337</v>
      </c>
      <c r="I332" s="356">
        <v>1433.2666666666669</v>
      </c>
      <c r="J332" s="356">
        <v>1461.5333333333338</v>
      </c>
      <c r="K332" s="355">
        <v>1405</v>
      </c>
      <c r="L332" s="355">
        <v>1338.1</v>
      </c>
      <c r="M332" s="355">
        <v>14.495900000000001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321.45</v>
      </c>
      <c r="D333" s="356">
        <v>322.9666666666667</v>
      </c>
      <c r="E333" s="356">
        <v>316.68333333333339</v>
      </c>
      <c r="F333" s="356">
        <v>311.91666666666669</v>
      </c>
      <c r="G333" s="356">
        <v>305.63333333333338</v>
      </c>
      <c r="H333" s="356">
        <v>327.73333333333341</v>
      </c>
      <c r="I333" s="356">
        <v>334.01666666666671</v>
      </c>
      <c r="J333" s="356">
        <v>338.78333333333342</v>
      </c>
      <c r="K333" s="355">
        <v>329.25</v>
      </c>
      <c r="L333" s="355">
        <v>318.2</v>
      </c>
      <c r="M333" s="355">
        <v>5.2870299999999997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881.25</v>
      </c>
      <c r="D334" s="356">
        <v>886.98333333333323</v>
      </c>
      <c r="E334" s="356">
        <v>873.26666666666642</v>
      </c>
      <c r="F334" s="356">
        <v>865.28333333333319</v>
      </c>
      <c r="G334" s="356">
        <v>851.56666666666638</v>
      </c>
      <c r="H334" s="356">
        <v>894.96666666666647</v>
      </c>
      <c r="I334" s="356">
        <v>908.68333333333339</v>
      </c>
      <c r="J334" s="356">
        <v>916.66666666666652</v>
      </c>
      <c r="K334" s="355">
        <v>900.7</v>
      </c>
      <c r="L334" s="355">
        <v>879</v>
      </c>
      <c r="M334" s="355">
        <v>2.8086099999999998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120.8</v>
      </c>
      <c r="D335" s="356">
        <v>121.43333333333334</v>
      </c>
      <c r="E335" s="356">
        <v>119.16666666666667</v>
      </c>
      <c r="F335" s="356">
        <v>117.53333333333333</v>
      </c>
      <c r="G335" s="356">
        <v>115.26666666666667</v>
      </c>
      <c r="H335" s="356">
        <v>123.06666666666668</v>
      </c>
      <c r="I335" s="356">
        <v>125.33333333333333</v>
      </c>
      <c r="J335" s="356">
        <v>126.96666666666668</v>
      </c>
      <c r="K335" s="355">
        <v>123.7</v>
      </c>
      <c r="L335" s="355">
        <v>119.8</v>
      </c>
      <c r="M335" s="355">
        <v>177.59314000000001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4580.1499999999996</v>
      </c>
      <c r="D336" s="356">
        <v>4625.2166666666662</v>
      </c>
      <c r="E336" s="356">
        <v>4520.4833333333327</v>
      </c>
      <c r="F336" s="356">
        <v>4460.8166666666666</v>
      </c>
      <c r="G336" s="356">
        <v>4356.083333333333</v>
      </c>
      <c r="H336" s="356">
        <v>4684.8833333333323</v>
      </c>
      <c r="I336" s="356">
        <v>4789.6166666666659</v>
      </c>
      <c r="J336" s="356">
        <v>4849.2833333333319</v>
      </c>
      <c r="K336" s="355">
        <v>4729.95</v>
      </c>
      <c r="L336" s="355">
        <v>4565.55</v>
      </c>
      <c r="M336" s="355">
        <v>3.6903100000000002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3779.9</v>
      </c>
      <c r="D337" s="356">
        <v>3797.4833333333336</v>
      </c>
      <c r="E337" s="356">
        <v>3737.9666666666672</v>
      </c>
      <c r="F337" s="356">
        <v>3696.0333333333338</v>
      </c>
      <c r="G337" s="356">
        <v>3636.5166666666673</v>
      </c>
      <c r="H337" s="356">
        <v>3839.416666666667</v>
      </c>
      <c r="I337" s="356">
        <v>3898.9333333333334</v>
      </c>
      <c r="J337" s="356">
        <v>3940.8666666666668</v>
      </c>
      <c r="K337" s="355">
        <v>3857</v>
      </c>
      <c r="L337" s="355">
        <v>3755.55</v>
      </c>
      <c r="M337" s="355">
        <v>0.91710000000000003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1977.4</v>
      </c>
      <c r="D338" s="356">
        <v>1994.6833333333334</v>
      </c>
      <c r="E338" s="356">
        <v>1919.3666666666668</v>
      </c>
      <c r="F338" s="356">
        <v>1861.3333333333335</v>
      </c>
      <c r="G338" s="356">
        <v>1786.0166666666669</v>
      </c>
      <c r="H338" s="356">
        <v>2052.7166666666667</v>
      </c>
      <c r="I338" s="356">
        <v>2128.0333333333333</v>
      </c>
      <c r="J338" s="356">
        <v>2186.0666666666666</v>
      </c>
      <c r="K338" s="355">
        <v>2070</v>
      </c>
      <c r="L338" s="355">
        <v>1936.65</v>
      </c>
      <c r="M338" s="355">
        <v>1.57247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42.8</v>
      </c>
      <c r="D339" s="356">
        <v>42.933333333333337</v>
      </c>
      <c r="E339" s="356">
        <v>42.116666666666674</v>
      </c>
      <c r="F339" s="356">
        <v>41.433333333333337</v>
      </c>
      <c r="G339" s="356">
        <v>40.616666666666674</v>
      </c>
      <c r="H339" s="356">
        <v>43.616666666666674</v>
      </c>
      <c r="I339" s="356">
        <v>44.433333333333337</v>
      </c>
      <c r="J339" s="356">
        <v>45.116666666666674</v>
      </c>
      <c r="K339" s="355">
        <v>43.75</v>
      </c>
      <c r="L339" s="355">
        <v>42.25</v>
      </c>
      <c r="M339" s="355">
        <v>51.003599999999999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67.05</v>
      </c>
      <c r="D340" s="356">
        <v>67.466666666666669</v>
      </c>
      <c r="E340" s="356">
        <v>66.433333333333337</v>
      </c>
      <c r="F340" s="356">
        <v>65.816666666666663</v>
      </c>
      <c r="G340" s="356">
        <v>64.783333333333331</v>
      </c>
      <c r="H340" s="356">
        <v>68.083333333333343</v>
      </c>
      <c r="I340" s="356">
        <v>69.116666666666674</v>
      </c>
      <c r="J340" s="356">
        <v>69.733333333333348</v>
      </c>
      <c r="K340" s="355">
        <v>68.5</v>
      </c>
      <c r="L340" s="355">
        <v>66.849999999999994</v>
      </c>
      <c r="M340" s="355">
        <v>29.313469999999999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559.15</v>
      </c>
      <c r="D341" s="356">
        <v>556.01666666666677</v>
      </c>
      <c r="E341" s="356">
        <v>547.03333333333353</v>
      </c>
      <c r="F341" s="356">
        <v>534.91666666666674</v>
      </c>
      <c r="G341" s="356">
        <v>525.93333333333351</v>
      </c>
      <c r="H341" s="356">
        <v>568.13333333333355</v>
      </c>
      <c r="I341" s="356">
        <v>577.1166666666669</v>
      </c>
      <c r="J341" s="356">
        <v>589.23333333333358</v>
      </c>
      <c r="K341" s="355">
        <v>565</v>
      </c>
      <c r="L341" s="355">
        <v>543.9</v>
      </c>
      <c r="M341" s="355">
        <v>0.35288999999999998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18223.8</v>
      </c>
      <c r="D342" s="356">
        <v>18218.233333333334</v>
      </c>
      <c r="E342" s="356">
        <v>18039.066666666666</v>
      </c>
      <c r="F342" s="356">
        <v>17854.333333333332</v>
      </c>
      <c r="G342" s="356">
        <v>17675.166666666664</v>
      </c>
      <c r="H342" s="356">
        <v>18402.966666666667</v>
      </c>
      <c r="I342" s="356">
        <v>18582.133333333331</v>
      </c>
      <c r="J342" s="356">
        <v>18766.866666666669</v>
      </c>
      <c r="K342" s="355">
        <v>18397.400000000001</v>
      </c>
      <c r="L342" s="355">
        <v>18033.5</v>
      </c>
      <c r="M342" s="355">
        <v>0.40410000000000001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86.7</v>
      </c>
      <c r="D343" s="356">
        <v>87.783333333333346</v>
      </c>
      <c r="E343" s="356">
        <v>84.916666666666686</v>
      </c>
      <c r="F343" s="356">
        <v>83.13333333333334</v>
      </c>
      <c r="G343" s="356">
        <v>80.26666666666668</v>
      </c>
      <c r="H343" s="356">
        <v>89.566666666666691</v>
      </c>
      <c r="I343" s="356">
        <v>92.433333333333337</v>
      </c>
      <c r="J343" s="356">
        <v>94.216666666666697</v>
      </c>
      <c r="K343" s="355">
        <v>90.65</v>
      </c>
      <c r="L343" s="355">
        <v>86</v>
      </c>
      <c r="M343" s="355">
        <v>8.1263900000000007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51</v>
      </c>
      <c r="D344" s="356">
        <v>51.116666666666674</v>
      </c>
      <c r="E344" s="356">
        <v>50.58333333333335</v>
      </c>
      <c r="F344" s="356">
        <v>50.166666666666679</v>
      </c>
      <c r="G344" s="356">
        <v>49.633333333333354</v>
      </c>
      <c r="H344" s="356">
        <v>51.533333333333346</v>
      </c>
      <c r="I344" s="356">
        <v>52.066666666666677</v>
      </c>
      <c r="J344" s="356">
        <v>52.483333333333341</v>
      </c>
      <c r="K344" s="355">
        <v>51.65</v>
      </c>
      <c r="L344" s="355">
        <v>50.7</v>
      </c>
      <c r="M344" s="355">
        <v>4.35107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655.4</v>
      </c>
      <c r="D345" s="356">
        <v>657.53333333333342</v>
      </c>
      <c r="E345" s="356">
        <v>650.06666666666683</v>
      </c>
      <c r="F345" s="356">
        <v>644.73333333333346</v>
      </c>
      <c r="G345" s="356">
        <v>637.26666666666688</v>
      </c>
      <c r="H345" s="356">
        <v>662.86666666666679</v>
      </c>
      <c r="I345" s="356">
        <v>670.33333333333326</v>
      </c>
      <c r="J345" s="356">
        <v>675.66666666666674</v>
      </c>
      <c r="K345" s="355">
        <v>665</v>
      </c>
      <c r="L345" s="355">
        <v>652.20000000000005</v>
      </c>
      <c r="M345" s="355">
        <v>1.12361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30</v>
      </c>
      <c r="D346" s="356">
        <v>30</v>
      </c>
      <c r="E346" s="356">
        <v>29.9</v>
      </c>
      <c r="F346" s="356">
        <v>29.799999999999997</v>
      </c>
      <c r="G346" s="356">
        <v>29.699999999999996</v>
      </c>
      <c r="H346" s="356">
        <v>30.1</v>
      </c>
      <c r="I346" s="356">
        <v>30.200000000000003</v>
      </c>
      <c r="J346" s="356">
        <v>30.300000000000004</v>
      </c>
      <c r="K346" s="355">
        <v>30.1</v>
      </c>
      <c r="L346" s="355">
        <v>29.9</v>
      </c>
      <c r="M346" s="355">
        <v>18.54214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133.6</v>
      </c>
      <c r="D347" s="356">
        <v>133.73333333333332</v>
      </c>
      <c r="E347" s="356">
        <v>131.86666666666665</v>
      </c>
      <c r="F347" s="356">
        <v>130.13333333333333</v>
      </c>
      <c r="G347" s="356">
        <v>128.26666666666665</v>
      </c>
      <c r="H347" s="356">
        <v>135.46666666666664</v>
      </c>
      <c r="I347" s="356">
        <v>137.33333333333331</v>
      </c>
      <c r="J347" s="356">
        <v>139.06666666666663</v>
      </c>
      <c r="K347" s="355">
        <v>135.6</v>
      </c>
      <c r="L347" s="355">
        <v>132</v>
      </c>
      <c r="M347" s="355">
        <v>1.7937700000000001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2269.4499999999998</v>
      </c>
      <c r="D348" s="356">
        <v>2279.3833333333332</v>
      </c>
      <c r="E348" s="356">
        <v>2244.6666666666665</v>
      </c>
      <c r="F348" s="356">
        <v>2219.8833333333332</v>
      </c>
      <c r="G348" s="356">
        <v>2185.1666666666665</v>
      </c>
      <c r="H348" s="356">
        <v>2304.1666666666665</v>
      </c>
      <c r="I348" s="356">
        <v>2338.8833333333337</v>
      </c>
      <c r="J348" s="356">
        <v>2363.6666666666665</v>
      </c>
      <c r="K348" s="355">
        <v>2314.1</v>
      </c>
      <c r="L348" s="355">
        <v>2254.6</v>
      </c>
      <c r="M348" s="355">
        <v>2.8719999999999999E-2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66.099999999999994</v>
      </c>
      <c r="D349" s="356">
        <v>66.38333333333334</v>
      </c>
      <c r="E349" s="356">
        <v>65.316666666666677</v>
      </c>
      <c r="F349" s="356">
        <v>64.533333333333331</v>
      </c>
      <c r="G349" s="356">
        <v>63.466666666666669</v>
      </c>
      <c r="H349" s="356">
        <v>67.166666666666686</v>
      </c>
      <c r="I349" s="356">
        <v>68.233333333333348</v>
      </c>
      <c r="J349" s="356">
        <v>69.016666666666694</v>
      </c>
      <c r="K349" s="355">
        <v>67.45</v>
      </c>
      <c r="L349" s="355">
        <v>65.599999999999994</v>
      </c>
      <c r="M349" s="355">
        <v>37.033299999999997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152.69999999999999</v>
      </c>
      <c r="D350" s="356">
        <v>152.06666666666666</v>
      </c>
      <c r="E350" s="356">
        <v>149.68333333333334</v>
      </c>
      <c r="F350" s="356">
        <v>146.66666666666669</v>
      </c>
      <c r="G350" s="356">
        <v>144.28333333333336</v>
      </c>
      <c r="H350" s="356">
        <v>155.08333333333331</v>
      </c>
      <c r="I350" s="356">
        <v>157.46666666666664</v>
      </c>
      <c r="J350" s="356">
        <v>160.48333333333329</v>
      </c>
      <c r="K350" s="355">
        <v>154.44999999999999</v>
      </c>
      <c r="L350" s="355">
        <v>149.05000000000001</v>
      </c>
      <c r="M350" s="355">
        <v>135.25671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215.85</v>
      </c>
      <c r="D351" s="356">
        <v>217.48333333333335</v>
      </c>
      <c r="E351" s="356">
        <v>212.9666666666667</v>
      </c>
      <c r="F351" s="356">
        <v>210.08333333333334</v>
      </c>
      <c r="G351" s="356">
        <v>205.56666666666669</v>
      </c>
      <c r="H351" s="356">
        <v>220.3666666666667</v>
      </c>
      <c r="I351" s="356">
        <v>224.88333333333335</v>
      </c>
      <c r="J351" s="356">
        <v>227.76666666666671</v>
      </c>
      <c r="K351" s="355">
        <v>222</v>
      </c>
      <c r="L351" s="355">
        <v>214.6</v>
      </c>
      <c r="M351" s="355">
        <v>6.6711200000000002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133.19999999999999</v>
      </c>
      <c r="D352" s="356">
        <v>134.25</v>
      </c>
      <c r="E352" s="356">
        <v>131.80000000000001</v>
      </c>
      <c r="F352" s="356">
        <v>130.4</v>
      </c>
      <c r="G352" s="356">
        <v>127.95000000000002</v>
      </c>
      <c r="H352" s="356">
        <v>135.65</v>
      </c>
      <c r="I352" s="356">
        <v>138.1</v>
      </c>
      <c r="J352" s="356">
        <v>139.5</v>
      </c>
      <c r="K352" s="355">
        <v>136.69999999999999</v>
      </c>
      <c r="L352" s="355">
        <v>132.85</v>
      </c>
      <c r="M352" s="355">
        <v>129.46623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904.4</v>
      </c>
      <c r="D353" s="356">
        <v>912.43333333333328</v>
      </c>
      <c r="E353" s="356">
        <v>892.56666666666661</v>
      </c>
      <c r="F353" s="356">
        <v>880.73333333333335</v>
      </c>
      <c r="G353" s="356">
        <v>860.86666666666667</v>
      </c>
      <c r="H353" s="356">
        <v>924.26666666666654</v>
      </c>
      <c r="I353" s="356">
        <v>944.1333333333331</v>
      </c>
      <c r="J353" s="356">
        <v>955.96666666666647</v>
      </c>
      <c r="K353" s="355">
        <v>932.3</v>
      </c>
      <c r="L353" s="355">
        <v>900.6</v>
      </c>
      <c r="M353" s="355">
        <v>7.0038099999999996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3671.9</v>
      </c>
      <c r="D354" s="356">
        <v>3685.1666666666665</v>
      </c>
      <c r="E354" s="356">
        <v>3638.7333333333331</v>
      </c>
      <c r="F354" s="356">
        <v>3605.5666666666666</v>
      </c>
      <c r="G354" s="356">
        <v>3559.1333333333332</v>
      </c>
      <c r="H354" s="356">
        <v>3718.333333333333</v>
      </c>
      <c r="I354" s="356">
        <v>3764.7666666666664</v>
      </c>
      <c r="J354" s="356">
        <v>3797.9333333333329</v>
      </c>
      <c r="K354" s="355">
        <v>3731.6</v>
      </c>
      <c r="L354" s="355">
        <v>3652</v>
      </c>
      <c r="M354" s="355">
        <v>0.49341000000000002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231.05</v>
      </c>
      <c r="D355" s="356">
        <v>229.65</v>
      </c>
      <c r="E355" s="356">
        <v>226.4</v>
      </c>
      <c r="F355" s="356">
        <v>221.75</v>
      </c>
      <c r="G355" s="356">
        <v>218.5</v>
      </c>
      <c r="H355" s="356">
        <v>234.3</v>
      </c>
      <c r="I355" s="356">
        <v>237.55</v>
      </c>
      <c r="J355" s="356">
        <v>242.20000000000002</v>
      </c>
      <c r="K355" s="355">
        <v>232.9</v>
      </c>
      <c r="L355" s="355">
        <v>225</v>
      </c>
      <c r="M355" s="355">
        <v>22.935420000000001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168.55</v>
      </c>
      <c r="D356" s="356">
        <v>167.31666666666669</v>
      </c>
      <c r="E356" s="356">
        <v>165.73333333333338</v>
      </c>
      <c r="F356" s="356">
        <v>162.91666666666669</v>
      </c>
      <c r="G356" s="356">
        <v>161.33333333333337</v>
      </c>
      <c r="H356" s="356">
        <v>170.13333333333338</v>
      </c>
      <c r="I356" s="356">
        <v>171.7166666666667</v>
      </c>
      <c r="J356" s="356">
        <v>174.53333333333339</v>
      </c>
      <c r="K356" s="355">
        <v>168.9</v>
      </c>
      <c r="L356" s="355">
        <v>164.5</v>
      </c>
      <c r="M356" s="355">
        <v>159.60267999999999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332.05</v>
      </c>
      <c r="D357" s="356">
        <v>330.84999999999997</v>
      </c>
      <c r="E357" s="356">
        <v>327.69999999999993</v>
      </c>
      <c r="F357" s="356">
        <v>323.34999999999997</v>
      </c>
      <c r="G357" s="356">
        <v>320.19999999999993</v>
      </c>
      <c r="H357" s="356">
        <v>335.19999999999993</v>
      </c>
      <c r="I357" s="356">
        <v>338.34999999999991</v>
      </c>
      <c r="J357" s="356">
        <v>342.69999999999993</v>
      </c>
      <c r="K357" s="355">
        <v>334</v>
      </c>
      <c r="L357" s="355">
        <v>326.5</v>
      </c>
      <c r="M357" s="355">
        <v>0.65253000000000005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41271.35</v>
      </c>
      <c r="D358" s="356">
        <v>41309.616666666669</v>
      </c>
      <c r="E358" s="356">
        <v>40969.233333333337</v>
      </c>
      <c r="F358" s="356">
        <v>40667.116666666669</v>
      </c>
      <c r="G358" s="356">
        <v>40326.733333333337</v>
      </c>
      <c r="H358" s="356">
        <v>41611.733333333337</v>
      </c>
      <c r="I358" s="356">
        <v>41952.116666666669</v>
      </c>
      <c r="J358" s="356">
        <v>42254.233333333337</v>
      </c>
      <c r="K358" s="355">
        <v>41650</v>
      </c>
      <c r="L358" s="355">
        <v>41007.5</v>
      </c>
      <c r="M358" s="355">
        <v>0.14332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2270.3000000000002</v>
      </c>
      <c r="D359" s="356">
        <v>2296.5333333333333</v>
      </c>
      <c r="E359" s="356">
        <v>2228.7666666666664</v>
      </c>
      <c r="F359" s="356">
        <v>2187.2333333333331</v>
      </c>
      <c r="G359" s="356">
        <v>2119.4666666666662</v>
      </c>
      <c r="H359" s="356">
        <v>2338.0666666666666</v>
      </c>
      <c r="I359" s="356">
        <v>2405.8333333333339</v>
      </c>
      <c r="J359" s="356">
        <v>2447.3666666666668</v>
      </c>
      <c r="K359" s="355">
        <v>2364.3000000000002</v>
      </c>
      <c r="L359" s="355">
        <v>2255</v>
      </c>
      <c r="M359" s="355">
        <v>8.8965800000000002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4020.65</v>
      </c>
      <c r="D360" s="356">
        <v>4080.1</v>
      </c>
      <c r="E360" s="356">
        <v>3940.55</v>
      </c>
      <c r="F360" s="356">
        <v>3860.4500000000003</v>
      </c>
      <c r="G360" s="356">
        <v>3720.9000000000005</v>
      </c>
      <c r="H360" s="356">
        <v>4160.2</v>
      </c>
      <c r="I360" s="356">
        <v>4299.75</v>
      </c>
      <c r="J360" s="356">
        <v>4379.8499999999995</v>
      </c>
      <c r="K360" s="355">
        <v>4219.6499999999996</v>
      </c>
      <c r="L360" s="355">
        <v>4000</v>
      </c>
      <c r="M360" s="355">
        <v>2.32646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218</v>
      </c>
      <c r="D361" s="356">
        <v>217.76666666666665</v>
      </c>
      <c r="E361" s="356">
        <v>216.5333333333333</v>
      </c>
      <c r="F361" s="356">
        <v>215.06666666666666</v>
      </c>
      <c r="G361" s="356">
        <v>213.83333333333331</v>
      </c>
      <c r="H361" s="356">
        <v>219.23333333333329</v>
      </c>
      <c r="I361" s="356">
        <v>220.46666666666664</v>
      </c>
      <c r="J361" s="356">
        <v>221.93333333333328</v>
      </c>
      <c r="K361" s="355">
        <v>219</v>
      </c>
      <c r="L361" s="355">
        <v>216.3</v>
      </c>
      <c r="M361" s="355">
        <v>20.542760000000001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120.6</v>
      </c>
      <c r="D362" s="356">
        <v>121.2</v>
      </c>
      <c r="E362" s="356">
        <v>119.5</v>
      </c>
      <c r="F362" s="356">
        <v>118.39999999999999</v>
      </c>
      <c r="G362" s="356">
        <v>116.69999999999999</v>
      </c>
      <c r="H362" s="356">
        <v>122.30000000000001</v>
      </c>
      <c r="I362" s="356">
        <v>124.00000000000003</v>
      </c>
      <c r="J362" s="356">
        <v>125.10000000000002</v>
      </c>
      <c r="K362" s="355">
        <v>122.9</v>
      </c>
      <c r="L362" s="355">
        <v>120.1</v>
      </c>
      <c r="M362" s="355">
        <v>68.396850000000001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4418.3</v>
      </c>
      <c r="D363" s="356">
        <v>4416.0333333333328</v>
      </c>
      <c r="E363" s="356">
        <v>4379.3166666666657</v>
      </c>
      <c r="F363" s="356">
        <v>4340.333333333333</v>
      </c>
      <c r="G363" s="356">
        <v>4303.6166666666659</v>
      </c>
      <c r="H363" s="356">
        <v>4455.0166666666655</v>
      </c>
      <c r="I363" s="356">
        <v>4491.7333333333327</v>
      </c>
      <c r="J363" s="356">
        <v>4530.7166666666653</v>
      </c>
      <c r="K363" s="355">
        <v>4452.75</v>
      </c>
      <c r="L363" s="355">
        <v>4377.05</v>
      </c>
      <c r="M363" s="355">
        <v>0.55598999999999998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15588.85</v>
      </c>
      <c r="D364" s="356">
        <v>15612.949999999999</v>
      </c>
      <c r="E364" s="356">
        <v>15425.899999999998</v>
      </c>
      <c r="F364" s="356">
        <v>15262.949999999999</v>
      </c>
      <c r="G364" s="356">
        <v>15075.899999999998</v>
      </c>
      <c r="H364" s="356">
        <v>15775.899999999998</v>
      </c>
      <c r="I364" s="356">
        <v>15962.949999999997</v>
      </c>
      <c r="J364" s="356">
        <v>16125.899999999998</v>
      </c>
      <c r="K364" s="355">
        <v>15800</v>
      </c>
      <c r="L364" s="355">
        <v>15450</v>
      </c>
      <c r="M364" s="355">
        <v>5.7849999999999999E-2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4788.8500000000004</v>
      </c>
      <c r="D365" s="356">
        <v>4793.3499999999995</v>
      </c>
      <c r="E365" s="356">
        <v>4765.4999999999991</v>
      </c>
      <c r="F365" s="356">
        <v>4742.1499999999996</v>
      </c>
      <c r="G365" s="356">
        <v>4714.2999999999993</v>
      </c>
      <c r="H365" s="356">
        <v>4816.6999999999989</v>
      </c>
      <c r="I365" s="356">
        <v>4844.5499999999993</v>
      </c>
      <c r="J365" s="356">
        <v>4867.8999999999987</v>
      </c>
      <c r="K365" s="355">
        <v>4821.2</v>
      </c>
      <c r="L365" s="355">
        <v>4770</v>
      </c>
      <c r="M365" s="355">
        <v>0.13875999999999999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971.35</v>
      </c>
      <c r="D367" s="356">
        <v>961.11666666666667</v>
      </c>
      <c r="E367" s="356">
        <v>938.23333333333335</v>
      </c>
      <c r="F367" s="356">
        <v>905.11666666666667</v>
      </c>
      <c r="G367" s="356">
        <v>882.23333333333335</v>
      </c>
      <c r="H367" s="356">
        <v>994.23333333333335</v>
      </c>
      <c r="I367" s="356">
        <v>1017.1166666666668</v>
      </c>
      <c r="J367" s="356">
        <v>1050.2333333333333</v>
      </c>
      <c r="K367" s="355">
        <v>984</v>
      </c>
      <c r="L367" s="355">
        <v>928</v>
      </c>
      <c r="M367" s="355">
        <v>0.89754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2422.6999999999998</v>
      </c>
      <c r="D368" s="356">
        <v>2432.4833333333331</v>
      </c>
      <c r="E368" s="356">
        <v>2405.2166666666662</v>
      </c>
      <c r="F368" s="356">
        <v>2387.7333333333331</v>
      </c>
      <c r="G368" s="356">
        <v>2360.4666666666662</v>
      </c>
      <c r="H368" s="356">
        <v>2449.9666666666662</v>
      </c>
      <c r="I368" s="356">
        <v>2477.2333333333336</v>
      </c>
      <c r="J368" s="356">
        <v>2494.7166666666662</v>
      </c>
      <c r="K368" s="355">
        <v>2459.75</v>
      </c>
      <c r="L368" s="355">
        <v>2415</v>
      </c>
      <c r="M368" s="355">
        <v>2.89025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2596.4</v>
      </c>
      <c r="D369" s="356">
        <v>2605.4166666666665</v>
      </c>
      <c r="E369" s="356">
        <v>2575.833333333333</v>
      </c>
      <c r="F369" s="356">
        <v>2555.2666666666664</v>
      </c>
      <c r="G369" s="356">
        <v>2525.6833333333329</v>
      </c>
      <c r="H369" s="356">
        <v>2625.9833333333331</v>
      </c>
      <c r="I369" s="356">
        <v>2655.5666666666662</v>
      </c>
      <c r="J369" s="356">
        <v>2676.1333333333332</v>
      </c>
      <c r="K369" s="355">
        <v>2635</v>
      </c>
      <c r="L369" s="355">
        <v>2584.85</v>
      </c>
      <c r="M369" s="355">
        <v>1.01111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38.549999999999997</v>
      </c>
      <c r="D370" s="356">
        <v>38.700000000000003</v>
      </c>
      <c r="E370" s="356">
        <v>38.300000000000004</v>
      </c>
      <c r="F370" s="356">
        <v>38.050000000000004</v>
      </c>
      <c r="G370" s="356">
        <v>37.650000000000006</v>
      </c>
      <c r="H370" s="356">
        <v>38.950000000000003</v>
      </c>
      <c r="I370" s="356">
        <v>39.350000000000009</v>
      </c>
      <c r="J370" s="356">
        <v>39.6</v>
      </c>
      <c r="K370" s="355">
        <v>39.1</v>
      </c>
      <c r="L370" s="355">
        <v>38.450000000000003</v>
      </c>
      <c r="M370" s="355">
        <v>583.12435000000005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438.5</v>
      </c>
      <c r="D371" s="356">
        <v>435.16666666666669</v>
      </c>
      <c r="E371" s="356">
        <v>403.33333333333337</v>
      </c>
      <c r="F371" s="356">
        <v>368.16666666666669</v>
      </c>
      <c r="G371" s="356">
        <v>336.33333333333337</v>
      </c>
      <c r="H371" s="356">
        <v>470.33333333333337</v>
      </c>
      <c r="I371" s="356">
        <v>502.16666666666674</v>
      </c>
      <c r="J371" s="356">
        <v>537.33333333333337</v>
      </c>
      <c r="K371" s="355">
        <v>467</v>
      </c>
      <c r="L371" s="355">
        <v>400</v>
      </c>
      <c r="M371" s="355">
        <v>20.039339999999999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270.25</v>
      </c>
      <c r="D372" s="356">
        <v>271.56666666666666</v>
      </c>
      <c r="E372" s="356">
        <v>268.2833333333333</v>
      </c>
      <c r="F372" s="356">
        <v>266.31666666666666</v>
      </c>
      <c r="G372" s="356">
        <v>263.0333333333333</v>
      </c>
      <c r="H372" s="356">
        <v>273.5333333333333</v>
      </c>
      <c r="I372" s="356">
        <v>276.81666666666672</v>
      </c>
      <c r="J372" s="356">
        <v>278.7833333333333</v>
      </c>
      <c r="K372" s="355">
        <v>274.85000000000002</v>
      </c>
      <c r="L372" s="355">
        <v>269.60000000000002</v>
      </c>
      <c r="M372" s="355">
        <v>1.89747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2385.3000000000002</v>
      </c>
      <c r="D373" s="356">
        <v>2393.8833333333332</v>
      </c>
      <c r="E373" s="356">
        <v>2355.4166666666665</v>
      </c>
      <c r="F373" s="356">
        <v>2325.5333333333333</v>
      </c>
      <c r="G373" s="356">
        <v>2287.0666666666666</v>
      </c>
      <c r="H373" s="356">
        <v>2423.7666666666664</v>
      </c>
      <c r="I373" s="356">
        <v>2462.2333333333336</v>
      </c>
      <c r="J373" s="356">
        <v>2492.1166666666663</v>
      </c>
      <c r="K373" s="355">
        <v>2432.35</v>
      </c>
      <c r="L373" s="355">
        <v>2364</v>
      </c>
      <c r="M373" s="355">
        <v>2.89019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765.9</v>
      </c>
      <c r="D374" s="356">
        <v>760.43333333333339</v>
      </c>
      <c r="E374" s="356">
        <v>745.46666666666681</v>
      </c>
      <c r="F374" s="356">
        <v>725.03333333333342</v>
      </c>
      <c r="G374" s="356">
        <v>710.06666666666683</v>
      </c>
      <c r="H374" s="356">
        <v>780.86666666666679</v>
      </c>
      <c r="I374" s="356">
        <v>795.83333333333348</v>
      </c>
      <c r="J374" s="356">
        <v>816.26666666666677</v>
      </c>
      <c r="K374" s="355">
        <v>775.4</v>
      </c>
      <c r="L374" s="355">
        <v>740</v>
      </c>
      <c r="M374" s="355">
        <v>0.74938000000000005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2005.15</v>
      </c>
      <c r="D375" s="356">
        <v>2001.75</v>
      </c>
      <c r="E375" s="356">
        <v>1983.5</v>
      </c>
      <c r="F375" s="356">
        <v>1961.85</v>
      </c>
      <c r="G375" s="356">
        <v>1943.6</v>
      </c>
      <c r="H375" s="356">
        <v>2023.4</v>
      </c>
      <c r="I375" s="356">
        <v>2041.65</v>
      </c>
      <c r="J375" s="356">
        <v>2063.3000000000002</v>
      </c>
      <c r="K375" s="355">
        <v>2020</v>
      </c>
      <c r="L375" s="355">
        <v>1980.1</v>
      </c>
      <c r="M375" s="355">
        <v>1.1906000000000001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255.75</v>
      </c>
      <c r="D376" s="356">
        <v>257.83333333333331</v>
      </c>
      <c r="E376" s="356">
        <v>251.66666666666663</v>
      </c>
      <c r="F376" s="356">
        <v>247.58333333333331</v>
      </c>
      <c r="G376" s="356">
        <v>241.41666666666663</v>
      </c>
      <c r="H376" s="356">
        <v>261.91666666666663</v>
      </c>
      <c r="I376" s="356">
        <v>268.08333333333326</v>
      </c>
      <c r="J376" s="356">
        <v>272.16666666666663</v>
      </c>
      <c r="K376" s="355">
        <v>264</v>
      </c>
      <c r="L376" s="355">
        <v>253.75</v>
      </c>
      <c r="M376" s="355">
        <v>30.905380000000001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196.3</v>
      </c>
      <c r="D377" s="356">
        <v>197.66666666666666</v>
      </c>
      <c r="E377" s="356">
        <v>194.33333333333331</v>
      </c>
      <c r="F377" s="356">
        <v>192.36666666666665</v>
      </c>
      <c r="G377" s="356">
        <v>189.0333333333333</v>
      </c>
      <c r="H377" s="356">
        <v>199.63333333333333</v>
      </c>
      <c r="I377" s="356">
        <v>202.96666666666664</v>
      </c>
      <c r="J377" s="356">
        <v>204.93333333333334</v>
      </c>
      <c r="K377" s="355">
        <v>201</v>
      </c>
      <c r="L377" s="355">
        <v>195.7</v>
      </c>
      <c r="M377" s="355">
        <v>152.02546000000001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2832.45</v>
      </c>
      <c r="D378" s="356">
        <v>2831.85</v>
      </c>
      <c r="E378" s="356">
        <v>2771.7</v>
      </c>
      <c r="F378" s="356">
        <v>2710.95</v>
      </c>
      <c r="G378" s="356">
        <v>2650.7999999999997</v>
      </c>
      <c r="H378" s="356">
        <v>2892.6</v>
      </c>
      <c r="I378" s="356">
        <v>2952.7500000000005</v>
      </c>
      <c r="J378" s="356">
        <v>3013.5</v>
      </c>
      <c r="K378" s="355">
        <v>2892</v>
      </c>
      <c r="L378" s="355">
        <v>2771.1</v>
      </c>
      <c r="M378" s="355">
        <v>0.49814999999999998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375.5</v>
      </c>
      <c r="D379" s="356">
        <v>372.51666666666671</v>
      </c>
      <c r="E379" s="356">
        <v>366.33333333333343</v>
      </c>
      <c r="F379" s="356">
        <v>357.16666666666674</v>
      </c>
      <c r="G379" s="356">
        <v>350.98333333333346</v>
      </c>
      <c r="H379" s="356">
        <v>381.68333333333339</v>
      </c>
      <c r="I379" s="356">
        <v>387.86666666666667</v>
      </c>
      <c r="J379" s="356">
        <v>397.03333333333336</v>
      </c>
      <c r="K379" s="355">
        <v>378.7</v>
      </c>
      <c r="L379" s="355">
        <v>363.35</v>
      </c>
      <c r="M379" s="355">
        <v>8.63368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443.15</v>
      </c>
      <c r="D380" s="356">
        <v>445.2166666666667</v>
      </c>
      <c r="E380" s="356">
        <v>437.43333333333339</v>
      </c>
      <c r="F380" s="356">
        <v>431.7166666666667</v>
      </c>
      <c r="G380" s="356">
        <v>423.93333333333339</v>
      </c>
      <c r="H380" s="356">
        <v>450.93333333333339</v>
      </c>
      <c r="I380" s="356">
        <v>458.7166666666667</v>
      </c>
      <c r="J380" s="356">
        <v>464.43333333333339</v>
      </c>
      <c r="K380" s="355">
        <v>453</v>
      </c>
      <c r="L380" s="355">
        <v>439.5</v>
      </c>
      <c r="M380" s="355">
        <v>5.5473100000000004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674.1</v>
      </c>
      <c r="D381" s="356">
        <v>673.13333333333333</v>
      </c>
      <c r="E381" s="356">
        <v>666.41666666666663</v>
      </c>
      <c r="F381" s="356">
        <v>658.73333333333335</v>
      </c>
      <c r="G381" s="356">
        <v>652.01666666666665</v>
      </c>
      <c r="H381" s="356">
        <v>680.81666666666661</v>
      </c>
      <c r="I381" s="356">
        <v>687.5333333333333</v>
      </c>
      <c r="J381" s="356">
        <v>695.21666666666658</v>
      </c>
      <c r="K381" s="355">
        <v>679.85</v>
      </c>
      <c r="L381" s="355">
        <v>665.45</v>
      </c>
      <c r="M381" s="355">
        <v>1.5090300000000001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123.35</v>
      </c>
      <c r="D382" s="356">
        <v>123.3</v>
      </c>
      <c r="E382" s="356">
        <v>121.25</v>
      </c>
      <c r="F382" s="356">
        <v>119.15</v>
      </c>
      <c r="G382" s="356">
        <v>117.10000000000001</v>
      </c>
      <c r="H382" s="356">
        <v>125.39999999999999</v>
      </c>
      <c r="I382" s="356">
        <v>127.44999999999997</v>
      </c>
      <c r="J382" s="356">
        <v>129.54999999999998</v>
      </c>
      <c r="K382" s="355">
        <v>125.35</v>
      </c>
      <c r="L382" s="355">
        <v>121.2</v>
      </c>
      <c r="M382" s="355">
        <v>2.6092499999999998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1610.75</v>
      </c>
      <c r="D383" s="356">
        <v>1627.95</v>
      </c>
      <c r="E383" s="356">
        <v>1586.9</v>
      </c>
      <c r="F383" s="356">
        <v>1563.05</v>
      </c>
      <c r="G383" s="356">
        <v>1522</v>
      </c>
      <c r="H383" s="356">
        <v>1651.8000000000002</v>
      </c>
      <c r="I383" s="356">
        <v>1692.85</v>
      </c>
      <c r="J383" s="356">
        <v>1716.7000000000003</v>
      </c>
      <c r="K383" s="355">
        <v>1669</v>
      </c>
      <c r="L383" s="355">
        <v>1604.1</v>
      </c>
      <c r="M383" s="355">
        <v>6.2953599999999996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579.04999999999995</v>
      </c>
      <c r="D384" s="356">
        <v>581.58333333333337</v>
      </c>
      <c r="E384" s="356">
        <v>569.86666666666679</v>
      </c>
      <c r="F384" s="356">
        <v>560.68333333333339</v>
      </c>
      <c r="G384" s="356">
        <v>548.96666666666681</v>
      </c>
      <c r="H384" s="356">
        <v>590.76666666666677</v>
      </c>
      <c r="I384" s="356">
        <v>602.48333333333323</v>
      </c>
      <c r="J384" s="356">
        <v>611.66666666666674</v>
      </c>
      <c r="K384" s="355">
        <v>593.29999999999995</v>
      </c>
      <c r="L384" s="355">
        <v>572.4</v>
      </c>
      <c r="M384" s="355">
        <v>12.23315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999.1</v>
      </c>
      <c r="D385" s="356">
        <v>986.85</v>
      </c>
      <c r="E385" s="356">
        <v>968.7</v>
      </c>
      <c r="F385" s="356">
        <v>938.30000000000007</v>
      </c>
      <c r="G385" s="356">
        <v>920.15000000000009</v>
      </c>
      <c r="H385" s="356">
        <v>1017.25</v>
      </c>
      <c r="I385" s="356">
        <v>1035.3999999999999</v>
      </c>
      <c r="J385" s="356">
        <v>1065.8</v>
      </c>
      <c r="K385" s="355">
        <v>1005</v>
      </c>
      <c r="L385" s="355">
        <v>956.45</v>
      </c>
      <c r="M385" s="355">
        <v>7.4026500000000004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106.55</v>
      </c>
      <c r="D386" s="356">
        <v>106.56666666666666</v>
      </c>
      <c r="E386" s="356">
        <v>105.53333333333333</v>
      </c>
      <c r="F386" s="356">
        <v>104.51666666666667</v>
      </c>
      <c r="G386" s="356">
        <v>103.48333333333333</v>
      </c>
      <c r="H386" s="356">
        <v>107.58333333333333</v>
      </c>
      <c r="I386" s="356">
        <v>108.61666666666666</v>
      </c>
      <c r="J386" s="356">
        <v>109.63333333333333</v>
      </c>
      <c r="K386" s="355">
        <v>107.6</v>
      </c>
      <c r="L386" s="355">
        <v>105.55</v>
      </c>
      <c r="M386" s="355">
        <v>4.3230399999999998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230.25</v>
      </c>
      <c r="D387" s="356">
        <v>230.79999999999998</v>
      </c>
      <c r="E387" s="356">
        <v>225.59999999999997</v>
      </c>
      <c r="F387" s="356">
        <v>220.95</v>
      </c>
      <c r="G387" s="356">
        <v>215.74999999999997</v>
      </c>
      <c r="H387" s="356">
        <v>235.44999999999996</v>
      </c>
      <c r="I387" s="356">
        <v>240.64999999999995</v>
      </c>
      <c r="J387" s="356">
        <v>245.29999999999995</v>
      </c>
      <c r="K387" s="355">
        <v>236</v>
      </c>
      <c r="L387" s="355">
        <v>226.15</v>
      </c>
      <c r="M387" s="355">
        <v>27.376840000000001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818.6</v>
      </c>
      <c r="D388" s="356">
        <v>823.11666666666667</v>
      </c>
      <c r="E388" s="356">
        <v>806.98333333333335</v>
      </c>
      <c r="F388" s="356">
        <v>795.36666666666667</v>
      </c>
      <c r="G388" s="356">
        <v>779.23333333333335</v>
      </c>
      <c r="H388" s="356">
        <v>834.73333333333335</v>
      </c>
      <c r="I388" s="356">
        <v>850.86666666666679</v>
      </c>
      <c r="J388" s="356">
        <v>862.48333333333335</v>
      </c>
      <c r="K388" s="355">
        <v>839.25</v>
      </c>
      <c r="L388" s="355">
        <v>811.5</v>
      </c>
      <c r="M388" s="355">
        <v>1.1417999999999999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248.15</v>
      </c>
      <c r="D389" s="356">
        <v>247.6</v>
      </c>
      <c r="E389" s="356">
        <v>246.5</v>
      </c>
      <c r="F389" s="356">
        <v>244.85</v>
      </c>
      <c r="G389" s="356">
        <v>243.75</v>
      </c>
      <c r="H389" s="356">
        <v>249.25</v>
      </c>
      <c r="I389" s="356">
        <v>250.34999999999997</v>
      </c>
      <c r="J389" s="356">
        <v>252</v>
      </c>
      <c r="K389" s="355">
        <v>248.7</v>
      </c>
      <c r="L389" s="355">
        <v>245.95</v>
      </c>
      <c r="M389" s="355">
        <v>1.55657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861.35</v>
      </c>
      <c r="D390" s="356">
        <v>866.25</v>
      </c>
      <c r="E390" s="356">
        <v>850.2</v>
      </c>
      <c r="F390" s="356">
        <v>839.05000000000007</v>
      </c>
      <c r="G390" s="356">
        <v>823.00000000000011</v>
      </c>
      <c r="H390" s="356">
        <v>877.4</v>
      </c>
      <c r="I390" s="356">
        <v>893.44999999999993</v>
      </c>
      <c r="J390" s="356">
        <v>904.59999999999991</v>
      </c>
      <c r="K390" s="355">
        <v>882.3</v>
      </c>
      <c r="L390" s="355">
        <v>855.1</v>
      </c>
      <c r="M390" s="355">
        <v>6.6279500000000002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2128.1</v>
      </c>
      <c r="D391" s="356">
        <v>2131.0333333333333</v>
      </c>
      <c r="E391" s="356">
        <v>2072.0666666666666</v>
      </c>
      <c r="F391" s="356">
        <v>2016.0333333333333</v>
      </c>
      <c r="G391" s="356">
        <v>1957.0666666666666</v>
      </c>
      <c r="H391" s="356">
        <v>2187.0666666666666</v>
      </c>
      <c r="I391" s="356">
        <v>2246.0333333333328</v>
      </c>
      <c r="J391" s="356">
        <v>2302.0666666666666</v>
      </c>
      <c r="K391" s="355">
        <v>2190</v>
      </c>
      <c r="L391" s="355">
        <v>2075</v>
      </c>
      <c r="M391" s="355">
        <v>5.3289999999999997E-2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143.30000000000001</v>
      </c>
      <c r="D392" s="356">
        <v>144.5</v>
      </c>
      <c r="E392" s="356">
        <v>141.4</v>
      </c>
      <c r="F392" s="356">
        <v>139.5</v>
      </c>
      <c r="G392" s="356">
        <v>136.4</v>
      </c>
      <c r="H392" s="356">
        <v>146.4</v>
      </c>
      <c r="I392" s="356">
        <v>149.50000000000003</v>
      </c>
      <c r="J392" s="356">
        <v>151.4</v>
      </c>
      <c r="K392" s="355">
        <v>147.6</v>
      </c>
      <c r="L392" s="355">
        <v>142.6</v>
      </c>
      <c r="M392" s="355">
        <v>167.52638999999999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75.650000000000006</v>
      </c>
      <c r="D393" s="356">
        <v>75.55</v>
      </c>
      <c r="E393" s="356">
        <v>73.599999999999994</v>
      </c>
      <c r="F393" s="356">
        <v>71.55</v>
      </c>
      <c r="G393" s="356">
        <v>69.599999999999994</v>
      </c>
      <c r="H393" s="356">
        <v>77.599999999999994</v>
      </c>
      <c r="I393" s="356">
        <v>79.550000000000011</v>
      </c>
      <c r="J393" s="356">
        <v>81.599999999999994</v>
      </c>
      <c r="K393" s="355">
        <v>77.5</v>
      </c>
      <c r="L393" s="355">
        <v>73.5</v>
      </c>
      <c r="M393" s="355">
        <v>18.233840000000001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130</v>
      </c>
      <c r="D394" s="356">
        <v>130.70000000000002</v>
      </c>
      <c r="E394" s="356">
        <v>128.90000000000003</v>
      </c>
      <c r="F394" s="356">
        <v>127.80000000000001</v>
      </c>
      <c r="G394" s="356">
        <v>126.00000000000003</v>
      </c>
      <c r="H394" s="356">
        <v>131.80000000000004</v>
      </c>
      <c r="I394" s="356">
        <v>133.60000000000005</v>
      </c>
      <c r="J394" s="356">
        <v>134.70000000000005</v>
      </c>
      <c r="K394" s="355">
        <v>132.5</v>
      </c>
      <c r="L394" s="355">
        <v>129.6</v>
      </c>
      <c r="M394" s="355">
        <v>40.818359999999998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166</v>
      </c>
      <c r="D395" s="356">
        <v>167.6</v>
      </c>
      <c r="E395" s="356">
        <v>161.79999999999998</v>
      </c>
      <c r="F395" s="356">
        <v>157.6</v>
      </c>
      <c r="G395" s="356">
        <v>151.79999999999998</v>
      </c>
      <c r="H395" s="356">
        <v>171.79999999999998</v>
      </c>
      <c r="I395" s="356">
        <v>177.6</v>
      </c>
      <c r="J395" s="356">
        <v>181.79999999999998</v>
      </c>
      <c r="K395" s="355">
        <v>173.4</v>
      </c>
      <c r="L395" s="355">
        <v>163.4</v>
      </c>
      <c r="M395" s="355">
        <v>43.479669999999999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1270.5999999999999</v>
      </c>
      <c r="D396" s="356">
        <v>1271.6166666666668</v>
      </c>
      <c r="E396" s="356">
        <v>1252.0333333333335</v>
      </c>
      <c r="F396" s="356">
        <v>1233.4666666666667</v>
      </c>
      <c r="G396" s="356">
        <v>1213.8833333333334</v>
      </c>
      <c r="H396" s="356">
        <v>1290.1833333333336</v>
      </c>
      <c r="I396" s="356">
        <v>1309.7666666666667</v>
      </c>
      <c r="J396" s="356">
        <v>1328.3333333333337</v>
      </c>
      <c r="K396" s="355">
        <v>1291.2</v>
      </c>
      <c r="L396" s="355">
        <v>1253.05</v>
      </c>
      <c r="M396" s="355">
        <v>0.91634000000000004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2412.9499999999998</v>
      </c>
      <c r="D397" s="356">
        <v>2413.9666666666667</v>
      </c>
      <c r="E397" s="356">
        <v>2394.9333333333334</v>
      </c>
      <c r="F397" s="356">
        <v>2376.9166666666665</v>
      </c>
      <c r="G397" s="356">
        <v>2357.8833333333332</v>
      </c>
      <c r="H397" s="356">
        <v>2431.9833333333336</v>
      </c>
      <c r="I397" s="356">
        <v>2451.0166666666673</v>
      </c>
      <c r="J397" s="356">
        <v>2469.0333333333338</v>
      </c>
      <c r="K397" s="355">
        <v>2433</v>
      </c>
      <c r="L397" s="355">
        <v>2395.9499999999998</v>
      </c>
      <c r="M397" s="355">
        <v>47.962940000000003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541.5</v>
      </c>
      <c r="D398" s="356">
        <v>537.93333333333328</v>
      </c>
      <c r="E398" s="356">
        <v>525.86666666666656</v>
      </c>
      <c r="F398" s="356">
        <v>510.23333333333323</v>
      </c>
      <c r="G398" s="356">
        <v>498.16666666666652</v>
      </c>
      <c r="H398" s="356">
        <v>553.56666666666661</v>
      </c>
      <c r="I398" s="356">
        <v>565.63333333333344</v>
      </c>
      <c r="J398" s="356">
        <v>581.26666666666665</v>
      </c>
      <c r="K398" s="355">
        <v>550</v>
      </c>
      <c r="L398" s="355">
        <v>522.29999999999995</v>
      </c>
      <c r="M398" s="355">
        <v>14.603199999999999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256.89999999999998</v>
      </c>
      <c r="D399" s="356">
        <v>257.98333333333329</v>
      </c>
      <c r="E399" s="356">
        <v>255.01666666666659</v>
      </c>
      <c r="F399" s="356">
        <v>253.13333333333333</v>
      </c>
      <c r="G399" s="356">
        <v>250.16666666666663</v>
      </c>
      <c r="H399" s="356">
        <v>259.86666666666656</v>
      </c>
      <c r="I399" s="356">
        <v>262.83333333333326</v>
      </c>
      <c r="J399" s="356">
        <v>264.71666666666653</v>
      </c>
      <c r="K399" s="355">
        <v>260.95</v>
      </c>
      <c r="L399" s="355">
        <v>256.10000000000002</v>
      </c>
      <c r="M399" s="355">
        <v>0.51815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1060.45</v>
      </c>
      <c r="D400" s="356">
        <v>1068.8333333333333</v>
      </c>
      <c r="E400" s="356">
        <v>1041.6666666666665</v>
      </c>
      <c r="F400" s="356">
        <v>1022.8833333333332</v>
      </c>
      <c r="G400" s="356">
        <v>995.71666666666647</v>
      </c>
      <c r="H400" s="356">
        <v>1087.6166666666666</v>
      </c>
      <c r="I400" s="356">
        <v>1114.7833333333331</v>
      </c>
      <c r="J400" s="356">
        <v>1133.5666666666666</v>
      </c>
      <c r="K400" s="355">
        <v>1096</v>
      </c>
      <c r="L400" s="355">
        <v>1050.05</v>
      </c>
      <c r="M400" s="355">
        <v>1.4499299999999999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1600.95</v>
      </c>
      <c r="D401" s="356">
        <v>1623.1333333333332</v>
      </c>
      <c r="E401" s="356">
        <v>1574.7166666666665</v>
      </c>
      <c r="F401" s="356">
        <v>1548.4833333333333</v>
      </c>
      <c r="G401" s="356">
        <v>1500.0666666666666</v>
      </c>
      <c r="H401" s="356">
        <v>1649.3666666666663</v>
      </c>
      <c r="I401" s="356">
        <v>1697.7833333333333</v>
      </c>
      <c r="J401" s="356">
        <v>1724.0166666666662</v>
      </c>
      <c r="K401" s="355">
        <v>1671.55</v>
      </c>
      <c r="L401" s="355">
        <v>1596.9</v>
      </c>
      <c r="M401" s="355">
        <v>1.86574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33.9</v>
      </c>
      <c r="D402" s="356">
        <v>34.133333333333333</v>
      </c>
      <c r="E402" s="356">
        <v>33.566666666666663</v>
      </c>
      <c r="F402" s="356">
        <v>33.233333333333327</v>
      </c>
      <c r="G402" s="356">
        <v>32.666666666666657</v>
      </c>
      <c r="H402" s="356">
        <v>34.466666666666669</v>
      </c>
      <c r="I402" s="356">
        <v>35.033333333333346</v>
      </c>
      <c r="J402" s="356">
        <v>35.366666666666674</v>
      </c>
      <c r="K402" s="355">
        <v>34.700000000000003</v>
      </c>
      <c r="L402" s="355">
        <v>33.799999999999997</v>
      </c>
      <c r="M402" s="355">
        <v>32.120950000000001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98.65</v>
      </c>
      <c r="D403" s="356">
        <v>99.033333333333346</v>
      </c>
      <c r="E403" s="356">
        <v>97.716666666666697</v>
      </c>
      <c r="F403" s="356">
        <v>96.783333333333346</v>
      </c>
      <c r="G403" s="356">
        <v>95.466666666666697</v>
      </c>
      <c r="H403" s="356">
        <v>99.966666666666697</v>
      </c>
      <c r="I403" s="356">
        <v>101.28333333333333</v>
      </c>
      <c r="J403" s="356">
        <v>102.2166666666667</v>
      </c>
      <c r="K403" s="355">
        <v>100.35</v>
      </c>
      <c r="L403" s="355">
        <v>98.1</v>
      </c>
      <c r="M403" s="355">
        <v>236.15723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7256.55</v>
      </c>
      <c r="D404" s="356">
        <v>7279.3666666666659</v>
      </c>
      <c r="E404" s="356">
        <v>7188.6833333333316</v>
      </c>
      <c r="F404" s="356">
        <v>7120.8166666666657</v>
      </c>
      <c r="G404" s="356">
        <v>7030.1333333333314</v>
      </c>
      <c r="H404" s="356">
        <v>7347.2333333333318</v>
      </c>
      <c r="I404" s="356">
        <v>7437.9166666666661</v>
      </c>
      <c r="J404" s="356">
        <v>7505.7833333333319</v>
      </c>
      <c r="K404" s="355">
        <v>7370.05</v>
      </c>
      <c r="L404" s="355">
        <v>7211.5</v>
      </c>
      <c r="M404" s="355">
        <v>0.14435000000000001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836.4</v>
      </c>
      <c r="D405" s="356">
        <v>839.9666666666667</v>
      </c>
      <c r="E405" s="356">
        <v>831.43333333333339</v>
      </c>
      <c r="F405" s="356">
        <v>826.4666666666667</v>
      </c>
      <c r="G405" s="356">
        <v>817.93333333333339</v>
      </c>
      <c r="H405" s="356">
        <v>844.93333333333339</v>
      </c>
      <c r="I405" s="356">
        <v>853.4666666666667</v>
      </c>
      <c r="J405" s="356">
        <v>858.43333333333339</v>
      </c>
      <c r="K405" s="355">
        <v>848.5</v>
      </c>
      <c r="L405" s="355">
        <v>835</v>
      </c>
      <c r="M405" s="355">
        <v>5.4254600000000002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1122.1500000000001</v>
      </c>
      <c r="D406" s="356">
        <v>1118.55</v>
      </c>
      <c r="E406" s="356">
        <v>1105.5999999999999</v>
      </c>
      <c r="F406" s="356">
        <v>1089.05</v>
      </c>
      <c r="G406" s="356">
        <v>1076.0999999999999</v>
      </c>
      <c r="H406" s="356">
        <v>1135.0999999999999</v>
      </c>
      <c r="I406" s="356">
        <v>1148.0500000000002</v>
      </c>
      <c r="J406" s="356">
        <v>1164.5999999999999</v>
      </c>
      <c r="K406" s="355">
        <v>1131.5</v>
      </c>
      <c r="L406" s="355">
        <v>1102</v>
      </c>
      <c r="M406" s="355">
        <v>12.946059999999999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516.70000000000005</v>
      </c>
      <c r="D407" s="356">
        <v>519.56666666666672</v>
      </c>
      <c r="E407" s="356">
        <v>511.13333333333344</v>
      </c>
      <c r="F407" s="356">
        <v>505.56666666666672</v>
      </c>
      <c r="G407" s="356">
        <v>497.13333333333344</v>
      </c>
      <c r="H407" s="356">
        <v>525.13333333333344</v>
      </c>
      <c r="I407" s="356">
        <v>533.56666666666661</v>
      </c>
      <c r="J407" s="356">
        <v>539.13333333333344</v>
      </c>
      <c r="K407" s="355">
        <v>528</v>
      </c>
      <c r="L407" s="355">
        <v>514</v>
      </c>
      <c r="M407" s="355">
        <v>197.73806999999999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1626.6</v>
      </c>
      <c r="D408" s="356">
        <v>1649.8666666666668</v>
      </c>
      <c r="E408" s="356">
        <v>1574.7333333333336</v>
      </c>
      <c r="F408" s="356">
        <v>1522.8666666666668</v>
      </c>
      <c r="G408" s="356">
        <v>1447.7333333333336</v>
      </c>
      <c r="H408" s="356">
        <v>1701.7333333333336</v>
      </c>
      <c r="I408" s="356">
        <v>1776.8666666666668</v>
      </c>
      <c r="J408" s="356">
        <v>1828.7333333333336</v>
      </c>
      <c r="K408" s="355">
        <v>1725</v>
      </c>
      <c r="L408" s="355">
        <v>1598</v>
      </c>
      <c r="M408" s="355">
        <v>0.57174999999999998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125.15</v>
      </c>
      <c r="D409" s="356">
        <v>127.08333333333333</v>
      </c>
      <c r="E409" s="356">
        <v>122.06666666666666</v>
      </c>
      <c r="F409" s="356">
        <v>118.98333333333333</v>
      </c>
      <c r="G409" s="356">
        <v>113.96666666666667</v>
      </c>
      <c r="H409" s="356">
        <v>130.16666666666666</v>
      </c>
      <c r="I409" s="356">
        <v>135.18333333333334</v>
      </c>
      <c r="J409" s="356">
        <v>138.26666666666665</v>
      </c>
      <c r="K409" s="355">
        <v>132.1</v>
      </c>
      <c r="L409" s="355">
        <v>124</v>
      </c>
      <c r="M409" s="355">
        <v>28.895029999999998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122.7</v>
      </c>
      <c r="D410" s="356">
        <v>121.76666666666667</v>
      </c>
      <c r="E410" s="356">
        <v>118.98333333333333</v>
      </c>
      <c r="F410" s="356">
        <v>115.26666666666667</v>
      </c>
      <c r="G410" s="356">
        <v>112.48333333333333</v>
      </c>
      <c r="H410" s="356">
        <v>125.48333333333333</v>
      </c>
      <c r="I410" s="356">
        <v>128.26666666666665</v>
      </c>
      <c r="J410" s="356">
        <v>131.98333333333335</v>
      </c>
      <c r="K410" s="355">
        <v>124.55</v>
      </c>
      <c r="L410" s="355">
        <v>118.05</v>
      </c>
      <c r="M410" s="355">
        <v>19.343530000000001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159.94999999999999</v>
      </c>
      <c r="D411" s="356">
        <v>159.65</v>
      </c>
      <c r="E411" s="356">
        <v>156.9</v>
      </c>
      <c r="F411" s="356">
        <v>153.85</v>
      </c>
      <c r="G411" s="356">
        <v>151.1</v>
      </c>
      <c r="H411" s="356">
        <v>162.70000000000002</v>
      </c>
      <c r="I411" s="356">
        <v>165.45000000000002</v>
      </c>
      <c r="J411" s="356">
        <v>168.50000000000003</v>
      </c>
      <c r="K411" s="355">
        <v>162.4</v>
      </c>
      <c r="L411" s="355">
        <v>156.6</v>
      </c>
      <c r="M411" s="355">
        <v>15.393359999999999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3256.3</v>
      </c>
      <c r="D412" s="356">
        <v>3230.2166666666667</v>
      </c>
      <c r="E412" s="356">
        <v>3189.4333333333334</v>
      </c>
      <c r="F412" s="356">
        <v>3122.5666666666666</v>
      </c>
      <c r="G412" s="356">
        <v>3081.7833333333333</v>
      </c>
      <c r="H412" s="356">
        <v>3297.0833333333335</v>
      </c>
      <c r="I412" s="356">
        <v>3337.8666666666672</v>
      </c>
      <c r="J412" s="356">
        <v>3404.7333333333336</v>
      </c>
      <c r="K412" s="355">
        <v>3271</v>
      </c>
      <c r="L412" s="355">
        <v>3163.35</v>
      </c>
      <c r="M412" s="355">
        <v>0.22464999999999999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563.79999999999995</v>
      </c>
      <c r="D413" s="356">
        <v>571.6</v>
      </c>
      <c r="E413" s="356">
        <v>553.20000000000005</v>
      </c>
      <c r="F413" s="356">
        <v>542.6</v>
      </c>
      <c r="G413" s="356">
        <v>524.20000000000005</v>
      </c>
      <c r="H413" s="356">
        <v>582.20000000000005</v>
      </c>
      <c r="I413" s="356">
        <v>600.59999999999991</v>
      </c>
      <c r="J413" s="356">
        <v>611.20000000000005</v>
      </c>
      <c r="K413" s="355">
        <v>590</v>
      </c>
      <c r="L413" s="355">
        <v>561</v>
      </c>
      <c r="M413" s="355">
        <v>1.4312499999999999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468.85</v>
      </c>
      <c r="D414" s="356">
        <v>472.45</v>
      </c>
      <c r="E414" s="356">
        <v>461.7</v>
      </c>
      <c r="F414" s="356">
        <v>454.55</v>
      </c>
      <c r="G414" s="356">
        <v>443.8</v>
      </c>
      <c r="H414" s="356">
        <v>479.59999999999997</v>
      </c>
      <c r="I414" s="356">
        <v>490.34999999999997</v>
      </c>
      <c r="J414" s="356">
        <v>497.49999999999994</v>
      </c>
      <c r="K414" s="355">
        <v>483.2</v>
      </c>
      <c r="L414" s="355">
        <v>465.3</v>
      </c>
      <c r="M414" s="355">
        <v>0.77744000000000002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24916.35</v>
      </c>
      <c r="D415" s="356">
        <v>24888.883333333331</v>
      </c>
      <c r="E415" s="356">
        <v>24593.166666666664</v>
      </c>
      <c r="F415" s="356">
        <v>24269.983333333334</v>
      </c>
      <c r="G415" s="356">
        <v>23974.266666666666</v>
      </c>
      <c r="H415" s="356">
        <v>25212.066666666662</v>
      </c>
      <c r="I415" s="356">
        <v>25507.783333333329</v>
      </c>
      <c r="J415" s="356">
        <v>25830.96666666666</v>
      </c>
      <c r="K415" s="355">
        <v>25184.6</v>
      </c>
      <c r="L415" s="355">
        <v>24565.7</v>
      </c>
      <c r="M415" s="355">
        <v>0.35980000000000001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1760.2</v>
      </c>
      <c r="D416" s="356">
        <v>1782.7</v>
      </c>
      <c r="E416" s="356">
        <v>1729.95</v>
      </c>
      <c r="F416" s="356">
        <v>1699.7</v>
      </c>
      <c r="G416" s="356">
        <v>1646.95</v>
      </c>
      <c r="H416" s="356">
        <v>1812.95</v>
      </c>
      <c r="I416" s="356">
        <v>1865.7</v>
      </c>
      <c r="J416" s="356">
        <v>1895.95</v>
      </c>
      <c r="K416" s="355">
        <v>1835.45</v>
      </c>
      <c r="L416" s="355">
        <v>1752.45</v>
      </c>
      <c r="M416" s="355">
        <v>0.45656999999999998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2394.3000000000002</v>
      </c>
      <c r="D417" s="356">
        <v>2407.4333333333334</v>
      </c>
      <c r="E417" s="356">
        <v>2374.8666666666668</v>
      </c>
      <c r="F417" s="356">
        <v>2355.4333333333334</v>
      </c>
      <c r="G417" s="356">
        <v>2322.8666666666668</v>
      </c>
      <c r="H417" s="356">
        <v>2426.8666666666668</v>
      </c>
      <c r="I417" s="356">
        <v>2459.4333333333334</v>
      </c>
      <c r="J417" s="356">
        <v>2478.8666666666668</v>
      </c>
      <c r="K417" s="355">
        <v>2440</v>
      </c>
      <c r="L417" s="355">
        <v>2388</v>
      </c>
      <c r="M417" s="355">
        <v>1.5564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507.85</v>
      </c>
      <c r="D418" s="356">
        <v>511.48333333333335</v>
      </c>
      <c r="E418" s="356">
        <v>499.36666666666667</v>
      </c>
      <c r="F418" s="356">
        <v>490.88333333333333</v>
      </c>
      <c r="G418" s="356">
        <v>478.76666666666665</v>
      </c>
      <c r="H418" s="356">
        <v>519.9666666666667</v>
      </c>
      <c r="I418" s="356">
        <v>532.08333333333348</v>
      </c>
      <c r="J418" s="356">
        <v>540.56666666666672</v>
      </c>
      <c r="K418" s="355">
        <v>523.6</v>
      </c>
      <c r="L418" s="355">
        <v>503</v>
      </c>
      <c r="M418" s="355">
        <v>1.7776099999999999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30.4</v>
      </c>
      <c r="D419" s="356">
        <v>30.383333333333336</v>
      </c>
      <c r="E419" s="356">
        <v>30.166666666666671</v>
      </c>
      <c r="F419" s="356">
        <v>29.933333333333334</v>
      </c>
      <c r="G419" s="356">
        <v>29.716666666666669</v>
      </c>
      <c r="H419" s="356">
        <v>30.616666666666674</v>
      </c>
      <c r="I419" s="356">
        <v>30.833333333333336</v>
      </c>
      <c r="J419" s="356">
        <v>31.066666666666677</v>
      </c>
      <c r="K419" s="355">
        <v>30.6</v>
      </c>
      <c r="L419" s="355">
        <v>30.15</v>
      </c>
      <c r="M419" s="355">
        <v>16.259429999999998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3506.15</v>
      </c>
      <c r="D420" s="356">
        <v>3511.9333333333338</v>
      </c>
      <c r="E420" s="356">
        <v>3465.5666666666675</v>
      </c>
      <c r="F420" s="356">
        <v>3424.9833333333336</v>
      </c>
      <c r="G420" s="356">
        <v>3378.6166666666672</v>
      </c>
      <c r="H420" s="356">
        <v>3552.5166666666678</v>
      </c>
      <c r="I420" s="356">
        <v>3598.8833333333337</v>
      </c>
      <c r="J420" s="356">
        <v>3639.4666666666681</v>
      </c>
      <c r="K420" s="355">
        <v>3558.3</v>
      </c>
      <c r="L420" s="355">
        <v>3471.35</v>
      </c>
      <c r="M420" s="355">
        <v>0.22933000000000001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810.8</v>
      </c>
      <c r="D421" s="356">
        <v>819.94999999999993</v>
      </c>
      <c r="E421" s="356">
        <v>797.84999999999991</v>
      </c>
      <c r="F421" s="356">
        <v>784.9</v>
      </c>
      <c r="G421" s="356">
        <v>762.8</v>
      </c>
      <c r="H421" s="356">
        <v>832.89999999999986</v>
      </c>
      <c r="I421" s="356">
        <v>855</v>
      </c>
      <c r="J421" s="356">
        <v>867.94999999999982</v>
      </c>
      <c r="K421" s="355">
        <v>842.05</v>
      </c>
      <c r="L421" s="355">
        <v>807</v>
      </c>
      <c r="M421" s="355">
        <v>2.90666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669.1</v>
      </c>
      <c r="D422" s="356">
        <v>654.9666666666667</v>
      </c>
      <c r="E422" s="356">
        <v>636.23333333333335</v>
      </c>
      <c r="F422" s="356">
        <v>603.36666666666667</v>
      </c>
      <c r="G422" s="356">
        <v>584.63333333333333</v>
      </c>
      <c r="H422" s="356">
        <v>687.83333333333337</v>
      </c>
      <c r="I422" s="356">
        <v>706.56666666666672</v>
      </c>
      <c r="J422" s="356">
        <v>739.43333333333339</v>
      </c>
      <c r="K422" s="355">
        <v>673.7</v>
      </c>
      <c r="L422" s="355">
        <v>622.1</v>
      </c>
      <c r="M422" s="355">
        <v>3.73447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2284.6999999999998</v>
      </c>
      <c r="D423" s="356">
        <v>2285.7999999999997</v>
      </c>
      <c r="E423" s="356">
        <v>2251.4999999999995</v>
      </c>
      <c r="F423" s="356">
        <v>2218.2999999999997</v>
      </c>
      <c r="G423" s="356">
        <v>2183.9999999999995</v>
      </c>
      <c r="H423" s="356">
        <v>2318.9999999999995</v>
      </c>
      <c r="I423" s="356">
        <v>2353.2999999999997</v>
      </c>
      <c r="J423" s="356">
        <v>2386.4999999999995</v>
      </c>
      <c r="K423" s="355">
        <v>2320.1</v>
      </c>
      <c r="L423" s="355">
        <v>2252.6</v>
      </c>
      <c r="M423" s="355">
        <v>0.14135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780.85</v>
      </c>
      <c r="D424" s="356">
        <v>785.2833333333333</v>
      </c>
      <c r="E424" s="356">
        <v>771.56666666666661</v>
      </c>
      <c r="F424" s="356">
        <v>762.2833333333333</v>
      </c>
      <c r="G424" s="356">
        <v>748.56666666666661</v>
      </c>
      <c r="H424" s="356">
        <v>794.56666666666661</v>
      </c>
      <c r="I424" s="356">
        <v>808.2833333333333</v>
      </c>
      <c r="J424" s="356">
        <v>817.56666666666661</v>
      </c>
      <c r="K424" s="355">
        <v>799</v>
      </c>
      <c r="L424" s="355">
        <v>776</v>
      </c>
      <c r="M424" s="355">
        <v>0.93849000000000005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406.85</v>
      </c>
      <c r="D425" s="356">
        <v>410.59999999999997</v>
      </c>
      <c r="E425" s="356">
        <v>398.24999999999994</v>
      </c>
      <c r="F425" s="356">
        <v>389.65</v>
      </c>
      <c r="G425" s="356">
        <v>377.29999999999995</v>
      </c>
      <c r="H425" s="356">
        <v>419.19999999999993</v>
      </c>
      <c r="I425" s="356">
        <v>431.54999999999995</v>
      </c>
      <c r="J425" s="356">
        <v>440.14999999999992</v>
      </c>
      <c r="K425" s="355">
        <v>422.95</v>
      </c>
      <c r="L425" s="355">
        <v>402</v>
      </c>
      <c r="M425" s="355">
        <v>2.9822099999999998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315.35000000000002</v>
      </c>
      <c r="D426" s="356">
        <v>314.43333333333334</v>
      </c>
      <c r="E426" s="356">
        <v>304.86666666666667</v>
      </c>
      <c r="F426" s="356">
        <v>294.38333333333333</v>
      </c>
      <c r="G426" s="356">
        <v>284.81666666666666</v>
      </c>
      <c r="H426" s="356">
        <v>324.91666666666669</v>
      </c>
      <c r="I426" s="356">
        <v>334.48333333333341</v>
      </c>
      <c r="J426" s="356">
        <v>344.9666666666667</v>
      </c>
      <c r="K426" s="355">
        <v>324</v>
      </c>
      <c r="L426" s="355">
        <v>303.95</v>
      </c>
      <c r="M426" s="355">
        <v>6.5551500000000003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63.45</v>
      </c>
      <c r="D427" s="356">
        <v>64.216666666666669</v>
      </c>
      <c r="E427" s="356">
        <v>62.233333333333334</v>
      </c>
      <c r="F427" s="356">
        <v>61.016666666666666</v>
      </c>
      <c r="G427" s="356">
        <v>59.033333333333331</v>
      </c>
      <c r="H427" s="356">
        <v>65.433333333333337</v>
      </c>
      <c r="I427" s="356">
        <v>67.416666666666686</v>
      </c>
      <c r="J427" s="356">
        <v>68.63333333333334</v>
      </c>
      <c r="K427" s="355">
        <v>66.2</v>
      </c>
      <c r="L427" s="355">
        <v>63</v>
      </c>
      <c r="M427" s="355">
        <v>80.333119999999994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2462.65</v>
      </c>
      <c r="D428" s="356">
        <v>2476.65</v>
      </c>
      <c r="E428" s="356">
        <v>2433.3000000000002</v>
      </c>
      <c r="F428" s="356">
        <v>2403.9500000000003</v>
      </c>
      <c r="G428" s="356">
        <v>2360.6000000000004</v>
      </c>
      <c r="H428" s="356">
        <v>2506</v>
      </c>
      <c r="I428" s="356">
        <v>2549.3499999999995</v>
      </c>
      <c r="J428" s="356">
        <v>2578.6999999999998</v>
      </c>
      <c r="K428" s="355">
        <v>2520</v>
      </c>
      <c r="L428" s="355">
        <v>2447.3000000000002</v>
      </c>
      <c r="M428" s="355">
        <v>3.5857600000000001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1220.5999999999999</v>
      </c>
      <c r="D429" s="356">
        <v>1237.0333333333333</v>
      </c>
      <c r="E429" s="356">
        <v>1199.6666666666665</v>
      </c>
      <c r="F429" s="356">
        <v>1178.7333333333331</v>
      </c>
      <c r="G429" s="356">
        <v>1141.3666666666663</v>
      </c>
      <c r="H429" s="356">
        <v>1257.9666666666667</v>
      </c>
      <c r="I429" s="356">
        <v>1295.3333333333335</v>
      </c>
      <c r="J429" s="356">
        <v>1316.2666666666669</v>
      </c>
      <c r="K429" s="355">
        <v>1274.4000000000001</v>
      </c>
      <c r="L429" s="355">
        <v>1216.0999999999999</v>
      </c>
      <c r="M429" s="355">
        <v>18.695170000000001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374.85</v>
      </c>
      <c r="D430" s="356">
        <v>373.2166666666667</v>
      </c>
      <c r="E430" s="356">
        <v>364.48333333333341</v>
      </c>
      <c r="F430" s="356">
        <v>354.11666666666673</v>
      </c>
      <c r="G430" s="356">
        <v>345.38333333333344</v>
      </c>
      <c r="H430" s="356">
        <v>383.58333333333337</v>
      </c>
      <c r="I430" s="356">
        <v>392.31666666666672</v>
      </c>
      <c r="J430" s="356">
        <v>402.68333333333334</v>
      </c>
      <c r="K430" s="355">
        <v>381.95</v>
      </c>
      <c r="L430" s="355">
        <v>362.85</v>
      </c>
      <c r="M430" s="355">
        <v>11.70918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92.95</v>
      </c>
      <c r="D431" s="356">
        <v>92.816666666666677</v>
      </c>
      <c r="E431" s="356">
        <v>92.233333333333348</v>
      </c>
      <c r="F431" s="356">
        <v>91.516666666666666</v>
      </c>
      <c r="G431" s="356">
        <v>90.933333333333337</v>
      </c>
      <c r="H431" s="356">
        <v>93.53333333333336</v>
      </c>
      <c r="I431" s="356">
        <v>94.116666666666703</v>
      </c>
      <c r="J431" s="356">
        <v>94.833333333333371</v>
      </c>
      <c r="K431" s="355">
        <v>93.4</v>
      </c>
      <c r="L431" s="355">
        <v>92.1</v>
      </c>
      <c r="M431" s="355">
        <v>1.86412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203.85</v>
      </c>
      <c r="D432" s="356">
        <v>204.51666666666665</v>
      </c>
      <c r="E432" s="356">
        <v>202.08333333333331</v>
      </c>
      <c r="F432" s="356">
        <v>200.31666666666666</v>
      </c>
      <c r="G432" s="356">
        <v>197.88333333333333</v>
      </c>
      <c r="H432" s="356">
        <v>206.2833333333333</v>
      </c>
      <c r="I432" s="356">
        <v>208.71666666666664</v>
      </c>
      <c r="J432" s="356">
        <v>210.48333333333329</v>
      </c>
      <c r="K432" s="355">
        <v>206.95</v>
      </c>
      <c r="L432" s="355">
        <v>202.75</v>
      </c>
      <c r="M432" s="355">
        <v>6.7055400000000001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566.15</v>
      </c>
      <c r="D433" s="356">
        <v>569.7166666666667</v>
      </c>
      <c r="E433" s="356">
        <v>557.43333333333339</v>
      </c>
      <c r="F433" s="356">
        <v>548.7166666666667</v>
      </c>
      <c r="G433" s="356">
        <v>536.43333333333339</v>
      </c>
      <c r="H433" s="356">
        <v>578.43333333333339</v>
      </c>
      <c r="I433" s="356">
        <v>590.7166666666667</v>
      </c>
      <c r="J433" s="356">
        <v>599.43333333333339</v>
      </c>
      <c r="K433" s="355">
        <v>582</v>
      </c>
      <c r="L433" s="355">
        <v>561</v>
      </c>
      <c r="M433" s="355">
        <v>0.54012000000000004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386.9</v>
      </c>
      <c r="D434" s="356">
        <v>389.66666666666669</v>
      </c>
      <c r="E434" s="356">
        <v>382.33333333333337</v>
      </c>
      <c r="F434" s="356">
        <v>377.76666666666671</v>
      </c>
      <c r="G434" s="356">
        <v>370.43333333333339</v>
      </c>
      <c r="H434" s="356">
        <v>394.23333333333335</v>
      </c>
      <c r="I434" s="356">
        <v>401.56666666666672</v>
      </c>
      <c r="J434" s="356">
        <v>406.13333333333333</v>
      </c>
      <c r="K434" s="355">
        <v>397</v>
      </c>
      <c r="L434" s="355">
        <v>385.1</v>
      </c>
      <c r="M434" s="355">
        <v>1.6969399999999999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2138.1</v>
      </c>
      <c r="D435" s="356">
        <v>2142.6833333333334</v>
      </c>
      <c r="E435" s="356">
        <v>2108.2166666666667</v>
      </c>
      <c r="F435" s="356">
        <v>2078.3333333333335</v>
      </c>
      <c r="G435" s="356">
        <v>2043.8666666666668</v>
      </c>
      <c r="H435" s="356">
        <v>2172.5666666666666</v>
      </c>
      <c r="I435" s="356">
        <v>2207.0333333333338</v>
      </c>
      <c r="J435" s="356">
        <v>2236.9166666666665</v>
      </c>
      <c r="K435" s="355">
        <v>2177.15</v>
      </c>
      <c r="L435" s="355">
        <v>2112.8000000000002</v>
      </c>
      <c r="M435" s="355">
        <v>0.75055000000000005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859.75</v>
      </c>
      <c r="D436" s="356">
        <v>859.69999999999993</v>
      </c>
      <c r="E436" s="356">
        <v>849.04999999999984</v>
      </c>
      <c r="F436" s="356">
        <v>838.34999999999991</v>
      </c>
      <c r="G436" s="356">
        <v>827.69999999999982</v>
      </c>
      <c r="H436" s="356">
        <v>870.39999999999986</v>
      </c>
      <c r="I436" s="356">
        <v>881.05</v>
      </c>
      <c r="J436" s="356">
        <v>891.74999999999989</v>
      </c>
      <c r="K436" s="355">
        <v>870.35</v>
      </c>
      <c r="L436" s="355">
        <v>849</v>
      </c>
      <c r="M436" s="355">
        <v>0.19589999999999999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868.85</v>
      </c>
      <c r="D437" s="356">
        <v>872.36666666666667</v>
      </c>
      <c r="E437" s="356">
        <v>863.58333333333337</v>
      </c>
      <c r="F437" s="356">
        <v>858.31666666666672</v>
      </c>
      <c r="G437" s="356">
        <v>849.53333333333342</v>
      </c>
      <c r="H437" s="356">
        <v>877.63333333333333</v>
      </c>
      <c r="I437" s="356">
        <v>886.41666666666663</v>
      </c>
      <c r="J437" s="356">
        <v>891.68333333333328</v>
      </c>
      <c r="K437" s="355">
        <v>881.15</v>
      </c>
      <c r="L437" s="355">
        <v>867.1</v>
      </c>
      <c r="M437" s="355">
        <v>21.364149999999999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450.3</v>
      </c>
      <c r="D438" s="356">
        <v>453.09999999999997</v>
      </c>
      <c r="E438" s="356">
        <v>444.19999999999993</v>
      </c>
      <c r="F438" s="356">
        <v>438.09999999999997</v>
      </c>
      <c r="G438" s="356">
        <v>429.19999999999993</v>
      </c>
      <c r="H438" s="356">
        <v>459.19999999999993</v>
      </c>
      <c r="I438" s="356">
        <v>468.09999999999991</v>
      </c>
      <c r="J438" s="356">
        <v>474.19999999999993</v>
      </c>
      <c r="K438" s="355">
        <v>462</v>
      </c>
      <c r="L438" s="355">
        <v>447</v>
      </c>
      <c r="M438" s="355">
        <v>3.4931999999999999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502.45</v>
      </c>
      <c r="D439" s="356">
        <v>507.7166666666667</v>
      </c>
      <c r="E439" s="356">
        <v>495.73333333333335</v>
      </c>
      <c r="F439" s="356">
        <v>489.01666666666665</v>
      </c>
      <c r="G439" s="356">
        <v>477.0333333333333</v>
      </c>
      <c r="H439" s="356">
        <v>514.43333333333339</v>
      </c>
      <c r="I439" s="356">
        <v>526.41666666666674</v>
      </c>
      <c r="J439" s="356">
        <v>533.13333333333344</v>
      </c>
      <c r="K439" s="355">
        <v>519.70000000000005</v>
      </c>
      <c r="L439" s="355">
        <v>501</v>
      </c>
      <c r="M439" s="355">
        <v>8.0575100000000006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673.1</v>
      </c>
      <c r="D440" s="356">
        <v>677.8</v>
      </c>
      <c r="E440" s="356">
        <v>665.59999999999991</v>
      </c>
      <c r="F440" s="356">
        <v>658.09999999999991</v>
      </c>
      <c r="G440" s="356">
        <v>645.89999999999986</v>
      </c>
      <c r="H440" s="356">
        <v>685.3</v>
      </c>
      <c r="I440" s="356">
        <v>697.5</v>
      </c>
      <c r="J440" s="356">
        <v>705</v>
      </c>
      <c r="K440" s="355">
        <v>690</v>
      </c>
      <c r="L440" s="355">
        <v>670.3</v>
      </c>
      <c r="M440" s="355">
        <v>0.29747000000000001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342.3</v>
      </c>
      <c r="D441" s="356">
        <v>348.91666666666669</v>
      </c>
      <c r="E441" s="356">
        <v>333.38333333333338</v>
      </c>
      <c r="F441" s="356">
        <v>324.4666666666667</v>
      </c>
      <c r="G441" s="356">
        <v>308.93333333333339</v>
      </c>
      <c r="H441" s="356">
        <v>357.83333333333337</v>
      </c>
      <c r="I441" s="356">
        <v>373.36666666666667</v>
      </c>
      <c r="J441" s="356">
        <v>382.28333333333336</v>
      </c>
      <c r="K441" s="355">
        <v>364.45</v>
      </c>
      <c r="L441" s="355">
        <v>340</v>
      </c>
      <c r="M441" s="355">
        <v>2.5028199999999998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1999.65</v>
      </c>
      <c r="D442" s="356">
        <v>2009.4333333333334</v>
      </c>
      <c r="E442" s="356">
        <v>1974.8666666666668</v>
      </c>
      <c r="F442" s="356">
        <v>1950.0833333333335</v>
      </c>
      <c r="G442" s="356">
        <v>1915.5166666666669</v>
      </c>
      <c r="H442" s="356">
        <v>2034.2166666666667</v>
      </c>
      <c r="I442" s="356">
        <v>2068.7833333333333</v>
      </c>
      <c r="J442" s="356">
        <v>2093.5666666666666</v>
      </c>
      <c r="K442" s="355">
        <v>2044</v>
      </c>
      <c r="L442" s="355">
        <v>1984.65</v>
      </c>
      <c r="M442" s="355">
        <v>0.69955000000000001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547.9</v>
      </c>
      <c r="D443" s="356">
        <v>540.28333333333342</v>
      </c>
      <c r="E443" s="356">
        <v>528.06666666666683</v>
      </c>
      <c r="F443" s="356">
        <v>508.23333333333346</v>
      </c>
      <c r="G443" s="356">
        <v>496.01666666666688</v>
      </c>
      <c r="H443" s="356">
        <v>560.11666666666679</v>
      </c>
      <c r="I443" s="356">
        <v>572.33333333333326</v>
      </c>
      <c r="J443" s="356">
        <v>592.16666666666674</v>
      </c>
      <c r="K443" s="355">
        <v>552.5</v>
      </c>
      <c r="L443" s="355">
        <v>520.45000000000005</v>
      </c>
      <c r="M443" s="355">
        <v>4.0686900000000001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10.15</v>
      </c>
      <c r="D444" s="356">
        <v>10.033333333333333</v>
      </c>
      <c r="E444" s="356">
        <v>9.9166666666666661</v>
      </c>
      <c r="F444" s="356">
        <v>9.6833333333333336</v>
      </c>
      <c r="G444" s="356">
        <v>9.5666666666666664</v>
      </c>
      <c r="H444" s="356">
        <v>10.266666666666666</v>
      </c>
      <c r="I444" s="356">
        <v>10.383333333333333</v>
      </c>
      <c r="J444" s="356">
        <v>10.616666666666665</v>
      </c>
      <c r="K444" s="355">
        <v>10.15</v>
      </c>
      <c r="L444" s="355">
        <v>9.8000000000000007</v>
      </c>
      <c r="M444" s="355">
        <v>589.22897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359.8</v>
      </c>
      <c r="D445" s="356">
        <v>361.16666666666669</v>
      </c>
      <c r="E445" s="356">
        <v>354.03333333333336</v>
      </c>
      <c r="F445" s="356">
        <v>348.26666666666665</v>
      </c>
      <c r="G445" s="356">
        <v>341.13333333333333</v>
      </c>
      <c r="H445" s="356">
        <v>366.93333333333339</v>
      </c>
      <c r="I445" s="356">
        <v>374.06666666666672</v>
      </c>
      <c r="J445" s="356">
        <v>379.83333333333343</v>
      </c>
      <c r="K445" s="355">
        <v>368.3</v>
      </c>
      <c r="L445" s="355">
        <v>355.4</v>
      </c>
      <c r="M445" s="355">
        <v>2.6027800000000001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1000.05</v>
      </c>
      <c r="D446" s="356">
        <v>1001.0333333333333</v>
      </c>
      <c r="E446" s="356">
        <v>994.06666666666661</v>
      </c>
      <c r="F446" s="356">
        <v>988.08333333333326</v>
      </c>
      <c r="G446" s="356">
        <v>981.11666666666656</v>
      </c>
      <c r="H446" s="356">
        <v>1007.0166666666667</v>
      </c>
      <c r="I446" s="356">
        <v>1013.9833333333333</v>
      </c>
      <c r="J446" s="356">
        <v>1019.9666666666667</v>
      </c>
      <c r="K446" s="355">
        <v>1008</v>
      </c>
      <c r="L446" s="355">
        <v>995.05</v>
      </c>
      <c r="M446" s="355">
        <v>0.18076999999999999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571.29999999999995</v>
      </c>
      <c r="D447" s="356">
        <v>579.35</v>
      </c>
      <c r="E447" s="356">
        <v>561.95000000000005</v>
      </c>
      <c r="F447" s="356">
        <v>552.6</v>
      </c>
      <c r="G447" s="356">
        <v>535.20000000000005</v>
      </c>
      <c r="H447" s="356">
        <v>588.70000000000005</v>
      </c>
      <c r="I447" s="356">
        <v>606.09999999999991</v>
      </c>
      <c r="J447" s="356">
        <v>615.45000000000005</v>
      </c>
      <c r="K447" s="355">
        <v>596.75</v>
      </c>
      <c r="L447" s="355">
        <v>570</v>
      </c>
      <c r="M447" s="355">
        <v>6.1911800000000001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1692.1</v>
      </c>
      <c r="D448" s="356">
        <v>1695.3</v>
      </c>
      <c r="E448" s="356">
        <v>1651.8</v>
      </c>
      <c r="F448" s="356">
        <v>1611.5</v>
      </c>
      <c r="G448" s="356">
        <v>1568</v>
      </c>
      <c r="H448" s="356">
        <v>1735.6</v>
      </c>
      <c r="I448" s="356">
        <v>1779.1</v>
      </c>
      <c r="J448" s="356">
        <v>1819.3999999999999</v>
      </c>
      <c r="K448" s="355">
        <v>1738.8</v>
      </c>
      <c r="L448" s="355">
        <v>1655</v>
      </c>
      <c r="M448" s="355">
        <v>4.3206800000000003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12723.95</v>
      </c>
      <c r="D449" s="356">
        <v>12696.183333333334</v>
      </c>
      <c r="E449" s="356">
        <v>12596.366666666669</v>
      </c>
      <c r="F449" s="356">
        <v>12468.783333333335</v>
      </c>
      <c r="G449" s="356">
        <v>12368.966666666669</v>
      </c>
      <c r="H449" s="356">
        <v>12823.766666666668</v>
      </c>
      <c r="I449" s="356">
        <v>12923.583333333334</v>
      </c>
      <c r="J449" s="356">
        <v>13051.166666666668</v>
      </c>
      <c r="K449" s="355">
        <v>12796</v>
      </c>
      <c r="L449" s="355">
        <v>12568.6</v>
      </c>
      <c r="M449" s="355">
        <v>2.6199999999999999E-3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904.95</v>
      </c>
      <c r="D450" s="356">
        <v>908.5333333333333</v>
      </c>
      <c r="E450" s="356">
        <v>895.16666666666663</v>
      </c>
      <c r="F450" s="356">
        <v>885.38333333333333</v>
      </c>
      <c r="G450" s="356">
        <v>872.01666666666665</v>
      </c>
      <c r="H450" s="356">
        <v>918.31666666666661</v>
      </c>
      <c r="I450" s="356">
        <v>931.68333333333339</v>
      </c>
      <c r="J450" s="356">
        <v>941.46666666666658</v>
      </c>
      <c r="K450" s="355">
        <v>921.9</v>
      </c>
      <c r="L450" s="355">
        <v>898.75</v>
      </c>
      <c r="M450" s="355">
        <v>14.3429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211.05</v>
      </c>
      <c r="D451" s="356">
        <v>210.44999999999996</v>
      </c>
      <c r="E451" s="356">
        <v>207.29999999999993</v>
      </c>
      <c r="F451" s="356">
        <v>203.54999999999995</v>
      </c>
      <c r="G451" s="356">
        <v>200.39999999999992</v>
      </c>
      <c r="H451" s="356">
        <v>214.19999999999993</v>
      </c>
      <c r="I451" s="356">
        <v>217.34999999999997</v>
      </c>
      <c r="J451" s="356">
        <v>221.09999999999994</v>
      </c>
      <c r="K451" s="355">
        <v>213.6</v>
      </c>
      <c r="L451" s="355">
        <v>206.7</v>
      </c>
      <c r="M451" s="355">
        <v>15.124040000000001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1255.3</v>
      </c>
      <c r="D452" s="356">
        <v>1258.8333333333333</v>
      </c>
      <c r="E452" s="356">
        <v>1242.6666666666665</v>
      </c>
      <c r="F452" s="356">
        <v>1230.0333333333333</v>
      </c>
      <c r="G452" s="356">
        <v>1213.8666666666666</v>
      </c>
      <c r="H452" s="356">
        <v>1271.4666666666665</v>
      </c>
      <c r="I452" s="356">
        <v>1287.633333333333</v>
      </c>
      <c r="J452" s="356">
        <v>1300.2666666666664</v>
      </c>
      <c r="K452" s="355">
        <v>1275</v>
      </c>
      <c r="L452" s="355">
        <v>1246.2</v>
      </c>
      <c r="M452" s="355">
        <v>4.64194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701</v>
      </c>
      <c r="D453" s="356">
        <v>701.79999999999984</v>
      </c>
      <c r="E453" s="356">
        <v>695.24999999999966</v>
      </c>
      <c r="F453" s="356">
        <v>689.49999999999977</v>
      </c>
      <c r="G453" s="356">
        <v>682.94999999999959</v>
      </c>
      <c r="H453" s="356">
        <v>707.54999999999973</v>
      </c>
      <c r="I453" s="356">
        <v>714.09999999999991</v>
      </c>
      <c r="J453" s="356">
        <v>719.8499999999998</v>
      </c>
      <c r="K453" s="355">
        <v>708.35</v>
      </c>
      <c r="L453" s="355">
        <v>696.05</v>
      </c>
      <c r="M453" s="355">
        <v>12.17196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6998.5</v>
      </c>
      <c r="D454" s="356">
        <v>7075.833333333333</v>
      </c>
      <c r="E454" s="356">
        <v>6882.6666666666661</v>
      </c>
      <c r="F454" s="356">
        <v>6766.833333333333</v>
      </c>
      <c r="G454" s="356">
        <v>6573.6666666666661</v>
      </c>
      <c r="H454" s="356">
        <v>7191.6666666666661</v>
      </c>
      <c r="I454" s="356">
        <v>7384.8333333333321</v>
      </c>
      <c r="J454" s="356">
        <v>7500.6666666666661</v>
      </c>
      <c r="K454" s="355">
        <v>7269</v>
      </c>
      <c r="L454" s="355">
        <v>6960</v>
      </c>
      <c r="M454" s="355">
        <v>2.6013000000000002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498.45</v>
      </c>
      <c r="D455" s="356">
        <v>500.98333333333329</v>
      </c>
      <c r="E455" s="356">
        <v>494.06666666666661</v>
      </c>
      <c r="F455" s="356">
        <v>489.68333333333334</v>
      </c>
      <c r="G455" s="356">
        <v>482.76666666666665</v>
      </c>
      <c r="H455" s="356">
        <v>505.36666666666656</v>
      </c>
      <c r="I455" s="356">
        <v>512.28333333333319</v>
      </c>
      <c r="J455" s="356">
        <v>516.66666666666652</v>
      </c>
      <c r="K455" s="355">
        <v>507.9</v>
      </c>
      <c r="L455" s="355">
        <v>496.6</v>
      </c>
      <c r="M455" s="355">
        <v>201.76992999999999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238.5</v>
      </c>
      <c r="D456" s="356">
        <v>240.23333333333335</v>
      </c>
      <c r="E456" s="356">
        <v>235.4666666666667</v>
      </c>
      <c r="F456" s="356">
        <v>232.43333333333334</v>
      </c>
      <c r="G456" s="356">
        <v>227.66666666666669</v>
      </c>
      <c r="H456" s="356">
        <v>243.26666666666671</v>
      </c>
      <c r="I456" s="356">
        <v>248.03333333333336</v>
      </c>
      <c r="J456" s="356">
        <v>251.06666666666672</v>
      </c>
      <c r="K456" s="355">
        <v>245</v>
      </c>
      <c r="L456" s="355">
        <v>237.2</v>
      </c>
      <c r="M456" s="355">
        <v>14.88653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231.35</v>
      </c>
      <c r="D457" s="356">
        <v>232.78333333333333</v>
      </c>
      <c r="E457" s="356">
        <v>228.66666666666666</v>
      </c>
      <c r="F457" s="356">
        <v>225.98333333333332</v>
      </c>
      <c r="G457" s="356">
        <v>221.86666666666665</v>
      </c>
      <c r="H457" s="356">
        <v>235.46666666666667</v>
      </c>
      <c r="I457" s="356">
        <v>239.58333333333334</v>
      </c>
      <c r="J457" s="356">
        <v>242.26666666666668</v>
      </c>
      <c r="K457" s="355">
        <v>236.9</v>
      </c>
      <c r="L457" s="355">
        <v>230.1</v>
      </c>
      <c r="M457" s="355">
        <v>351.44286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1191.8</v>
      </c>
      <c r="D458" s="356">
        <v>1198.7333333333333</v>
      </c>
      <c r="E458" s="356">
        <v>1179.5666666666666</v>
      </c>
      <c r="F458" s="356">
        <v>1167.3333333333333</v>
      </c>
      <c r="G458" s="356">
        <v>1148.1666666666665</v>
      </c>
      <c r="H458" s="356">
        <v>1210.9666666666667</v>
      </c>
      <c r="I458" s="356">
        <v>1230.1333333333332</v>
      </c>
      <c r="J458" s="356">
        <v>1242.3666666666668</v>
      </c>
      <c r="K458" s="355">
        <v>1217.9000000000001</v>
      </c>
      <c r="L458" s="355">
        <v>1186.5</v>
      </c>
      <c r="M458" s="355">
        <v>66.092140000000001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716.65</v>
      </c>
      <c r="D459" s="356">
        <v>721.55000000000007</v>
      </c>
      <c r="E459" s="356">
        <v>710.10000000000014</v>
      </c>
      <c r="F459" s="356">
        <v>703.55000000000007</v>
      </c>
      <c r="G459" s="356">
        <v>692.10000000000014</v>
      </c>
      <c r="H459" s="356">
        <v>728.10000000000014</v>
      </c>
      <c r="I459" s="356">
        <v>739.55000000000018</v>
      </c>
      <c r="J459" s="356">
        <v>746.10000000000014</v>
      </c>
      <c r="K459" s="355">
        <v>733</v>
      </c>
      <c r="L459" s="355">
        <v>715</v>
      </c>
      <c r="M459" s="355">
        <v>0.39268999999999998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1776.75</v>
      </c>
      <c r="D460" s="356">
        <v>1778.1499999999999</v>
      </c>
      <c r="E460" s="356">
        <v>1732.7999999999997</v>
      </c>
      <c r="F460" s="356">
        <v>1688.85</v>
      </c>
      <c r="G460" s="356">
        <v>1643.4999999999998</v>
      </c>
      <c r="H460" s="356">
        <v>1822.0999999999997</v>
      </c>
      <c r="I460" s="356">
        <v>1867.4499999999996</v>
      </c>
      <c r="J460" s="356">
        <v>1911.3999999999996</v>
      </c>
      <c r="K460" s="355">
        <v>1823.5</v>
      </c>
      <c r="L460" s="355">
        <v>1734.2</v>
      </c>
      <c r="M460" s="355">
        <v>0.31302999999999997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679.85</v>
      </c>
      <c r="D461" s="356">
        <v>683.19999999999993</v>
      </c>
      <c r="E461" s="356">
        <v>667.39999999999986</v>
      </c>
      <c r="F461" s="356">
        <v>654.94999999999993</v>
      </c>
      <c r="G461" s="356">
        <v>639.14999999999986</v>
      </c>
      <c r="H461" s="356">
        <v>695.64999999999986</v>
      </c>
      <c r="I461" s="356">
        <v>711.44999999999982</v>
      </c>
      <c r="J461" s="356">
        <v>723.89999999999986</v>
      </c>
      <c r="K461" s="355">
        <v>699</v>
      </c>
      <c r="L461" s="355">
        <v>670.75</v>
      </c>
      <c r="M461" s="355">
        <v>0.12263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3813.1</v>
      </c>
      <c r="D462" s="356">
        <v>3824.4</v>
      </c>
      <c r="E462" s="356">
        <v>3794.7000000000003</v>
      </c>
      <c r="F462" s="356">
        <v>3776.3</v>
      </c>
      <c r="G462" s="356">
        <v>3746.6000000000004</v>
      </c>
      <c r="H462" s="356">
        <v>3842.8</v>
      </c>
      <c r="I462" s="356">
        <v>3872.5</v>
      </c>
      <c r="J462" s="356">
        <v>3890.9</v>
      </c>
      <c r="K462" s="355">
        <v>3854.1</v>
      </c>
      <c r="L462" s="355">
        <v>3806</v>
      </c>
      <c r="M462" s="355">
        <v>32.56906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4080.05</v>
      </c>
      <c r="D463" s="356">
        <v>4087.9666666666672</v>
      </c>
      <c r="E463" s="356">
        <v>4002.0833333333339</v>
      </c>
      <c r="F463" s="356">
        <v>3924.1166666666668</v>
      </c>
      <c r="G463" s="356">
        <v>3838.2333333333336</v>
      </c>
      <c r="H463" s="356">
        <v>4165.9333333333343</v>
      </c>
      <c r="I463" s="356">
        <v>4251.8166666666675</v>
      </c>
      <c r="J463" s="356">
        <v>4329.7833333333347</v>
      </c>
      <c r="K463" s="355">
        <v>4173.8500000000004</v>
      </c>
      <c r="L463" s="355">
        <v>4010</v>
      </c>
      <c r="M463" s="355">
        <v>8.9609999999999995E-2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1444</v>
      </c>
      <c r="D464" s="356">
        <v>1445.5999999999997</v>
      </c>
      <c r="E464" s="356">
        <v>1427.2499999999993</v>
      </c>
      <c r="F464" s="356">
        <v>1410.4999999999995</v>
      </c>
      <c r="G464" s="356">
        <v>1392.1499999999992</v>
      </c>
      <c r="H464" s="356">
        <v>1462.3499999999995</v>
      </c>
      <c r="I464" s="356">
        <v>1480.6999999999998</v>
      </c>
      <c r="J464" s="356">
        <v>1497.4499999999996</v>
      </c>
      <c r="K464" s="355">
        <v>1463.95</v>
      </c>
      <c r="L464" s="355">
        <v>1428.85</v>
      </c>
      <c r="M464" s="355">
        <v>21.6465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1802.5</v>
      </c>
      <c r="D465" s="356">
        <v>1824.0833333333333</v>
      </c>
      <c r="E465" s="356">
        <v>1774.4666666666665</v>
      </c>
      <c r="F465" s="356">
        <v>1746.4333333333332</v>
      </c>
      <c r="G465" s="356">
        <v>1696.8166666666664</v>
      </c>
      <c r="H465" s="356">
        <v>1852.1166666666666</v>
      </c>
      <c r="I465" s="356">
        <v>1901.7333333333333</v>
      </c>
      <c r="J465" s="356">
        <v>1929.7666666666667</v>
      </c>
      <c r="K465" s="355">
        <v>1873.7</v>
      </c>
      <c r="L465" s="355">
        <v>1796.05</v>
      </c>
      <c r="M465" s="355">
        <v>0.50644999999999996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871.15</v>
      </c>
      <c r="D466" s="356">
        <v>881.25</v>
      </c>
      <c r="E466" s="356">
        <v>859.35</v>
      </c>
      <c r="F466" s="356">
        <v>847.55000000000007</v>
      </c>
      <c r="G466" s="356">
        <v>825.65000000000009</v>
      </c>
      <c r="H466" s="356">
        <v>893.05</v>
      </c>
      <c r="I466" s="356">
        <v>914.95</v>
      </c>
      <c r="J466" s="356">
        <v>926.74999999999989</v>
      </c>
      <c r="K466" s="355">
        <v>903.15</v>
      </c>
      <c r="L466" s="355">
        <v>869.45</v>
      </c>
      <c r="M466" s="355">
        <v>1.0464899999999999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1665.65</v>
      </c>
      <c r="D467" s="356">
        <v>1673.45</v>
      </c>
      <c r="E467" s="356">
        <v>1637.9</v>
      </c>
      <c r="F467" s="356">
        <v>1610.15</v>
      </c>
      <c r="G467" s="356">
        <v>1574.6000000000001</v>
      </c>
      <c r="H467" s="356">
        <v>1701.2</v>
      </c>
      <c r="I467" s="356">
        <v>1736.7499999999998</v>
      </c>
      <c r="J467" s="356">
        <v>1764.5</v>
      </c>
      <c r="K467" s="355">
        <v>1709</v>
      </c>
      <c r="L467" s="355">
        <v>1645.7</v>
      </c>
      <c r="M467" s="355">
        <v>0.74883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1925.25</v>
      </c>
      <c r="D468" s="356">
        <v>1920.7333333333333</v>
      </c>
      <c r="E468" s="356">
        <v>1904.5166666666667</v>
      </c>
      <c r="F468" s="356">
        <v>1883.7833333333333</v>
      </c>
      <c r="G468" s="356">
        <v>1867.5666666666666</v>
      </c>
      <c r="H468" s="356">
        <v>1941.4666666666667</v>
      </c>
      <c r="I468" s="356">
        <v>1957.6833333333334</v>
      </c>
      <c r="J468" s="356">
        <v>1978.4166666666667</v>
      </c>
      <c r="K468" s="355">
        <v>1936.95</v>
      </c>
      <c r="L468" s="355">
        <v>1900</v>
      </c>
      <c r="M468" s="355">
        <v>0.34273999999999999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2488.0500000000002</v>
      </c>
      <c r="D469" s="356">
        <v>2489.4</v>
      </c>
      <c r="E469" s="356">
        <v>2458.9</v>
      </c>
      <c r="F469" s="356">
        <v>2429.75</v>
      </c>
      <c r="G469" s="356">
        <v>2399.25</v>
      </c>
      <c r="H469" s="356">
        <v>2518.5500000000002</v>
      </c>
      <c r="I469" s="356">
        <v>2549.0500000000002</v>
      </c>
      <c r="J469" s="356">
        <v>2578.2000000000003</v>
      </c>
      <c r="K469" s="355">
        <v>2519.9</v>
      </c>
      <c r="L469" s="355">
        <v>2460.25</v>
      </c>
      <c r="M469" s="355">
        <v>10.08929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2626.95</v>
      </c>
      <c r="D470" s="356">
        <v>2621.3833333333332</v>
      </c>
      <c r="E470" s="356">
        <v>2597.4666666666662</v>
      </c>
      <c r="F470" s="356">
        <v>2567.9833333333331</v>
      </c>
      <c r="G470" s="356">
        <v>2544.0666666666662</v>
      </c>
      <c r="H470" s="356">
        <v>2650.8666666666663</v>
      </c>
      <c r="I470" s="356">
        <v>2674.7833333333333</v>
      </c>
      <c r="J470" s="356">
        <v>2704.2666666666664</v>
      </c>
      <c r="K470" s="355">
        <v>2645.3</v>
      </c>
      <c r="L470" s="355">
        <v>2591.9</v>
      </c>
      <c r="M470" s="355">
        <v>1.34849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475.45</v>
      </c>
      <c r="D471" s="356">
        <v>479.26666666666665</v>
      </c>
      <c r="E471" s="356">
        <v>470.08333333333331</v>
      </c>
      <c r="F471" s="356">
        <v>464.71666666666664</v>
      </c>
      <c r="G471" s="356">
        <v>455.5333333333333</v>
      </c>
      <c r="H471" s="356">
        <v>484.63333333333333</v>
      </c>
      <c r="I471" s="356">
        <v>493.81666666666672</v>
      </c>
      <c r="J471" s="356">
        <v>499.18333333333334</v>
      </c>
      <c r="K471" s="355">
        <v>488.45</v>
      </c>
      <c r="L471" s="355">
        <v>473.9</v>
      </c>
      <c r="M471" s="355">
        <v>13.99051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1061.5</v>
      </c>
      <c r="D472" s="356">
        <v>1069.8500000000001</v>
      </c>
      <c r="E472" s="356">
        <v>1047.3000000000002</v>
      </c>
      <c r="F472" s="356">
        <v>1033.1000000000001</v>
      </c>
      <c r="G472" s="356">
        <v>1010.5500000000002</v>
      </c>
      <c r="H472" s="356">
        <v>1084.0500000000002</v>
      </c>
      <c r="I472" s="356">
        <v>1106.5999999999999</v>
      </c>
      <c r="J472" s="356">
        <v>1120.8000000000002</v>
      </c>
      <c r="K472" s="355">
        <v>1092.4000000000001</v>
      </c>
      <c r="L472" s="355">
        <v>1055.6500000000001</v>
      </c>
      <c r="M472" s="355">
        <v>3.4316200000000001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57.3</v>
      </c>
      <c r="D473" s="356">
        <v>57.816666666666663</v>
      </c>
      <c r="E473" s="356">
        <v>56.683333333333323</v>
      </c>
      <c r="F473" s="356">
        <v>56.066666666666663</v>
      </c>
      <c r="G473" s="356">
        <v>54.933333333333323</v>
      </c>
      <c r="H473" s="356">
        <v>58.433333333333323</v>
      </c>
      <c r="I473" s="356">
        <v>59.566666666666663</v>
      </c>
      <c r="J473" s="356">
        <v>60.183333333333323</v>
      </c>
      <c r="K473" s="355">
        <v>58.95</v>
      </c>
      <c r="L473" s="355">
        <v>57.2</v>
      </c>
      <c r="M473" s="355">
        <v>51.227960000000003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193.15</v>
      </c>
      <c r="D474" s="356">
        <v>194.48333333333335</v>
      </c>
      <c r="E474" s="356">
        <v>189.1166666666667</v>
      </c>
      <c r="F474" s="356">
        <v>185.08333333333334</v>
      </c>
      <c r="G474" s="356">
        <v>179.7166666666667</v>
      </c>
      <c r="H474" s="356">
        <v>198.51666666666671</v>
      </c>
      <c r="I474" s="356">
        <v>203.88333333333338</v>
      </c>
      <c r="J474" s="356">
        <v>207.91666666666671</v>
      </c>
      <c r="K474" s="355">
        <v>199.85</v>
      </c>
      <c r="L474" s="355">
        <v>190.45</v>
      </c>
      <c r="M474" s="355">
        <v>9.3724500000000006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871</v>
      </c>
      <c r="D475" s="356">
        <v>865.38333333333333</v>
      </c>
      <c r="E475" s="356">
        <v>855.76666666666665</v>
      </c>
      <c r="F475" s="356">
        <v>840.5333333333333</v>
      </c>
      <c r="G475" s="356">
        <v>830.91666666666663</v>
      </c>
      <c r="H475" s="356">
        <v>880.61666666666667</v>
      </c>
      <c r="I475" s="356">
        <v>890.23333333333323</v>
      </c>
      <c r="J475" s="356">
        <v>905.4666666666667</v>
      </c>
      <c r="K475" s="355">
        <v>875</v>
      </c>
      <c r="L475" s="355">
        <v>850.15</v>
      </c>
      <c r="M475" s="355">
        <v>0.46473999999999999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147</v>
      </c>
      <c r="D476" s="356">
        <v>144.66666666666666</v>
      </c>
      <c r="E476" s="356">
        <v>142.33333333333331</v>
      </c>
      <c r="F476" s="356">
        <v>137.66666666666666</v>
      </c>
      <c r="G476" s="356">
        <v>135.33333333333331</v>
      </c>
      <c r="H476" s="356">
        <v>149.33333333333331</v>
      </c>
      <c r="I476" s="356">
        <v>151.66666666666663</v>
      </c>
      <c r="J476" s="356">
        <v>156.33333333333331</v>
      </c>
      <c r="K476" s="355">
        <v>147</v>
      </c>
      <c r="L476" s="355">
        <v>140</v>
      </c>
      <c r="M476" s="355">
        <v>51.064540000000001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66.75</v>
      </c>
      <c r="D477" s="356">
        <v>68.25</v>
      </c>
      <c r="E477" s="356">
        <v>64.3</v>
      </c>
      <c r="F477" s="356">
        <v>61.849999999999994</v>
      </c>
      <c r="G477" s="356">
        <v>57.899999999999991</v>
      </c>
      <c r="H477" s="356">
        <v>70.7</v>
      </c>
      <c r="I477" s="356">
        <v>74.649999999999991</v>
      </c>
      <c r="J477" s="356">
        <v>77.100000000000009</v>
      </c>
      <c r="K477" s="355">
        <v>72.2</v>
      </c>
      <c r="L477" s="355">
        <v>65.8</v>
      </c>
      <c r="M477" s="355">
        <v>186.79877999999999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665.1</v>
      </c>
      <c r="D478" s="356">
        <v>666.2833333333333</v>
      </c>
      <c r="E478" s="356">
        <v>655.81666666666661</v>
      </c>
      <c r="F478" s="356">
        <v>646.5333333333333</v>
      </c>
      <c r="G478" s="356">
        <v>636.06666666666661</v>
      </c>
      <c r="H478" s="356">
        <v>675.56666666666661</v>
      </c>
      <c r="I478" s="356">
        <v>686.0333333333333</v>
      </c>
      <c r="J478" s="356">
        <v>695.31666666666661</v>
      </c>
      <c r="K478" s="355">
        <v>676.75</v>
      </c>
      <c r="L478" s="355">
        <v>657</v>
      </c>
      <c r="M478" s="355">
        <v>22.581019999999999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1559.2</v>
      </c>
      <c r="D479" s="356">
        <v>1570.75</v>
      </c>
      <c r="E479" s="356">
        <v>1538.55</v>
      </c>
      <c r="F479" s="356">
        <v>1517.8999999999999</v>
      </c>
      <c r="G479" s="356">
        <v>1485.6999999999998</v>
      </c>
      <c r="H479" s="356">
        <v>1591.4</v>
      </c>
      <c r="I479" s="356">
        <v>1623.6</v>
      </c>
      <c r="J479" s="356">
        <v>1644.2500000000002</v>
      </c>
      <c r="K479" s="355">
        <v>1602.95</v>
      </c>
      <c r="L479" s="355">
        <v>1550.1</v>
      </c>
      <c r="M479" s="355">
        <v>3.1587399999999999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12.8</v>
      </c>
      <c r="D480" s="356">
        <v>12.783333333333333</v>
      </c>
      <c r="E480" s="356">
        <v>12.666666666666666</v>
      </c>
      <c r="F480" s="356">
        <v>12.533333333333333</v>
      </c>
      <c r="G480" s="356">
        <v>12.416666666666666</v>
      </c>
      <c r="H480" s="356">
        <v>12.916666666666666</v>
      </c>
      <c r="I480" s="356">
        <v>13.033333333333333</v>
      </c>
      <c r="J480" s="356">
        <v>13.166666666666666</v>
      </c>
      <c r="K480" s="355">
        <v>12.9</v>
      </c>
      <c r="L480" s="355">
        <v>12.65</v>
      </c>
      <c r="M480" s="355">
        <v>38.46707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563.29999999999995</v>
      </c>
      <c r="D481" s="356">
        <v>563.91666666666663</v>
      </c>
      <c r="E481" s="356">
        <v>549.5333333333333</v>
      </c>
      <c r="F481" s="356">
        <v>535.76666666666665</v>
      </c>
      <c r="G481" s="356">
        <v>521.38333333333333</v>
      </c>
      <c r="H481" s="356">
        <v>577.68333333333328</v>
      </c>
      <c r="I481" s="356">
        <v>592.06666666666672</v>
      </c>
      <c r="J481" s="356">
        <v>605.83333333333326</v>
      </c>
      <c r="K481" s="355">
        <v>578.29999999999995</v>
      </c>
      <c r="L481" s="355">
        <v>550.15</v>
      </c>
      <c r="M481" s="355">
        <v>5.7898800000000001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118.25</v>
      </c>
      <c r="D482" s="356">
        <v>119.14999999999999</v>
      </c>
      <c r="E482" s="356">
        <v>116.29999999999998</v>
      </c>
      <c r="F482" s="356">
        <v>114.35</v>
      </c>
      <c r="G482" s="356">
        <v>111.49999999999999</v>
      </c>
      <c r="H482" s="356">
        <v>121.09999999999998</v>
      </c>
      <c r="I482" s="356">
        <v>123.94999999999997</v>
      </c>
      <c r="J482" s="356">
        <v>125.89999999999998</v>
      </c>
      <c r="K482" s="355">
        <v>122</v>
      </c>
      <c r="L482" s="355">
        <v>117.2</v>
      </c>
      <c r="M482" s="355">
        <v>7.19435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18.3</v>
      </c>
      <c r="D483" s="356">
        <v>18.366666666666671</v>
      </c>
      <c r="E483" s="356">
        <v>18.13333333333334</v>
      </c>
      <c r="F483" s="356">
        <v>17.966666666666669</v>
      </c>
      <c r="G483" s="356">
        <v>17.733333333333338</v>
      </c>
      <c r="H483" s="356">
        <v>18.533333333333342</v>
      </c>
      <c r="I483" s="356">
        <v>18.766666666666669</v>
      </c>
      <c r="J483" s="356">
        <v>18.933333333333344</v>
      </c>
      <c r="K483" s="355">
        <v>18.600000000000001</v>
      </c>
      <c r="L483" s="355">
        <v>18.2</v>
      </c>
      <c r="M483" s="355">
        <v>7.5622600000000002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7178.9</v>
      </c>
      <c r="D484" s="356">
        <v>7221.95</v>
      </c>
      <c r="E484" s="356">
        <v>7123.9</v>
      </c>
      <c r="F484" s="356">
        <v>7068.9</v>
      </c>
      <c r="G484" s="356">
        <v>6970.8499999999995</v>
      </c>
      <c r="H484" s="356">
        <v>7276.95</v>
      </c>
      <c r="I484" s="356">
        <v>7375.0000000000009</v>
      </c>
      <c r="J484" s="356">
        <v>7430</v>
      </c>
      <c r="K484" s="355">
        <v>7320</v>
      </c>
      <c r="L484" s="355">
        <v>7166.95</v>
      </c>
      <c r="M484" s="355">
        <v>3.2283900000000001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44.3</v>
      </c>
      <c r="D485" s="356">
        <v>44.45000000000001</v>
      </c>
      <c r="E485" s="356">
        <v>43.550000000000018</v>
      </c>
      <c r="F485" s="356">
        <v>42.800000000000011</v>
      </c>
      <c r="G485" s="356">
        <v>41.90000000000002</v>
      </c>
      <c r="H485" s="356">
        <v>45.200000000000017</v>
      </c>
      <c r="I485" s="356">
        <v>46.100000000000009</v>
      </c>
      <c r="J485" s="356">
        <v>46.850000000000016</v>
      </c>
      <c r="K485" s="355">
        <v>45.35</v>
      </c>
      <c r="L485" s="355">
        <v>43.7</v>
      </c>
      <c r="M485" s="355">
        <v>116.22107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735.8</v>
      </c>
      <c r="D486" s="356">
        <v>739.36666666666667</v>
      </c>
      <c r="E486" s="356">
        <v>728.73333333333335</v>
      </c>
      <c r="F486" s="356">
        <v>721.66666666666663</v>
      </c>
      <c r="G486" s="356">
        <v>711.0333333333333</v>
      </c>
      <c r="H486" s="356">
        <v>746.43333333333339</v>
      </c>
      <c r="I486" s="356">
        <v>757.06666666666683</v>
      </c>
      <c r="J486" s="356">
        <v>764.13333333333344</v>
      </c>
      <c r="K486" s="355">
        <v>750</v>
      </c>
      <c r="L486" s="355">
        <v>732.3</v>
      </c>
      <c r="M486" s="355">
        <v>13.98493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830.7</v>
      </c>
      <c r="D487" s="356">
        <v>846.08333333333337</v>
      </c>
      <c r="E487" s="356">
        <v>809.61666666666679</v>
      </c>
      <c r="F487" s="356">
        <v>788.53333333333342</v>
      </c>
      <c r="G487" s="356">
        <v>752.06666666666683</v>
      </c>
      <c r="H487" s="356">
        <v>867.16666666666674</v>
      </c>
      <c r="I487" s="356">
        <v>903.63333333333321</v>
      </c>
      <c r="J487" s="356">
        <v>924.7166666666667</v>
      </c>
      <c r="K487" s="355">
        <v>882.55</v>
      </c>
      <c r="L487" s="355">
        <v>825</v>
      </c>
      <c r="M487" s="355">
        <v>1.9481599999999999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431.7</v>
      </c>
      <c r="D488" s="356">
        <v>433.89999999999992</v>
      </c>
      <c r="E488" s="356">
        <v>423.89999999999986</v>
      </c>
      <c r="F488" s="356">
        <v>416.09999999999997</v>
      </c>
      <c r="G488" s="356">
        <v>406.09999999999991</v>
      </c>
      <c r="H488" s="356">
        <v>441.69999999999982</v>
      </c>
      <c r="I488" s="356">
        <v>451.69999999999993</v>
      </c>
      <c r="J488" s="356">
        <v>459.49999999999977</v>
      </c>
      <c r="K488" s="355">
        <v>443.9</v>
      </c>
      <c r="L488" s="355">
        <v>426.1</v>
      </c>
      <c r="M488" s="355">
        <v>2.1980200000000001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36.6</v>
      </c>
      <c r="D489" s="356">
        <v>36.533333333333331</v>
      </c>
      <c r="E489" s="356">
        <v>35.966666666666661</v>
      </c>
      <c r="F489" s="356">
        <v>35.333333333333329</v>
      </c>
      <c r="G489" s="356">
        <v>34.766666666666659</v>
      </c>
      <c r="H489" s="356">
        <v>37.166666666666664</v>
      </c>
      <c r="I489" s="356">
        <v>37.733333333333327</v>
      </c>
      <c r="J489" s="356">
        <v>38.366666666666667</v>
      </c>
      <c r="K489" s="355">
        <v>37.1</v>
      </c>
      <c r="L489" s="355">
        <v>35.9</v>
      </c>
      <c r="M489" s="355">
        <v>17.769369999999999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993.95</v>
      </c>
      <c r="D490" s="356">
        <v>990.48333333333323</v>
      </c>
      <c r="E490" s="356">
        <v>980.96666666666647</v>
      </c>
      <c r="F490" s="356">
        <v>967.98333333333323</v>
      </c>
      <c r="G490" s="356">
        <v>958.46666666666647</v>
      </c>
      <c r="H490" s="356">
        <v>1003.4666666666665</v>
      </c>
      <c r="I490" s="356">
        <v>1012.9833333333331</v>
      </c>
      <c r="J490" s="356">
        <v>1025.9666666666665</v>
      </c>
      <c r="K490" s="355">
        <v>1000</v>
      </c>
      <c r="L490" s="355">
        <v>977.5</v>
      </c>
      <c r="M490" s="355">
        <v>0.50185999999999997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376.75</v>
      </c>
      <c r="D491" s="356">
        <v>382.8</v>
      </c>
      <c r="E491" s="356">
        <v>365.75</v>
      </c>
      <c r="F491" s="356">
        <v>354.75</v>
      </c>
      <c r="G491" s="356">
        <v>337.7</v>
      </c>
      <c r="H491" s="356">
        <v>393.8</v>
      </c>
      <c r="I491" s="356">
        <v>410.85000000000008</v>
      </c>
      <c r="J491" s="356">
        <v>421.85</v>
      </c>
      <c r="K491" s="355">
        <v>399.85</v>
      </c>
      <c r="L491" s="355">
        <v>371.8</v>
      </c>
      <c r="M491" s="355">
        <v>3.22438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939.05</v>
      </c>
      <c r="D492" s="356">
        <v>933.05000000000007</v>
      </c>
      <c r="E492" s="356">
        <v>924.10000000000014</v>
      </c>
      <c r="F492" s="356">
        <v>909.15000000000009</v>
      </c>
      <c r="G492" s="356">
        <v>900.20000000000016</v>
      </c>
      <c r="H492" s="356">
        <v>948.00000000000011</v>
      </c>
      <c r="I492" s="356">
        <v>956.95000000000016</v>
      </c>
      <c r="J492" s="356">
        <v>971.90000000000009</v>
      </c>
      <c r="K492" s="355">
        <v>942</v>
      </c>
      <c r="L492" s="355">
        <v>918.1</v>
      </c>
      <c r="M492" s="355">
        <v>3.1754899999999999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367.1</v>
      </c>
      <c r="D493" s="356">
        <v>368.05</v>
      </c>
      <c r="E493" s="356">
        <v>361.1</v>
      </c>
      <c r="F493" s="356">
        <v>355.1</v>
      </c>
      <c r="G493" s="356">
        <v>348.15000000000003</v>
      </c>
      <c r="H493" s="356">
        <v>374.05</v>
      </c>
      <c r="I493" s="356">
        <v>380.99999999999994</v>
      </c>
      <c r="J493" s="356">
        <v>387</v>
      </c>
      <c r="K493" s="355">
        <v>375</v>
      </c>
      <c r="L493" s="355">
        <v>362.05</v>
      </c>
      <c r="M493" s="355">
        <v>92.232939999999999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2190.1999999999998</v>
      </c>
      <c r="D494" s="356">
        <v>2177.4</v>
      </c>
      <c r="E494" s="356">
        <v>2117.8000000000002</v>
      </c>
      <c r="F494" s="356">
        <v>2045.4</v>
      </c>
      <c r="G494" s="356">
        <v>1985.8000000000002</v>
      </c>
      <c r="H494" s="356">
        <v>2249.8000000000002</v>
      </c>
      <c r="I494" s="356">
        <v>2309.3999999999996</v>
      </c>
      <c r="J494" s="356">
        <v>2381.8000000000002</v>
      </c>
      <c r="K494" s="355">
        <v>2237</v>
      </c>
      <c r="L494" s="355">
        <v>2105</v>
      </c>
      <c r="M494" s="355">
        <v>0.91847999999999996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213.95</v>
      </c>
      <c r="D495" s="356">
        <v>214.76666666666665</v>
      </c>
      <c r="E495" s="356">
        <v>211.18333333333331</v>
      </c>
      <c r="F495" s="356">
        <v>208.41666666666666</v>
      </c>
      <c r="G495" s="356">
        <v>204.83333333333331</v>
      </c>
      <c r="H495" s="356">
        <v>217.5333333333333</v>
      </c>
      <c r="I495" s="356">
        <v>221.11666666666667</v>
      </c>
      <c r="J495" s="356">
        <v>223.8833333333333</v>
      </c>
      <c r="K495" s="355">
        <v>218.35</v>
      </c>
      <c r="L495" s="355">
        <v>212</v>
      </c>
      <c r="M495" s="355">
        <v>4.9992900000000002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1933.15</v>
      </c>
      <c r="D496" s="356">
        <v>1932.8333333333333</v>
      </c>
      <c r="E496" s="356">
        <v>1887.6666666666665</v>
      </c>
      <c r="F496" s="356">
        <v>1842.1833333333332</v>
      </c>
      <c r="G496" s="356">
        <v>1797.0166666666664</v>
      </c>
      <c r="H496" s="356">
        <v>1978.3166666666666</v>
      </c>
      <c r="I496" s="356">
        <v>2023.4833333333331</v>
      </c>
      <c r="J496" s="356">
        <v>2068.9666666666667</v>
      </c>
      <c r="K496" s="355">
        <v>1978</v>
      </c>
      <c r="L496" s="355">
        <v>1887.35</v>
      </c>
      <c r="M496" s="355">
        <v>0.52115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639.15</v>
      </c>
      <c r="D497" s="356">
        <v>638.46666666666658</v>
      </c>
      <c r="E497" s="356">
        <v>627.13333333333321</v>
      </c>
      <c r="F497" s="356">
        <v>615.11666666666667</v>
      </c>
      <c r="G497" s="356">
        <v>603.7833333333333</v>
      </c>
      <c r="H497" s="356">
        <v>650.48333333333312</v>
      </c>
      <c r="I497" s="356">
        <v>661.81666666666638</v>
      </c>
      <c r="J497" s="356">
        <v>673.83333333333303</v>
      </c>
      <c r="K497" s="355">
        <v>649.79999999999995</v>
      </c>
      <c r="L497" s="355">
        <v>626.45000000000005</v>
      </c>
      <c r="M497" s="355">
        <v>4.3624700000000001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3479.05</v>
      </c>
      <c r="D498" s="356">
        <v>3527.7333333333336</v>
      </c>
      <c r="E498" s="356">
        <v>3371.4666666666672</v>
      </c>
      <c r="F498" s="356">
        <v>3263.8833333333337</v>
      </c>
      <c r="G498" s="356">
        <v>3107.6166666666672</v>
      </c>
      <c r="H498" s="356">
        <v>3635.3166666666671</v>
      </c>
      <c r="I498" s="356">
        <v>3791.5833333333335</v>
      </c>
      <c r="J498" s="356">
        <v>3899.166666666667</v>
      </c>
      <c r="K498" s="355">
        <v>3684</v>
      </c>
      <c r="L498" s="355">
        <v>3420.15</v>
      </c>
      <c r="M498" s="355">
        <v>0.37873000000000001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1211.25</v>
      </c>
      <c r="D499" s="356">
        <v>1201.4333333333334</v>
      </c>
      <c r="E499" s="356">
        <v>1183.8666666666668</v>
      </c>
      <c r="F499" s="356">
        <v>1156.4833333333333</v>
      </c>
      <c r="G499" s="356">
        <v>1138.9166666666667</v>
      </c>
      <c r="H499" s="356">
        <v>1228.8166666666668</v>
      </c>
      <c r="I499" s="356">
        <v>1246.3833333333334</v>
      </c>
      <c r="J499" s="356">
        <v>1273.7666666666669</v>
      </c>
      <c r="K499" s="355">
        <v>1219</v>
      </c>
      <c r="L499" s="355">
        <v>1174.05</v>
      </c>
      <c r="M499" s="355">
        <v>12.195880000000001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2612.65</v>
      </c>
      <c r="D500" s="356">
        <v>2598.1166666666663</v>
      </c>
      <c r="E500" s="356">
        <v>2571.2333333333327</v>
      </c>
      <c r="F500" s="356">
        <v>2529.8166666666662</v>
      </c>
      <c r="G500" s="356">
        <v>2502.9333333333325</v>
      </c>
      <c r="H500" s="356">
        <v>2639.5333333333328</v>
      </c>
      <c r="I500" s="356">
        <v>2666.416666666667</v>
      </c>
      <c r="J500" s="356">
        <v>2707.833333333333</v>
      </c>
      <c r="K500" s="355">
        <v>2625</v>
      </c>
      <c r="L500" s="355">
        <v>2556.6999999999998</v>
      </c>
      <c r="M500" s="355">
        <v>1.1759599999999999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7660.2</v>
      </c>
      <c r="D501" s="356">
        <v>7711.7333333333336</v>
      </c>
      <c r="E501" s="356">
        <v>7498.4666666666672</v>
      </c>
      <c r="F501" s="356">
        <v>7336.7333333333336</v>
      </c>
      <c r="G501" s="356">
        <v>7123.4666666666672</v>
      </c>
      <c r="H501" s="356">
        <v>7873.4666666666672</v>
      </c>
      <c r="I501" s="356">
        <v>8086.7333333333336</v>
      </c>
      <c r="J501" s="356">
        <v>8248.4666666666672</v>
      </c>
      <c r="K501" s="355">
        <v>7925</v>
      </c>
      <c r="L501" s="355">
        <v>7550</v>
      </c>
      <c r="M501" s="355">
        <v>5.6430000000000001E-2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162.69999999999999</v>
      </c>
      <c r="D502" s="356">
        <v>162.71666666666667</v>
      </c>
      <c r="E502" s="356">
        <v>160.73333333333335</v>
      </c>
      <c r="F502" s="356">
        <v>158.76666666666668</v>
      </c>
      <c r="G502" s="356">
        <v>156.78333333333336</v>
      </c>
      <c r="H502" s="356">
        <v>164.68333333333334</v>
      </c>
      <c r="I502" s="356">
        <v>166.66666666666663</v>
      </c>
      <c r="J502" s="356">
        <v>168.63333333333333</v>
      </c>
      <c r="K502" s="355">
        <v>164.7</v>
      </c>
      <c r="L502" s="355">
        <v>160.75</v>
      </c>
      <c r="M502" s="355">
        <v>6.5792900000000003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116.85</v>
      </c>
      <c r="D503" s="356">
        <v>117.38333333333333</v>
      </c>
      <c r="E503" s="356">
        <v>115.76666666666665</v>
      </c>
      <c r="F503" s="356">
        <v>114.68333333333332</v>
      </c>
      <c r="G503" s="356">
        <v>113.06666666666665</v>
      </c>
      <c r="H503" s="356">
        <v>118.46666666666665</v>
      </c>
      <c r="I503" s="356">
        <v>120.08333333333333</v>
      </c>
      <c r="J503" s="356">
        <v>121.16666666666666</v>
      </c>
      <c r="K503" s="355">
        <v>119</v>
      </c>
      <c r="L503" s="355">
        <v>116.3</v>
      </c>
      <c r="M503" s="355">
        <v>10.88438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478.6</v>
      </c>
      <c r="D504" s="356">
        <v>477.75</v>
      </c>
      <c r="E504" s="356">
        <v>468.5</v>
      </c>
      <c r="F504" s="356">
        <v>458.4</v>
      </c>
      <c r="G504" s="356">
        <v>449.15</v>
      </c>
      <c r="H504" s="356">
        <v>487.85</v>
      </c>
      <c r="I504" s="356">
        <v>497.1</v>
      </c>
      <c r="J504" s="356">
        <v>507.20000000000005</v>
      </c>
      <c r="K504" s="355">
        <v>487</v>
      </c>
      <c r="L504" s="355">
        <v>467.65</v>
      </c>
      <c r="M504" s="355">
        <v>4.6428700000000003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1725.1</v>
      </c>
      <c r="D505" s="356">
        <v>1733.55</v>
      </c>
      <c r="E505" s="356">
        <v>1707.55</v>
      </c>
      <c r="F505" s="356">
        <v>1690</v>
      </c>
      <c r="G505" s="356">
        <v>1664</v>
      </c>
      <c r="H505" s="356">
        <v>1751.1</v>
      </c>
      <c r="I505" s="356">
        <v>1777.1</v>
      </c>
      <c r="J505" s="356">
        <v>1794.6499999999999</v>
      </c>
      <c r="K505" s="355">
        <v>1759.55</v>
      </c>
      <c r="L505" s="355">
        <v>1716</v>
      </c>
      <c r="M505" s="355">
        <v>1.4724299999999999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563.9</v>
      </c>
      <c r="D506" s="356">
        <v>563.91666666666663</v>
      </c>
      <c r="E506" s="356">
        <v>557.5333333333333</v>
      </c>
      <c r="F506" s="356">
        <v>551.16666666666663</v>
      </c>
      <c r="G506" s="356">
        <v>544.7833333333333</v>
      </c>
      <c r="H506" s="356">
        <v>570.2833333333333</v>
      </c>
      <c r="I506" s="356">
        <v>576.66666666666674</v>
      </c>
      <c r="J506" s="356">
        <v>583.0333333333333</v>
      </c>
      <c r="K506" s="355">
        <v>570.29999999999995</v>
      </c>
      <c r="L506" s="355">
        <v>557.54999999999995</v>
      </c>
      <c r="M506" s="355">
        <v>73.039109999999994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386.85</v>
      </c>
      <c r="D507" s="356">
        <v>388.11666666666662</v>
      </c>
      <c r="E507" s="356">
        <v>381.33333333333326</v>
      </c>
      <c r="F507" s="356">
        <v>375.81666666666666</v>
      </c>
      <c r="G507" s="356">
        <v>369.0333333333333</v>
      </c>
      <c r="H507" s="356">
        <v>393.63333333333321</v>
      </c>
      <c r="I507" s="356">
        <v>400.41666666666663</v>
      </c>
      <c r="J507" s="356">
        <v>405.93333333333317</v>
      </c>
      <c r="K507" s="355">
        <v>394.9</v>
      </c>
      <c r="L507" s="355">
        <v>382.6</v>
      </c>
      <c r="M507" s="355">
        <v>3.06806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13.55</v>
      </c>
      <c r="D508" s="356">
        <v>13.583333333333334</v>
      </c>
      <c r="E508" s="356">
        <v>13.466666666666669</v>
      </c>
      <c r="F508" s="356">
        <v>13.383333333333335</v>
      </c>
      <c r="G508" s="356">
        <v>13.266666666666669</v>
      </c>
      <c r="H508" s="356">
        <v>13.666666666666668</v>
      </c>
      <c r="I508" s="356">
        <v>13.783333333333331</v>
      </c>
      <c r="J508" s="356">
        <v>13.866666666666667</v>
      </c>
      <c r="K508" s="355">
        <v>13.7</v>
      </c>
      <c r="L508" s="355">
        <v>13.5</v>
      </c>
      <c r="M508" s="355">
        <v>615.75712999999996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267.64999999999998</v>
      </c>
      <c r="D509" s="356">
        <v>268.71666666666664</v>
      </c>
      <c r="E509" s="356">
        <v>264.93333333333328</v>
      </c>
      <c r="F509" s="356">
        <v>262.21666666666664</v>
      </c>
      <c r="G509" s="356">
        <v>258.43333333333328</v>
      </c>
      <c r="H509" s="356">
        <v>271.43333333333328</v>
      </c>
      <c r="I509" s="356">
        <v>275.2166666666667</v>
      </c>
      <c r="J509" s="356">
        <v>277.93333333333328</v>
      </c>
      <c r="K509" s="355">
        <v>272.5</v>
      </c>
      <c r="L509" s="355">
        <v>266</v>
      </c>
      <c r="M509" s="355">
        <v>114.55108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378.05</v>
      </c>
      <c r="D510" s="356">
        <v>380.98333333333335</v>
      </c>
      <c r="E510" s="356">
        <v>372.06666666666672</v>
      </c>
      <c r="F510" s="356">
        <v>366.08333333333337</v>
      </c>
      <c r="G510" s="356">
        <v>357.16666666666674</v>
      </c>
      <c r="H510" s="356">
        <v>386.9666666666667</v>
      </c>
      <c r="I510" s="356">
        <v>395.88333333333333</v>
      </c>
      <c r="J510" s="356">
        <v>401.86666666666667</v>
      </c>
      <c r="K510" s="355">
        <v>389.9</v>
      </c>
      <c r="L510" s="355">
        <v>375</v>
      </c>
      <c r="M510" s="355">
        <v>8.2928599999999992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1513.5</v>
      </c>
      <c r="D511" s="356">
        <v>1507.8666666666668</v>
      </c>
      <c r="E511" s="356">
        <v>1495.7333333333336</v>
      </c>
      <c r="F511" s="356">
        <v>1477.9666666666667</v>
      </c>
      <c r="G511" s="356">
        <v>1465.8333333333335</v>
      </c>
      <c r="H511" s="356">
        <v>1525.6333333333337</v>
      </c>
      <c r="I511" s="356">
        <v>1537.7666666666669</v>
      </c>
      <c r="J511" s="356">
        <v>1555.5333333333338</v>
      </c>
      <c r="K511" s="355">
        <v>1520</v>
      </c>
      <c r="L511" s="355">
        <v>1490.1</v>
      </c>
      <c r="M511" s="355">
        <v>0.68623000000000001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9" sqref="H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7"/>
      <c r="B5" s="478"/>
      <c r="C5" s="477"/>
      <c r="D5" s="47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79" t="s">
        <v>567</v>
      </c>
      <c r="C7" s="478"/>
      <c r="D7" s="7">
        <f>Main!B10</f>
        <v>44609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44608</v>
      </c>
      <c r="B10" s="29">
        <v>540615</v>
      </c>
      <c r="C10" s="28" t="s">
        <v>1060</v>
      </c>
      <c r="D10" s="28" t="s">
        <v>1061</v>
      </c>
      <c r="E10" s="28" t="s">
        <v>576</v>
      </c>
      <c r="F10" s="87">
        <v>162083</v>
      </c>
      <c r="G10" s="29">
        <v>19.61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44608</v>
      </c>
      <c r="B11" s="29">
        <v>540615</v>
      </c>
      <c r="C11" s="28" t="s">
        <v>1060</v>
      </c>
      <c r="D11" s="28" t="s">
        <v>1061</v>
      </c>
      <c r="E11" s="28" t="s">
        <v>577</v>
      </c>
      <c r="F11" s="87">
        <v>579</v>
      </c>
      <c r="G11" s="29">
        <v>19.850000000000001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44608</v>
      </c>
      <c r="B12" s="29">
        <v>540615</v>
      </c>
      <c r="C12" s="28" t="s">
        <v>1060</v>
      </c>
      <c r="D12" s="28" t="s">
        <v>1062</v>
      </c>
      <c r="E12" s="28" t="s">
        <v>576</v>
      </c>
      <c r="F12" s="87">
        <v>57667</v>
      </c>
      <c r="G12" s="29">
        <v>19.45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44608</v>
      </c>
      <c r="B13" s="29">
        <v>540615</v>
      </c>
      <c r="C13" s="28" t="s">
        <v>1060</v>
      </c>
      <c r="D13" s="28" t="s">
        <v>1062</v>
      </c>
      <c r="E13" s="28" t="s">
        <v>577</v>
      </c>
      <c r="F13" s="87">
        <v>57667</v>
      </c>
      <c r="G13" s="29">
        <v>19.850000000000001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44608</v>
      </c>
      <c r="B14" s="29">
        <v>519216</v>
      </c>
      <c r="C14" s="28" t="s">
        <v>1063</v>
      </c>
      <c r="D14" s="28" t="s">
        <v>854</v>
      </c>
      <c r="E14" s="28" t="s">
        <v>576</v>
      </c>
      <c r="F14" s="87">
        <v>115000</v>
      </c>
      <c r="G14" s="29">
        <v>242.55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44608</v>
      </c>
      <c r="B15" s="29">
        <v>519216</v>
      </c>
      <c r="C15" s="28" t="s">
        <v>1063</v>
      </c>
      <c r="D15" s="28" t="s">
        <v>854</v>
      </c>
      <c r="E15" s="28" t="s">
        <v>577</v>
      </c>
      <c r="F15" s="87">
        <v>39264</v>
      </c>
      <c r="G15" s="29">
        <v>242.6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44608</v>
      </c>
      <c r="B16" s="29">
        <v>530889</v>
      </c>
      <c r="C16" s="28" t="s">
        <v>1024</v>
      </c>
      <c r="D16" s="28" t="s">
        <v>999</v>
      </c>
      <c r="E16" s="28" t="s">
        <v>576</v>
      </c>
      <c r="F16" s="87">
        <v>624809</v>
      </c>
      <c r="G16" s="29">
        <v>3.09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44608</v>
      </c>
      <c r="B17" s="29">
        <v>530889</v>
      </c>
      <c r="C17" s="28" t="s">
        <v>1024</v>
      </c>
      <c r="D17" s="28" t="s">
        <v>999</v>
      </c>
      <c r="E17" s="28" t="s">
        <v>577</v>
      </c>
      <c r="F17" s="87">
        <v>1398801</v>
      </c>
      <c r="G17" s="29">
        <v>3.21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44608</v>
      </c>
      <c r="B18" s="29">
        <v>540135</v>
      </c>
      <c r="C18" s="28" t="s">
        <v>1064</v>
      </c>
      <c r="D18" s="28" t="s">
        <v>1065</v>
      </c>
      <c r="E18" s="28" t="s">
        <v>577</v>
      </c>
      <c r="F18" s="87">
        <v>303000</v>
      </c>
      <c r="G18" s="29">
        <v>50.2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44608</v>
      </c>
      <c r="B19" s="29">
        <v>541865</v>
      </c>
      <c r="C19" s="28" t="s">
        <v>1066</v>
      </c>
      <c r="D19" s="28" t="s">
        <v>1067</v>
      </c>
      <c r="E19" s="28" t="s">
        <v>576</v>
      </c>
      <c r="F19" s="87">
        <v>117000</v>
      </c>
      <c r="G19" s="29">
        <v>122.25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44608</v>
      </c>
      <c r="B20" s="29">
        <v>541865</v>
      </c>
      <c r="C20" s="28" t="s">
        <v>1066</v>
      </c>
      <c r="D20" s="28" t="s">
        <v>1068</v>
      </c>
      <c r="E20" s="28" t="s">
        <v>577</v>
      </c>
      <c r="F20" s="87">
        <v>175000</v>
      </c>
      <c r="G20" s="29">
        <v>122.25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44608</v>
      </c>
      <c r="B21" s="29">
        <v>509053</v>
      </c>
      <c r="C21" s="28" t="s">
        <v>1069</v>
      </c>
      <c r="D21" s="28" t="s">
        <v>1070</v>
      </c>
      <c r="E21" s="28" t="s">
        <v>577</v>
      </c>
      <c r="F21" s="87">
        <v>147952</v>
      </c>
      <c r="G21" s="29">
        <v>74.95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44608</v>
      </c>
      <c r="B22" s="29">
        <v>539447</v>
      </c>
      <c r="C22" s="28" t="s">
        <v>1071</v>
      </c>
      <c r="D22" s="28" t="s">
        <v>1072</v>
      </c>
      <c r="E22" s="28" t="s">
        <v>577</v>
      </c>
      <c r="F22" s="87">
        <v>195980</v>
      </c>
      <c r="G22" s="29">
        <v>17.41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44608</v>
      </c>
      <c r="B23" s="29">
        <v>531752</v>
      </c>
      <c r="C23" s="28" t="s">
        <v>1073</v>
      </c>
      <c r="D23" s="28" t="s">
        <v>999</v>
      </c>
      <c r="E23" s="28" t="s">
        <v>576</v>
      </c>
      <c r="F23" s="87">
        <v>4500000</v>
      </c>
      <c r="G23" s="29">
        <v>1.57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44608</v>
      </c>
      <c r="B24" s="29">
        <v>534796</v>
      </c>
      <c r="C24" s="28" t="s">
        <v>996</v>
      </c>
      <c r="D24" s="28" t="s">
        <v>1025</v>
      </c>
      <c r="E24" s="28" t="s">
        <v>577</v>
      </c>
      <c r="F24" s="87">
        <v>15665</v>
      </c>
      <c r="G24" s="29">
        <v>21.83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44608</v>
      </c>
      <c r="B25" s="29">
        <v>543410</v>
      </c>
      <c r="C25" s="28" t="s">
        <v>1074</v>
      </c>
      <c r="D25" s="28" t="s">
        <v>1075</v>
      </c>
      <c r="E25" s="28" t="s">
        <v>577</v>
      </c>
      <c r="F25" s="87">
        <v>24000</v>
      </c>
      <c r="G25" s="29">
        <v>31.91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44608</v>
      </c>
      <c r="B26" s="29">
        <v>526473</v>
      </c>
      <c r="C26" s="28" t="s">
        <v>1076</v>
      </c>
      <c r="D26" s="28" t="s">
        <v>1077</v>
      </c>
      <c r="E26" s="28" t="s">
        <v>576</v>
      </c>
      <c r="F26" s="87">
        <v>106000</v>
      </c>
      <c r="G26" s="29">
        <v>14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44608</v>
      </c>
      <c r="B27" s="29">
        <v>526473</v>
      </c>
      <c r="C27" s="28" t="s">
        <v>1076</v>
      </c>
      <c r="D27" s="28" t="s">
        <v>1078</v>
      </c>
      <c r="E27" s="28" t="s">
        <v>576</v>
      </c>
      <c r="F27" s="87">
        <v>175488</v>
      </c>
      <c r="G27" s="29">
        <v>14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44608</v>
      </c>
      <c r="B28" s="29">
        <v>526473</v>
      </c>
      <c r="C28" s="28" t="s">
        <v>1076</v>
      </c>
      <c r="D28" s="28" t="s">
        <v>1079</v>
      </c>
      <c r="E28" s="28" t="s">
        <v>576</v>
      </c>
      <c r="F28" s="87">
        <v>199999</v>
      </c>
      <c r="G28" s="29">
        <v>14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44608</v>
      </c>
      <c r="B29" s="29">
        <v>526473</v>
      </c>
      <c r="C29" s="28" t="s">
        <v>1076</v>
      </c>
      <c r="D29" s="28" t="s">
        <v>1080</v>
      </c>
      <c r="E29" s="28" t="s">
        <v>576</v>
      </c>
      <c r="F29" s="87">
        <v>199999</v>
      </c>
      <c r="G29" s="29">
        <v>14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44608</v>
      </c>
      <c r="B30" s="29">
        <v>526473</v>
      </c>
      <c r="C30" s="28" t="s">
        <v>1076</v>
      </c>
      <c r="D30" s="28" t="s">
        <v>1081</v>
      </c>
      <c r="E30" s="28" t="s">
        <v>576</v>
      </c>
      <c r="F30" s="87">
        <v>199999</v>
      </c>
      <c r="G30" s="29">
        <v>14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44608</v>
      </c>
      <c r="B31" s="29">
        <v>542803</v>
      </c>
      <c r="C31" s="28" t="s">
        <v>1026</v>
      </c>
      <c r="D31" s="28" t="s">
        <v>1082</v>
      </c>
      <c r="E31" s="28" t="s">
        <v>576</v>
      </c>
      <c r="F31" s="87">
        <v>14044</v>
      </c>
      <c r="G31" s="29">
        <v>17.7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44608</v>
      </c>
      <c r="B32" s="29">
        <v>542803</v>
      </c>
      <c r="C32" s="28" t="s">
        <v>1026</v>
      </c>
      <c r="D32" s="28" t="s">
        <v>1083</v>
      </c>
      <c r="E32" s="28" t="s">
        <v>576</v>
      </c>
      <c r="F32" s="87">
        <v>7581</v>
      </c>
      <c r="G32" s="29">
        <v>17.8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44608</v>
      </c>
      <c r="B33" s="29">
        <v>542803</v>
      </c>
      <c r="C33" s="28" t="s">
        <v>1026</v>
      </c>
      <c r="D33" s="28" t="s">
        <v>1084</v>
      </c>
      <c r="E33" s="28" t="s">
        <v>577</v>
      </c>
      <c r="F33" s="87">
        <v>37795</v>
      </c>
      <c r="G33" s="29">
        <v>17.79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44608</v>
      </c>
      <c r="B34" s="29">
        <v>542803</v>
      </c>
      <c r="C34" s="28" t="s">
        <v>1026</v>
      </c>
      <c r="D34" s="28" t="s">
        <v>1027</v>
      </c>
      <c r="E34" s="28" t="s">
        <v>577</v>
      </c>
      <c r="F34" s="87">
        <v>13573</v>
      </c>
      <c r="G34" s="29">
        <v>18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44608</v>
      </c>
      <c r="B35" s="29">
        <v>543444</v>
      </c>
      <c r="C35" s="28" t="s">
        <v>1085</v>
      </c>
      <c r="D35" s="28" t="s">
        <v>1042</v>
      </c>
      <c r="E35" s="28" t="s">
        <v>576</v>
      </c>
      <c r="F35" s="87">
        <v>18000</v>
      </c>
      <c r="G35" s="29">
        <v>32.67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44608</v>
      </c>
      <c r="B36" s="29">
        <v>531137</v>
      </c>
      <c r="C36" s="28" t="s">
        <v>1086</v>
      </c>
      <c r="D36" s="28" t="s">
        <v>1087</v>
      </c>
      <c r="E36" s="28" t="s">
        <v>577</v>
      </c>
      <c r="F36" s="87">
        <v>500000</v>
      </c>
      <c r="G36" s="29">
        <v>1.62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44608</v>
      </c>
      <c r="B37" s="29">
        <v>531137</v>
      </c>
      <c r="C37" s="28" t="s">
        <v>1086</v>
      </c>
      <c r="D37" s="28" t="s">
        <v>1088</v>
      </c>
      <c r="E37" s="28" t="s">
        <v>577</v>
      </c>
      <c r="F37" s="87">
        <v>521230</v>
      </c>
      <c r="G37" s="29">
        <v>1.62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44608</v>
      </c>
      <c r="B38" s="29">
        <v>531137</v>
      </c>
      <c r="C38" s="28" t="s">
        <v>1086</v>
      </c>
      <c r="D38" s="28" t="s">
        <v>1089</v>
      </c>
      <c r="E38" s="28" t="s">
        <v>577</v>
      </c>
      <c r="F38" s="87">
        <v>978770</v>
      </c>
      <c r="G38" s="29">
        <v>1.62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44608</v>
      </c>
      <c r="B39" s="29">
        <v>531137</v>
      </c>
      <c r="C39" s="28" t="s">
        <v>1086</v>
      </c>
      <c r="D39" s="28" t="s">
        <v>1090</v>
      </c>
      <c r="E39" s="28" t="s">
        <v>576</v>
      </c>
      <c r="F39" s="87">
        <v>459933</v>
      </c>
      <c r="G39" s="29">
        <v>1.62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44608</v>
      </c>
      <c r="B40" s="29">
        <v>531137</v>
      </c>
      <c r="C40" s="28" t="s">
        <v>1086</v>
      </c>
      <c r="D40" s="28" t="s">
        <v>1091</v>
      </c>
      <c r="E40" s="28" t="s">
        <v>576</v>
      </c>
      <c r="F40" s="87">
        <v>850000</v>
      </c>
      <c r="G40" s="29">
        <v>1.62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44608</v>
      </c>
      <c r="B41" s="29">
        <v>540614</v>
      </c>
      <c r="C41" s="28" t="s">
        <v>1092</v>
      </c>
      <c r="D41" s="28" t="s">
        <v>873</v>
      </c>
      <c r="E41" s="28" t="s">
        <v>576</v>
      </c>
      <c r="F41" s="87">
        <v>214515</v>
      </c>
      <c r="G41" s="29">
        <v>10.220000000000001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44608</v>
      </c>
      <c r="B42" s="29">
        <v>540614</v>
      </c>
      <c r="C42" s="28" t="s">
        <v>1092</v>
      </c>
      <c r="D42" s="28" t="s">
        <v>873</v>
      </c>
      <c r="E42" s="28" t="s">
        <v>577</v>
      </c>
      <c r="F42" s="87">
        <v>308117</v>
      </c>
      <c r="G42" s="29">
        <v>10.09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44608</v>
      </c>
      <c r="B43" s="29">
        <v>540614</v>
      </c>
      <c r="C43" s="28" t="s">
        <v>1092</v>
      </c>
      <c r="D43" s="28" t="s">
        <v>1093</v>
      </c>
      <c r="E43" s="28" t="s">
        <v>576</v>
      </c>
      <c r="F43" s="87">
        <v>148968</v>
      </c>
      <c r="G43" s="29">
        <v>10.31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44608</v>
      </c>
      <c r="B44" s="29">
        <v>540614</v>
      </c>
      <c r="C44" s="28" t="s">
        <v>1092</v>
      </c>
      <c r="D44" s="28" t="s">
        <v>1093</v>
      </c>
      <c r="E44" s="28" t="s">
        <v>577</v>
      </c>
      <c r="F44" s="87">
        <v>283537</v>
      </c>
      <c r="G44" s="29">
        <v>10.06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44608</v>
      </c>
      <c r="B45" s="29">
        <v>509546</v>
      </c>
      <c r="C45" s="28" t="s">
        <v>1028</v>
      </c>
      <c r="D45" s="28" t="s">
        <v>1029</v>
      </c>
      <c r="E45" s="28" t="s">
        <v>576</v>
      </c>
      <c r="F45" s="87">
        <v>2814628</v>
      </c>
      <c r="G45" s="29">
        <v>15.95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44608</v>
      </c>
      <c r="B46" s="29">
        <v>509546</v>
      </c>
      <c r="C46" s="28" t="s">
        <v>1028</v>
      </c>
      <c r="D46" s="28" t="s">
        <v>1094</v>
      </c>
      <c r="E46" s="28" t="s">
        <v>577</v>
      </c>
      <c r="F46" s="87">
        <v>2827167</v>
      </c>
      <c r="G46" s="29">
        <v>15.95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44608</v>
      </c>
      <c r="B47" s="29">
        <v>540377</v>
      </c>
      <c r="C47" s="28" t="s">
        <v>1030</v>
      </c>
      <c r="D47" s="28" t="s">
        <v>1095</v>
      </c>
      <c r="E47" s="28" t="s">
        <v>577</v>
      </c>
      <c r="F47" s="87">
        <v>30000</v>
      </c>
      <c r="G47" s="29">
        <v>41.35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44608</v>
      </c>
      <c r="B48" s="29">
        <v>540377</v>
      </c>
      <c r="C48" s="28" t="s">
        <v>1030</v>
      </c>
      <c r="D48" s="28" t="s">
        <v>1096</v>
      </c>
      <c r="E48" s="28" t="s">
        <v>576</v>
      </c>
      <c r="F48" s="87">
        <v>24000</v>
      </c>
      <c r="G48" s="29">
        <v>41.35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44608</v>
      </c>
      <c r="B49" s="29">
        <v>542543</v>
      </c>
      <c r="C49" s="28" t="s">
        <v>1097</v>
      </c>
      <c r="D49" s="28" t="s">
        <v>1098</v>
      </c>
      <c r="E49" s="28" t="s">
        <v>577</v>
      </c>
      <c r="F49" s="87">
        <v>10000000</v>
      </c>
      <c r="G49" s="29">
        <v>98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44608</v>
      </c>
      <c r="B50" s="29">
        <v>542543</v>
      </c>
      <c r="C50" s="28" t="s">
        <v>1097</v>
      </c>
      <c r="D50" s="28" t="s">
        <v>1099</v>
      </c>
      <c r="E50" s="28" t="s">
        <v>576</v>
      </c>
      <c r="F50" s="87">
        <v>4800000</v>
      </c>
      <c r="G50" s="29">
        <v>98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44608</v>
      </c>
      <c r="B51" s="29">
        <v>542543</v>
      </c>
      <c r="C51" s="28" t="s">
        <v>1097</v>
      </c>
      <c r="D51" s="28" t="s">
        <v>1100</v>
      </c>
      <c r="E51" s="28" t="s">
        <v>576</v>
      </c>
      <c r="F51" s="87">
        <v>5200000</v>
      </c>
      <c r="G51" s="29">
        <v>98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44608</v>
      </c>
      <c r="B52" s="29">
        <v>541983</v>
      </c>
      <c r="C52" s="28" t="s">
        <v>1101</v>
      </c>
      <c r="D52" s="28" t="s">
        <v>854</v>
      </c>
      <c r="E52" s="28" t="s">
        <v>576</v>
      </c>
      <c r="F52" s="87">
        <v>64000</v>
      </c>
      <c r="G52" s="29">
        <v>13.94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44608</v>
      </c>
      <c r="B53" s="29">
        <v>526859</v>
      </c>
      <c r="C53" s="28" t="s">
        <v>997</v>
      </c>
      <c r="D53" s="28" t="s">
        <v>1102</v>
      </c>
      <c r="E53" s="28" t="s">
        <v>576</v>
      </c>
      <c r="F53" s="87">
        <v>500000</v>
      </c>
      <c r="G53" s="29">
        <v>13.39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44608</v>
      </c>
      <c r="B54" s="29">
        <v>526859</v>
      </c>
      <c r="C54" s="28" t="s">
        <v>997</v>
      </c>
      <c r="D54" s="28" t="s">
        <v>1103</v>
      </c>
      <c r="E54" s="28" t="s">
        <v>577</v>
      </c>
      <c r="F54" s="87">
        <v>566129</v>
      </c>
      <c r="G54" s="29">
        <v>13.41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44608</v>
      </c>
      <c r="B55" s="29">
        <v>543286</v>
      </c>
      <c r="C55" s="28" t="s">
        <v>1031</v>
      </c>
      <c r="D55" s="28" t="s">
        <v>1032</v>
      </c>
      <c r="E55" s="28" t="s">
        <v>577</v>
      </c>
      <c r="F55" s="87">
        <v>48000</v>
      </c>
      <c r="G55" s="29">
        <v>18.95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44608</v>
      </c>
      <c r="B56" s="29">
        <v>532154</v>
      </c>
      <c r="C56" s="28" t="s">
        <v>1104</v>
      </c>
      <c r="D56" s="28" t="s">
        <v>1105</v>
      </c>
      <c r="E56" s="28" t="s">
        <v>576</v>
      </c>
      <c r="F56" s="87">
        <v>8800000</v>
      </c>
      <c r="G56" s="29">
        <v>1.36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44608</v>
      </c>
      <c r="B57" s="29">
        <v>540952</v>
      </c>
      <c r="C57" s="28" t="s">
        <v>1106</v>
      </c>
      <c r="D57" s="28" t="s">
        <v>1107</v>
      </c>
      <c r="E57" s="28" t="s">
        <v>576</v>
      </c>
      <c r="F57" s="87">
        <v>110000</v>
      </c>
      <c r="G57" s="29">
        <v>10.25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44608</v>
      </c>
      <c r="B58" s="29">
        <v>539894</v>
      </c>
      <c r="C58" s="28" t="s">
        <v>1108</v>
      </c>
      <c r="D58" s="28" t="s">
        <v>1109</v>
      </c>
      <c r="E58" s="28" t="s">
        <v>577</v>
      </c>
      <c r="F58" s="87">
        <v>3063005</v>
      </c>
      <c r="G58" s="29">
        <v>6.11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44608</v>
      </c>
      <c r="B59" s="29">
        <v>539894</v>
      </c>
      <c r="C59" s="28" t="s">
        <v>1108</v>
      </c>
      <c r="D59" s="28" t="s">
        <v>854</v>
      </c>
      <c r="E59" s="28" t="s">
        <v>576</v>
      </c>
      <c r="F59" s="87">
        <v>2500000</v>
      </c>
      <c r="G59" s="29">
        <v>6.1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44608</v>
      </c>
      <c r="B60" s="29">
        <v>539894</v>
      </c>
      <c r="C60" s="28" t="s">
        <v>1108</v>
      </c>
      <c r="D60" s="28" t="s">
        <v>854</v>
      </c>
      <c r="E60" s="28" t="s">
        <v>577</v>
      </c>
      <c r="F60" s="87">
        <v>508072</v>
      </c>
      <c r="G60" s="29">
        <v>6.1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44608</v>
      </c>
      <c r="B61" s="29">
        <v>505523</v>
      </c>
      <c r="C61" s="28" t="s">
        <v>1033</v>
      </c>
      <c r="D61" s="28" t="s">
        <v>999</v>
      </c>
      <c r="E61" s="28" t="s">
        <v>577</v>
      </c>
      <c r="F61" s="87">
        <v>1000000</v>
      </c>
      <c r="G61" s="29">
        <v>1.9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44608</v>
      </c>
      <c r="B62" s="29">
        <v>543464</v>
      </c>
      <c r="C62" s="18" t="s">
        <v>1110</v>
      </c>
      <c r="D62" s="18" t="s">
        <v>1111</v>
      </c>
      <c r="E62" s="28" t="s">
        <v>576</v>
      </c>
      <c r="F62" s="87">
        <v>80000</v>
      </c>
      <c r="G62" s="29">
        <v>68.5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44608</v>
      </c>
      <c r="B63" s="29">
        <v>531176</v>
      </c>
      <c r="C63" s="28" t="s">
        <v>1034</v>
      </c>
      <c r="D63" s="28" t="s">
        <v>1112</v>
      </c>
      <c r="E63" s="28" t="s">
        <v>576</v>
      </c>
      <c r="F63" s="87">
        <v>77500</v>
      </c>
      <c r="G63" s="29">
        <v>25.18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44608</v>
      </c>
      <c r="B64" s="29">
        <v>531176</v>
      </c>
      <c r="C64" s="28" t="s">
        <v>1034</v>
      </c>
      <c r="D64" s="28" t="s">
        <v>1035</v>
      </c>
      <c r="E64" s="28" t="s">
        <v>577</v>
      </c>
      <c r="F64" s="87">
        <v>100000</v>
      </c>
      <c r="G64" s="29">
        <v>25.2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44608</v>
      </c>
      <c r="B65" s="29">
        <v>526622</v>
      </c>
      <c r="C65" s="28" t="s">
        <v>1036</v>
      </c>
      <c r="D65" s="28" t="s">
        <v>1113</v>
      </c>
      <c r="E65" s="28" t="s">
        <v>576</v>
      </c>
      <c r="F65" s="87">
        <v>2000000</v>
      </c>
      <c r="G65" s="29">
        <v>1.65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44608</v>
      </c>
      <c r="B66" s="29">
        <v>526622</v>
      </c>
      <c r="C66" s="28" t="s">
        <v>1036</v>
      </c>
      <c r="D66" s="28" t="s">
        <v>999</v>
      </c>
      <c r="E66" s="28" t="s">
        <v>576</v>
      </c>
      <c r="F66" s="87">
        <v>291319</v>
      </c>
      <c r="G66" s="29">
        <v>1.63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44608</v>
      </c>
      <c r="B67" s="29">
        <v>526622</v>
      </c>
      <c r="C67" s="28" t="s">
        <v>1036</v>
      </c>
      <c r="D67" s="28" t="s">
        <v>1037</v>
      </c>
      <c r="E67" s="28" t="s">
        <v>577</v>
      </c>
      <c r="F67" s="87">
        <v>2150000</v>
      </c>
      <c r="G67" s="29">
        <v>1.66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44608</v>
      </c>
      <c r="B68" s="29">
        <v>526622</v>
      </c>
      <c r="C68" s="28" t="s">
        <v>1036</v>
      </c>
      <c r="D68" s="28" t="s">
        <v>999</v>
      </c>
      <c r="E68" s="28" t="s">
        <v>577</v>
      </c>
      <c r="F68" s="87">
        <v>4237045</v>
      </c>
      <c r="G68" s="29">
        <v>1.65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44608</v>
      </c>
      <c r="B69" s="29">
        <v>524654</v>
      </c>
      <c r="C69" s="28" t="s">
        <v>1114</v>
      </c>
      <c r="D69" s="28" t="s">
        <v>1115</v>
      </c>
      <c r="E69" s="28" t="s">
        <v>576</v>
      </c>
      <c r="F69" s="87">
        <v>55000</v>
      </c>
      <c r="G69" s="29">
        <v>399.24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44608</v>
      </c>
      <c r="B70" s="29">
        <v>530557</v>
      </c>
      <c r="C70" s="28" t="s">
        <v>1038</v>
      </c>
      <c r="D70" s="28" t="s">
        <v>1116</v>
      </c>
      <c r="E70" s="28" t="s">
        <v>577</v>
      </c>
      <c r="F70" s="87">
        <v>5601278</v>
      </c>
      <c r="G70" s="29">
        <v>1.64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44608</v>
      </c>
      <c r="B71" s="29">
        <v>511525</v>
      </c>
      <c r="C71" s="28" t="s">
        <v>1117</v>
      </c>
      <c r="D71" s="28" t="s">
        <v>999</v>
      </c>
      <c r="E71" s="28" t="s">
        <v>576</v>
      </c>
      <c r="F71" s="87">
        <v>950000</v>
      </c>
      <c r="G71" s="29">
        <v>5.6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44608</v>
      </c>
      <c r="B72" s="29">
        <v>511525</v>
      </c>
      <c r="C72" s="28" t="s">
        <v>1117</v>
      </c>
      <c r="D72" s="28" t="s">
        <v>999</v>
      </c>
      <c r="E72" s="28" t="s">
        <v>577</v>
      </c>
      <c r="F72" s="87">
        <v>351541</v>
      </c>
      <c r="G72" s="29">
        <v>5.73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44608</v>
      </c>
      <c r="B73" s="29">
        <v>540727</v>
      </c>
      <c r="C73" s="28" t="s">
        <v>1118</v>
      </c>
      <c r="D73" s="28" t="s">
        <v>1105</v>
      </c>
      <c r="E73" s="28" t="s">
        <v>576</v>
      </c>
      <c r="F73" s="87">
        <v>62256</v>
      </c>
      <c r="G73" s="29">
        <v>54.94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44608</v>
      </c>
      <c r="B74" s="29">
        <v>540727</v>
      </c>
      <c r="C74" s="28" t="s">
        <v>1118</v>
      </c>
      <c r="D74" s="28" t="s">
        <v>1105</v>
      </c>
      <c r="E74" s="28" t="s">
        <v>577</v>
      </c>
      <c r="F74" s="87">
        <v>23815</v>
      </c>
      <c r="G74" s="29">
        <v>53.65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44608</v>
      </c>
      <c r="B75" s="29">
        <v>511557</v>
      </c>
      <c r="C75" s="28" t="s">
        <v>1039</v>
      </c>
      <c r="D75" s="28" t="s">
        <v>995</v>
      </c>
      <c r="E75" s="28" t="s">
        <v>576</v>
      </c>
      <c r="F75" s="87">
        <v>100800</v>
      </c>
      <c r="G75" s="29">
        <v>41.95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44608</v>
      </c>
      <c r="B76" s="29">
        <v>511557</v>
      </c>
      <c r="C76" s="28" t="s">
        <v>1039</v>
      </c>
      <c r="D76" s="28" t="s">
        <v>1119</v>
      </c>
      <c r="E76" s="28" t="s">
        <v>577</v>
      </c>
      <c r="F76" s="87">
        <v>65000</v>
      </c>
      <c r="G76" s="29">
        <v>41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44608</v>
      </c>
      <c r="B77" s="29">
        <v>511557</v>
      </c>
      <c r="C77" s="28" t="s">
        <v>1039</v>
      </c>
      <c r="D77" s="28" t="s">
        <v>994</v>
      </c>
      <c r="E77" s="28" t="s">
        <v>576</v>
      </c>
      <c r="F77" s="87">
        <v>100000</v>
      </c>
      <c r="G77" s="29">
        <v>41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44608</v>
      </c>
      <c r="B78" s="29">
        <v>511557</v>
      </c>
      <c r="C78" s="28" t="s">
        <v>1039</v>
      </c>
      <c r="D78" s="28" t="s">
        <v>994</v>
      </c>
      <c r="E78" s="28" t="s">
        <v>577</v>
      </c>
      <c r="F78" s="87">
        <v>100000</v>
      </c>
      <c r="G78" s="29">
        <v>41.95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44608</v>
      </c>
      <c r="B79" s="29">
        <v>541601</v>
      </c>
      <c r="C79" s="28" t="s">
        <v>1120</v>
      </c>
      <c r="D79" s="28" t="s">
        <v>873</v>
      </c>
      <c r="E79" s="28" t="s">
        <v>577</v>
      </c>
      <c r="F79" s="87">
        <v>99900</v>
      </c>
      <c r="G79" s="29">
        <v>48.82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44608</v>
      </c>
      <c r="B80" s="29">
        <v>541634</v>
      </c>
      <c r="C80" s="28" t="s">
        <v>1121</v>
      </c>
      <c r="D80" s="28" t="s">
        <v>1122</v>
      </c>
      <c r="E80" s="28" t="s">
        <v>576</v>
      </c>
      <c r="F80" s="87">
        <v>70000</v>
      </c>
      <c r="G80" s="29">
        <v>39.840000000000003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44608</v>
      </c>
      <c r="B81" s="29">
        <v>541634</v>
      </c>
      <c r="C81" s="28" t="s">
        <v>1121</v>
      </c>
      <c r="D81" s="28" t="s">
        <v>1123</v>
      </c>
      <c r="E81" s="28" t="s">
        <v>576</v>
      </c>
      <c r="F81" s="87">
        <v>18200</v>
      </c>
      <c r="G81" s="29">
        <v>40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44608</v>
      </c>
      <c r="B82" s="29">
        <v>541634</v>
      </c>
      <c r="C82" s="28" t="s">
        <v>1121</v>
      </c>
      <c r="D82" s="28" t="s">
        <v>1123</v>
      </c>
      <c r="E82" s="28" t="s">
        <v>577</v>
      </c>
      <c r="F82" s="87">
        <v>65000</v>
      </c>
      <c r="G82" s="29">
        <v>39.89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44608</v>
      </c>
      <c r="B83" s="29">
        <v>543285</v>
      </c>
      <c r="C83" s="28" t="s">
        <v>1124</v>
      </c>
      <c r="D83" s="28" t="s">
        <v>1125</v>
      </c>
      <c r="E83" s="28" t="s">
        <v>577</v>
      </c>
      <c r="F83" s="87">
        <v>30000</v>
      </c>
      <c r="G83" s="29">
        <v>21.5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44608</v>
      </c>
      <c r="B84" s="29">
        <v>543285</v>
      </c>
      <c r="C84" s="28" t="s">
        <v>1124</v>
      </c>
      <c r="D84" s="28" t="s">
        <v>1126</v>
      </c>
      <c r="E84" s="28" t="s">
        <v>576</v>
      </c>
      <c r="F84" s="87">
        <v>30000</v>
      </c>
      <c r="G84" s="29">
        <v>21.5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44608</v>
      </c>
      <c r="B85" s="29">
        <v>543285</v>
      </c>
      <c r="C85" s="28" t="s">
        <v>1124</v>
      </c>
      <c r="D85" s="28" t="s">
        <v>1126</v>
      </c>
      <c r="E85" s="28" t="s">
        <v>577</v>
      </c>
      <c r="F85" s="87">
        <v>18000</v>
      </c>
      <c r="G85" s="29">
        <v>22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44608</v>
      </c>
      <c r="B86" s="29">
        <v>532124</v>
      </c>
      <c r="C86" s="28" t="s">
        <v>1127</v>
      </c>
      <c r="D86" s="28" t="s">
        <v>1128</v>
      </c>
      <c r="E86" s="28" t="s">
        <v>576</v>
      </c>
      <c r="F86" s="87">
        <v>61198</v>
      </c>
      <c r="G86" s="29">
        <v>15.01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44608</v>
      </c>
      <c r="B87" s="29">
        <v>540358</v>
      </c>
      <c r="C87" s="28" t="s">
        <v>998</v>
      </c>
      <c r="D87" s="28" t="s">
        <v>1129</v>
      </c>
      <c r="E87" s="28" t="s">
        <v>577</v>
      </c>
      <c r="F87" s="87">
        <v>52000</v>
      </c>
      <c r="G87" s="29">
        <v>43.85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44608</v>
      </c>
      <c r="B88" s="29">
        <v>539526</v>
      </c>
      <c r="C88" s="28" t="s">
        <v>1040</v>
      </c>
      <c r="D88" s="28" t="s">
        <v>999</v>
      </c>
      <c r="E88" s="28" t="s">
        <v>577</v>
      </c>
      <c r="F88" s="87">
        <v>1000000</v>
      </c>
      <c r="G88" s="29">
        <v>1.85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44608</v>
      </c>
      <c r="B89" s="29">
        <v>539526</v>
      </c>
      <c r="C89" s="28" t="s">
        <v>1040</v>
      </c>
      <c r="D89" s="28" t="s">
        <v>1037</v>
      </c>
      <c r="E89" s="28" t="s">
        <v>577</v>
      </c>
      <c r="F89" s="87">
        <v>1010000</v>
      </c>
      <c r="G89" s="29">
        <v>1.79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44608</v>
      </c>
      <c r="B90" s="29">
        <v>512499</v>
      </c>
      <c r="C90" s="28" t="s">
        <v>975</v>
      </c>
      <c r="D90" s="28" t="s">
        <v>999</v>
      </c>
      <c r="E90" s="28" t="s">
        <v>576</v>
      </c>
      <c r="F90" s="87">
        <v>18996006</v>
      </c>
      <c r="G90" s="29">
        <v>0.85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44608</v>
      </c>
      <c r="B91" s="29">
        <v>512499</v>
      </c>
      <c r="C91" s="28" t="s">
        <v>975</v>
      </c>
      <c r="D91" s="28" t="s">
        <v>999</v>
      </c>
      <c r="E91" s="28" t="s">
        <v>577</v>
      </c>
      <c r="F91" s="87">
        <v>13466606</v>
      </c>
      <c r="G91" s="29">
        <v>0.86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44608</v>
      </c>
      <c r="B92" s="29">
        <v>519566</v>
      </c>
      <c r="C92" s="28" t="s">
        <v>1130</v>
      </c>
      <c r="D92" s="28" t="s">
        <v>854</v>
      </c>
      <c r="E92" s="28" t="s">
        <v>576</v>
      </c>
      <c r="F92" s="87">
        <v>32173</v>
      </c>
      <c r="G92" s="29">
        <v>180.4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44608</v>
      </c>
      <c r="B93" s="29">
        <v>519566</v>
      </c>
      <c r="C93" s="28" t="s">
        <v>1130</v>
      </c>
      <c r="D93" s="28" t="s">
        <v>854</v>
      </c>
      <c r="E93" s="28" t="s">
        <v>577</v>
      </c>
      <c r="F93" s="87">
        <v>6834</v>
      </c>
      <c r="G93" s="29">
        <v>180.85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44608</v>
      </c>
      <c r="B94" s="29">
        <v>539026</v>
      </c>
      <c r="C94" s="28" t="s">
        <v>1131</v>
      </c>
      <c r="D94" s="28" t="s">
        <v>1132</v>
      </c>
      <c r="E94" s="28" t="s">
        <v>577</v>
      </c>
      <c r="F94" s="87">
        <v>20000</v>
      </c>
      <c r="G94" s="29">
        <v>7.52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44608</v>
      </c>
      <c r="B95" s="29">
        <v>543461</v>
      </c>
      <c r="C95" s="28" t="s">
        <v>1133</v>
      </c>
      <c r="D95" s="28" t="s">
        <v>854</v>
      </c>
      <c r="E95" s="28" t="s">
        <v>577</v>
      </c>
      <c r="F95" s="87">
        <v>100000</v>
      </c>
      <c r="G95" s="29">
        <v>12.19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44608</v>
      </c>
      <c r="B96" s="29">
        <v>543461</v>
      </c>
      <c r="C96" s="28" t="s">
        <v>1133</v>
      </c>
      <c r="D96" s="28" t="s">
        <v>1134</v>
      </c>
      <c r="E96" s="28" t="s">
        <v>576</v>
      </c>
      <c r="F96" s="87">
        <v>10000</v>
      </c>
      <c r="G96" s="29">
        <v>12.19</v>
      </c>
      <c r="H96" s="29" t="s">
        <v>312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44608</v>
      </c>
      <c r="B97" s="29">
        <v>543461</v>
      </c>
      <c r="C97" s="28" t="s">
        <v>1133</v>
      </c>
      <c r="D97" s="28" t="s">
        <v>1134</v>
      </c>
      <c r="E97" s="28" t="s">
        <v>577</v>
      </c>
      <c r="F97" s="87">
        <v>100000</v>
      </c>
      <c r="G97" s="29">
        <v>12.19</v>
      </c>
      <c r="H97" s="29" t="s">
        <v>312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44608</v>
      </c>
      <c r="B98" s="29">
        <v>543461</v>
      </c>
      <c r="C98" s="28" t="s">
        <v>1133</v>
      </c>
      <c r="D98" s="28" t="s">
        <v>1135</v>
      </c>
      <c r="E98" s="28" t="s">
        <v>577</v>
      </c>
      <c r="F98" s="87">
        <v>110000</v>
      </c>
      <c r="G98" s="29">
        <v>12.19</v>
      </c>
      <c r="H98" s="29" t="s">
        <v>312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44608</v>
      </c>
      <c r="B99" s="29">
        <v>543461</v>
      </c>
      <c r="C99" s="28" t="s">
        <v>1133</v>
      </c>
      <c r="D99" s="28" t="s">
        <v>1136</v>
      </c>
      <c r="E99" s="28" t="s">
        <v>576</v>
      </c>
      <c r="F99" s="87">
        <v>850000</v>
      </c>
      <c r="G99" s="29">
        <v>12.19</v>
      </c>
      <c r="H99" s="29" t="s">
        <v>312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44608</v>
      </c>
      <c r="B100" s="29">
        <v>534733</v>
      </c>
      <c r="C100" s="28" t="s">
        <v>976</v>
      </c>
      <c r="D100" s="28" t="s">
        <v>977</v>
      </c>
      <c r="E100" s="28" t="s">
        <v>577</v>
      </c>
      <c r="F100" s="87">
        <v>362786</v>
      </c>
      <c r="G100" s="29">
        <v>3.99</v>
      </c>
      <c r="H100" s="29" t="s">
        <v>312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44608</v>
      </c>
      <c r="B101" s="29">
        <v>519483</v>
      </c>
      <c r="C101" s="28" t="s">
        <v>1137</v>
      </c>
      <c r="D101" s="28" t="s">
        <v>1138</v>
      </c>
      <c r="E101" s="28" t="s">
        <v>576</v>
      </c>
      <c r="F101" s="87">
        <v>35000</v>
      </c>
      <c r="G101" s="29">
        <v>56.24</v>
      </c>
      <c r="H101" s="29" t="s">
        <v>312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44608</v>
      </c>
      <c r="B102" s="29">
        <v>526638</v>
      </c>
      <c r="C102" s="28" t="s">
        <v>1139</v>
      </c>
      <c r="D102" s="28" t="s">
        <v>1140</v>
      </c>
      <c r="E102" s="28" t="s">
        <v>576</v>
      </c>
      <c r="F102" s="87">
        <v>50000</v>
      </c>
      <c r="G102" s="29">
        <v>67.75</v>
      </c>
      <c r="H102" s="29" t="s">
        <v>312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44608</v>
      </c>
      <c r="B103" s="29">
        <v>526638</v>
      </c>
      <c r="C103" s="28" t="s">
        <v>1139</v>
      </c>
      <c r="D103" s="28" t="s">
        <v>1141</v>
      </c>
      <c r="E103" s="28" t="s">
        <v>577</v>
      </c>
      <c r="F103" s="87">
        <v>50000</v>
      </c>
      <c r="G103" s="29">
        <v>67.75</v>
      </c>
      <c r="H103" s="29" t="s">
        <v>312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44608</v>
      </c>
      <c r="B104" s="29">
        <v>543310</v>
      </c>
      <c r="C104" s="28" t="s">
        <v>1041</v>
      </c>
      <c r="D104" s="28" t="s">
        <v>1042</v>
      </c>
      <c r="E104" s="28" t="s">
        <v>576</v>
      </c>
      <c r="F104" s="87">
        <v>4000</v>
      </c>
      <c r="G104" s="29">
        <v>75.400000000000006</v>
      </c>
      <c r="H104" s="29" t="s">
        <v>312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44608</v>
      </c>
      <c r="B105" s="29">
        <v>543310</v>
      </c>
      <c r="C105" s="28" t="s">
        <v>1041</v>
      </c>
      <c r="D105" s="28" t="s">
        <v>1042</v>
      </c>
      <c r="E105" s="28" t="s">
        <v>577</v>
      </c>
      <c r="F105" s="87">
        <v>10000</v>
      </c>
      <c r="G105" s="29">
        <v>75.8</v>
      </c>
      <c r="H105" s="29" t="s">
        <v>312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44608</v>
      </c>
      <c r="B106" s="29">
        <v>530997</v>
      </c>
      <c r="C106" s="28" t="s">
        <v>1142</v>
      </c>
      <c r="D106" s="28" t="s">
        <v>1143</v>
      </c>
      <c r="E106" s="28" t="s">
        <v>577</v>
      </c>
      <c r="F106" s="87">
        <v>31100</v>
      </c>
      <c r="G106" s="29">
        <v>28.05</v>
      </c>
      <c r="H106" s="29" t="s">
        <v>312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44608</v>
      </c>
      <c r="B107" s="29">
        <v>530521</v>
      </c>
      <c r="C107" s="28" t="s">
        <v>1000</v>
      </c>
      <c r="D107" s="28" t="s">
        <v>854</v>
      </c>
      <c r="E107" s="28" t="s">
        <v>576</v>
      </c>
      <c r="F107" s="87">
        <v>30000</v>
      </c>
      <c r="G107" s="29">
        <v>93.35</v>
      </c>
      <c r="H107" s="29" t="s">
        <v>312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44608</v>
      </c>
      <c r="B108" s="29">
        <v>530521</v>
      </c>
      <c r="C108" s="28" t="s">
        <v>1000</v>
      </c>
      <c r="D108" s="28" t="s">
        <v>1144</v>
      </c>
      <c r="E108" s="28" t="s">
        <v>577</v>
      </c>
      <c r="F108" s="87">
        <v>39931</v>
      </c>
      <c r="G108" s="29">
        <v>93.35</v>
      </c>
      <c r="H108" s="29" t="s">
        <v>312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44608</v>
      </c>
      <c r="B109" s="29">
        <v>530521</v>
      </c>
      <c r="C109" s="28" t="s">
        <v>1000</v>
      </c>
      <c r="D109" s="28" t="s">
        <v>1145</v>
      </c>
      <c r="E109" s="28" t="s">
        <v>576</v>
      </c>
      <c r="F109" s="87">
        <v>50000</v>
      </c>
      <c r="G109" s="29">
        <v>93.35</v>
      </c>
      <c r="H109" s="29" t="s">
        <v>312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44608</v>
      </c>
      <c r="B110" s="29">
        <v>530521</v>
      </c>
      <c r="C110" s="28" t="s">
        <v>1000</v>
      </c>
      <c r="D110" s="28" t="s">
        <v>1144</v>
      </c>
      <c r="E110" s="28" t="s">
        <v>577</v>
      </c>
      <c r="F110" s="87">
        <v>33359</v>
      </c>
      <c r="G110" s="29">
        <v>93.35</v>
      </c>
      <c r="H110" s="29" t="s">
        <v>312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44608</v>
      </c>
      <c r="B111" s="29">
        <v>531025</v>
      </c>
      <c r="C111" s="28" t="s">
        <v>1146</v>
      </c>
      <c r="D111" s="28" t="s">
        <v>854</v>
      </c>
      <c r="E111" s="28" t="s">
        <v>576</v>
      </c>
      <c r="F111" s="87">
        <v>2050000</v>
      </c>
      <c r="G111" s="29">
        <v>3.61</v>
      </c>
      <c r="H111" s="29" t="s">
        <v>312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44608</v>
      </c>
      <c r="B112" s="29">
        <v>540252</v>
      </c>
      <c r="C112" s="28" t="s">
        <v>1147</v>
      </c>
      <c r="D112" s="28" t="s">
        <v>854</v>
      </c>
      <c r="E112" s="28" t="s">
        <v>576</v>
      </c>
      <c r="F112" s="87">
        <v>126657</v>
      </c>
      <c r="G112" s="29">
        <v>145.94999999999999</v>
      </c>
      <c r="H112" s="29" t="s">
        <v>312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44608</v>
      </c>
      <c r="B113" s="29">
        <v>540252</v>
      </c>
      <c r="C113" s="28" t="s">
        <v>1147</v>
      </c>
      <c r="D113" s="28" t="s">
        <v>854</v>
      </c>
      <c r="E113" s="28" t="s">
        <v>577</v>
      </c>
      <c r="F113" s="87">
        <v>28657</v>
      </c>
      <c r="G113" s="29">
        <v>146</v>
      </c>
      <c r="H113" s="29" t="s">
        <v>312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44608</v>
      </c>
      <c r="B114" s="29">
        <v>543436</v>
      </c>
      <c r="C114" s="28" t="s">
        <v>1148</v>
      </c>
      <c r="D114" s="28" t="s">
        <v>1149</v>
      </c>
      <c r="E114" s="28" t="s">
        <v>576</v>
      </c>
      <c r="F114" s="87">
        <v>3200</v>
      </c>
      <c r="G114" s="29">
        <v>206.49</v>
      </c>
      <c r="H114" s="29" t="s">
        <v>312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44608</v>
      </c>
      <c r="B115" s="29">
        <v>511018</v>
      </c>
      <c r="C115" s="28" t="s">
        <v>1150</v>
      </c>
      <c r="D115" s="28" t="s">
        <v>1151</v>
      </c>
      <c r="E115" s="28" t="s">
        <v>576</v>
      </c>
      <c r="F115" s="87">
        <v>19650</v>
      </c>
      <c r="G115" s="29">
        <v>13.52</v>
      </c>
      <c r="H115" s="29" t="s">
        <v>312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44608</v>
      </c>
      <c r="B116" s="29" t="s">
        <v>1152</v>
      </c>
      <c r="C116" s="28" t="s">
        <v>1153</v>
      </c>
      <c r="D116" s="28" t="s">
        <v>1154</v>
      </c>
      <c r="E116" s="28" t="s">
        <v>576</v>
      </c>
      <c r="F116" s="87">
        <v>96000</v>
      </c>
      <c r="G116" s="29">
        <v>35</v>
      </c>
      <c r="H116" s="29" t="s">
        <v>859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44608</v>
      </c>
      <c r="B117" s="29" t="s">
        <v>1152</v>
      </c>
      <c r="C117" s="28" t="s">
        <v>1153</v>
      </c>
      <c r="D117" s="28" t="s">
        <v>1155</v>
      </c>
      <c r="E117" s="28" t="s">
        <v>576</v>
      </c>
      <c r="F117" s="87">
        <v>112000</v>
      </c>
      <c r="G117" s="29">
        <v>35</v>
      </c>
      <c r="H117" s="29" t="s">
        <v>859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44608</v>
      </c>
      <c r="B118" s="29" t="s">
        <v>1152</v>
      </c>
      <c r="C118" s="28" t="s">
        <v>1153</v>
      </c>
      <c r="D118" s="28" t="s">
        <v>1156</v>
      </c>
      <c r="E118" s="28" t="s">
        <v>576</v>
      </c>
      <c r="F118" s="87">
        <v>84000</v>
      </c>
      <c r="G118" s="29">
        <v>35</v>
      </c>
      <c r="H118" s="29" t="s">
        <v>859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44608</v>
      </c>
      <c r="B119" s="29" t="s">
        <v>1152</v>
      </c>
      <c r="C119" s="28" t="s">
        <v>1153</v>
      </c>
      <c r="D119" s="28" t="s">
        <v>1157</v>
      </c>
      <c r="E119" s="28" t="s">
        <v>576</v>
      </c>
      <c r="F119" s="87">
        <v>64000</v>
      </c>
      <c r="G119" s="29">
        <v>35</v>
      </c>
      <c r="H119" s="29" t="s">
        <v>859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44608</v>
      </c>
      <c r="B120" s="29" t="s">
        <v>1043</v>
      </c>
      <c r="C120" s="28" t="s">
        <v>1044</v>
      </c>
      <c r="D120" s="28" t="s">
        <v>1158</v>
      </c>
      <c r="E120" s="28" t="s">
        <v>576</v>
      </c>
      <c r="F120" s="87">
        <v>4881642</v>
      </c>
      <c r="G120" s="29">
        <v>4.0999999999999996</v>
      </c>
      <c r="H120" s="29" t="s">
        <v>859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44608</v>
      </c>
      <c r="B121" s="29" t="s">
        <v>1159</v>
      </c>
      <c r="C121" s="28" t="s">
        <v>1160</v>
      </c>
      <c r="D121" s="28" t="s">
        <v>1161</v>
      </c>
      <c r="E121" s="28" t="s">
        <v>576</v>
      </c>
      <c r="F121" s="87">
        <v>285000</v>
      </c>
      <c r="G121" s="29">
        <v>10.5</v>
      </c>
      <c r="H121" s="29" t="s">
        <v>859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44608</v>
      </c>
      <c r="B122" s="29" t="s">
        <v>1162</v>
      </c>
      <c r="C122" s="28" t="s">
        <v>1163</v>
      </c>
      <c r="D122" s="28" t="s">
        <v>1164</v>
      </c>
      <c r="E122" s="28" t="s">
        <v>576</v>
      </c>
      <c r="F122" s="87">
        <v>35902</v>
      </c>
      <c r="G122" s="29">
        <v>145.02000000000001</v>
      </c>
      <c r="H122" s="29" t="s">
        <v>859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44608</v>
      </c>
      <c r="B123" s="29" t="s">
        <v>1165</v>
      </c>
      <c r="C123" s="28" t="s">
        <v>1166</v>
      </c>
      <c r="D123" s="28" t="s">
        <v>1167</v>
      </c>
      <c r="E123" s="28" t="s">
        <v>576</v>
      </c>
      <c r="F123" s="87">
        <v>265688</v>
      </c>
      <c r="G123" s="29">
        <v>103.67</v>
      </c>
      <c r="H123" s="29" t="s">
        <v>859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44608</v>
      </c>
      <c r="B124" s="29" t="s">
        <v>1168</v>
      </c>
      <c r="C124" s="28" t="s">
        <v>1169</v>
      </c>
      <c r="D124" s="28" t="s">
        <v>1170</v>
      </c>
      <c r="E124" s="28" t="s">
        <v>576</v>
      </c>
      <c r="F124" s="87">
        <v>334589</v>
      </c>
      <c r="G124" s="29">
        <v>116.77</v>
      </c>
      <c r="H124" s="29" t="s">
        <v>859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44608</v>
      </c>
      <c r="B125" s="29" t="s">
        <v>1171</v>
      </c>
      <c r="C125" s="28" t="s">
        <v>1172</v>
      </c>
      <c r="D125" s="28" t="s">
        <v>1173</v>
      </c>
      <c r="E125" s="28" t="s">
        <v>576</v>
      </c>
      <c r="F125" s="87">
        <v>55380</v>
      </c>
      <c r="G125" s="29">
        <v>67.3</v>
      </c>
      <c r="H125" s="29" t="s">
        <v>859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44608</v>
      </c>
      <c r="B126" s="29" t="s">
        <v>959</v>
      </c>
      <c r="C126" s="28" t="s">
        <v>960</v>
      </c>
      <c r="D126" s="28" t="s">
        <v>1174</v>
      </c>
      <c r="E126" s="28" t="s">
        <v>576</v>
      </c>
      <c r="F126" s="87">
        <v>81863</v>
      </c>
      <c r="G126" s="29">
        <v>56.39</v>
      </c>
      <c r="H126" s="29" t="s">
        <v>859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44608</v>
      </c>
      <c r="B127" s="29" t="s">
        <v>1175</v>
      </c>
      <c r="C127" s="28" t="s">
        <v>1176</v>
      </c>
      <c r="D127" s="28" t="s">
        <v>1177</v>
      </c>
      <c r="E127" s="28" t="s">
        <v>576</v>
      </c>
      <c r="F127" s="87">
        <v>1288729</v>
      </c>
      <c r="G127" s="29">
        <v>22.34</v>
      </c>
      <c r="H127" s="29" t="s">
        <v>859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44608</v>
      </c>
      <c r="B128" s="29" t="s">
        <v>1178</v>
      </c>
      <c r="C128" s="28" t="s">
        <v>1179</v>
      </c>
      <c r="D128" s="28" t="s">
        <v>1180</v>
      </c>
      <c r="E128" s="28" t="s">
        <v>576</v>
      </c>
      <c r="F128" s="87">
        <v>160000</v>
      </c>
      <c r="G128" s="29">
        <v>173.95</v>
      </c>
      <c r="H128" s="29" t="s">
        <v>859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44608</v>
      </c>
      <c r="B129" s="29" t="s">
        <v>1152</v>
      </c>
      <c r="C129" s="28" t="s">
        <v>1153</v>
      </c>
      <c r="D129" s="28" t="s">
        <v>1181</v>
      </c>
      <c r="E129" s="28" t="s">
        <v>577</v>
      </c>
      <c r="F129" s="87">
        <v>400000</v>
      </c>
      <c r="G129" s="29">
        <v>35</v>
      </c>
      <c r="H129" s="29" t="s">
        <v>859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44608</v>
      </c>
      <c r="B130" s="29" t="s">
        <v>1071</v>
      </c>
      <c r="C130" s="28" t="s">
        <v>1182</v>
      </c>
      <c r="D130" s="28" t="s">
        <v>1183</v>
      </c>
      <c r="E130" s="28" t="s">
        <v>577</v>
      </c>
      <c r="F130" s="87">
        <v>217689</v>
      </c>
      <c r="G130" s="29">
        <v>17.39</v>
      </c>
      <c r="H130" s="29" t="s">
        <v>859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44608</v>
      </c>
      <c r="B131" s="29" t="s">
        <v>1071</v>
      </c>
      <c r="C131" s="28" t="s">
        <v>1182</v>
      </c>
      <c r="D131" s="28" t="s">
        <v>1184</v>
      </c>
      <c r="E131" s="28" t="s">
        <v>577</v>
      </c>
      <c r="F131" s="87">
        <v>206923</v>
      </c>
      <c r="G131" s="29">
        <v>17.489999999999998</v>
      </c>
      <c r="H131" s="29" t="s">
        <v>859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44608</v>
      </c>
      <c r="B132" s="29" t="s">
        <v>1185</v>
      </c>
      <c r="C132" s="28" t="s">
        <v>1186</v>
      </c>
      <c r="D132" s="28" t="s">
        <v>1187</v>
      </c>
      <c r="E132" s="28" t="s">
        <v>577</v>
      </c>
      <c r="F132" s="87">
        <v>13781954</v>
      </c>
      <c r="G132" s="29">
        <v>12.15</v>
      </c>
      <c r="H132" s="29" t="s">
        <v>859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44608</v>
      </c>
      <c r="B133" s="29" t="s">
        <v>1043</v>
      </c>
      <c r="C133" s="28" t="s">
        <v>1044</v>
      </c>
      <c r="D133" s="28" t="s">
        <v>1158</v>
      </c>
      <c r="E133" s="28" t="s">
        <v>577</v>
      </c>
      <c r="F133" s="87">
        <v>4010713</v>
      </c>
      <c r="G133" s="29">
        <v>4.08</v>
      </c>
      <c r="H133" s="29" t="s">
        <v>859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44608</v>
      </c>
      <c r="B134" s="29" t="s">
        <v>1159</v>
      </c>
      <c r="C134" s="28" t="s">
        <v>1160</v>
      </c>
      <c r="D134" s="28" t="s">
        <v>1188</v>
      </c>
      <c r="E134" s="28" t="s">
        <v>577</v>
      </c>
      <c r="F134" s="87">
        <v>107405</v>
      </c>
      <c r="G134" s="29">
        <v>10.5</v>
      </c>
      <c r="H134" s="29" t="s">
        <v>859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44608</v>
      </c>
      <c r="B135" s="29" t="s">
        <v>1159</v>
      </c>
      <c r="C135" s="28" t="s">
        <v>1160</v>
      </c>
      <c r="D135" s="28" t="s">
        <v>1189</v>
      </c>
      <c r="E135" s="28" t="s">
        <v>577</v>
      </c>
      <c r="F135" s="87">
        <v>173854</v>
      </c>
      <c r="G135" s="29">
        <v>10.5</v>
      </c>
      <c r="H135" s="29" t="s">
        <v>859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44608</v>
      </c>
      <c r="B136" s="29" t="s">
        <v>1162</v>
      </c>
      <c r="C136" s="28" t="s">
        <v>1163</v>
      </c>
      <c r="D136" s="28" t="s">
        <v>1164</v>
      </c>
      <c r="E136" s="28" t="s">
        <v>577</v>
      </c>
      <c r="F136" s="87">
        <v>25902</v>
      </c>
      <c r="G136" s="29">
        <v>145.27000000000001</v>
      </c>
      <c r="H136" s="29" t="s">
        <v>859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44608</v>
      </c>
      <c r="B137" s="29" t="s">
        <v>1190</v>
      </c>
      <c r="C137" s="28" t="s">
        <v>1191</v>
      </c>
      <c r="D137" s="28" t="s">
        <v>1192</v>
      </c>
      <c r="E137" s="28" t="s">
        <v>577</v>
      </c>
      <c r="F137" s="87">
        <v>135000</v>
      </c>
      <c r="G137" s="29">
        <v>150.1</v>
      </c>
      <c r="H137" s="29" t="s">
        <v>859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44608</v>
      </c>
      <c r="B138" s="29" t="s">
        <v>1168</v>
      </c>
      <c r="C138" s="28" t="s">
        <v>1169</v>
      </c>
      <c r="D138" s="28" t="s">
        <v>1170</v>
      </c>
      <c r="E138" s="28" t="s">
        <v>577</v>
      </c>
      <c r="F138" s="87">
        <v>334589</v>
      </c>
      <c r="G138" s="29">
        <v>120.04</v>
      </c>
      <c r="H138" s="29" t="s">
        <v>859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44608</v>
      </c>
      <c r="B139" s="29" t="s">
        <v>1171</v>
      </c>
      <c r="C139" s="28" t="s">
        <v>1172</v>
      </c>
      <c r="D139" s="28" t="s">
        <v>1173</v>
      </c>
      <c r="E139" s="28" t="s">
        <v>577</v>
      </c>
      <c r="F139" s="87">
        <v>26135</v>
      </c>
      <c r="G139" s="29">
        <v>67.53</v>
      </c>
      <c r="H139" s="29" t="s">
        <v>859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44608</v>
      </c>
      <c r="B140" s="29" t="s">
        <v>959</v>
      </c>
      <c r="C140" s="28" t="s">
        <v>960</v>
      </c>
      <c r="D140" s="28" t="s">
        <v>1174</v>
      </c>
      <c r="E140" s="28" t="s">
        <v>577</v>
      </c>
      <c r="F140" s="87">
        <v>58448</v>
      </c>
      <c r="G140" s="29">
        <v>55.82</v>
      </c>
      <c r="H140" s="29" t="s">
        <v>859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44608</v>
      </c>
      <c r="B141" s="29" t="s">
        <v>959</v>
      </c>
      <c r="C141" s="28" t="s">
        <v>960</v>
      </c>
      <c r="D141" s="28" t="s">
        <v>1193</v>
      </c>
      <c r="E141" s="28" t="s">
        <v>577</v>
      </c>
      <c r="F141" s="87">
        <v>59566</v>
      </c>
      <c r="G141" s="29">
        <v>54.21</v>
      </c>
      <c r="H141" s="29" t="s">
        <v>859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44608</v>
      </c>
      <c r="B142" s="29" t="s">
        <v>1175</v>
      </c>
      <c r="C142" s="28" t="s">
        <v>1176</v>
      </c>
      <c r="D142" s="28" t="s">
        <v>1177</v>
      </c>
      <c r="E142" s="28" t="s">
        <v>577</v>
      </c>
      <c r="F142" s="87">
        <v>1288729</v>
      </c>
      <c r="G142" s="29">
        <v>22.24</v>
      </c>
      <c r="H142" s="29" t="s">
        <v>859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9"/>
  <sheetViews>
    <sheetView zoomScale="85" zoomScaleNormal="85" workbookViewId="0">
      <selection activeCell="I85" sqref="I8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44609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863</v>
      </c>
      <c r="G10" s="311">
        <v>1090</v>
      </c>
      <c r="H10" s="310"/>
      <c r="I10" s="312" t="s">
        <v>864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1167.8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865</v>
      </c>
      <c r="G11" s="311">
        <v>3590</v>
      </c>
      <c r="H11" s="310"/>
      <c r="I11" s="312" t="s">
        <v>866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3813.1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65">
        <v>3</v>
      </c>
      <c r="B12" s="250">
        <v>44586</v>
      </c>
      <c r="C12" s="366"/>
      <c r="D12" s="367" t="s">
        <v>534</v>
      </c>
      <c r="E12" s="368" t="s">
        <v>593</v>
      </c>
      <c r="F12" s="369">
        <v>1255</v>
      </c>
      <c r="G12" s="369">
        <v>1190</v>
      </c>
      <c r="H12" s="368">
        <v>1327.5</v>
      </c>
      <c r="I12" s="370" t="s">
        <v>867</v>
      </c>
      <c r="J12" s="99" t="s">
        <v>905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868</v>
      </c>
      <c r="J13" s="99" t="s">
        <v>885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65">
        <v>5</v>
      </c>
      <c r="B14" s="250">
        <v>44586</v>
      </c>
      <c r="C14" s="366"/>
      <c r="D14" s="367" t="s">
        <v>333</v>
      </c>
      <c r="E14" s="368" t="s">
        <v>593</v>
      </c>
      <c r="F14" s="369">
        <v>855</v>
      </c>
      <c r="G14" s="369">
        <v>815</v>
      </c>
      <c r="H14" s="368">
        <v>905</v>
      </c>
      <c r="I14" s="370" t="s">
        <v>869</v>
      </c>
      <c r="J14" s="99" t="s">
        <v>923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71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943</v>
      </c>
      <c r="G15" s="311">
        <v>995</v>
      </c>
      <c r="H15" s="310"/>
      <c r="I15" s="312" t="s">
        <v>872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1061.5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65">
        <v>7</v>
      </c>
      <c r="B16" s="250">
        <v>44588</v>
      </c>
      <c r="C16" s="366"/>
      <c r="D16" s="367" t="s">
        <v>193</v>
      </c>
      <c r="E16" s="368" t="s">
        <v>593</v>
      </c>
      <c r="F16" s="369">
        <v>2360</v>
      </c>
      <c r="G16" s="369">
        <v>2200</v>
      </c>
      <c r="H16" s="368">
        <v>2505</v>
      </c>
      <c r="I16" s="370" t="s">
        <v>875</v>
      </c>
      <c r="J16" s="99" t="s">
        <v>739</v>
      </c>
      <c r="K16" s="99">
        <f t="shared" ref="K16:K17" si="9">H16-F16</f>
        <v>145</v>
      </c>
      <c r="L16" s="100">
        <f t="shared" ref="L16:L17" si="10">(F16*-0.7)/100</f>
        <v>-16.52</v>
      </c>
      <c r="M16" s="101">
        <f t="shared" ref="M16:M17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9">
        <v>8</v>
      </c>
      <c r="B17" s="250">
        <v>44589</v>
      </c>
      <c r="C17" s="400"/>
      <c r="D17" s="401" t="s">
        <v>132</v>
      </c>
      <c r="E17" s="402" t="s">
        <v>593</v>
      </c>
      <c r="F17" s="291">
        <v>1860</v>
      </c>
      <c r="G17" s="291">
        <v>1695</v>
      </c>
      <c r="H17" s="402">
        <v>1900</v>
      </c>
      <c r="I17" s="403" t="s">
        <v>876</v>
      </c>
      <c r="J17" s="409" t="s">
        <v>636</v>
      </c>
      <c r="K17" s="409">
        <f t="shared" si="9"/>
        <v>40</v>
      </c>
      <c r="L17" s="410">
        <f t="shared" si="10"/>
        <v>-13.02</v>
      </c>
      <c r="M17" s="411">
        <f t="shared" si="11"/>
        <v>1.4505376344086022E-2</v>
      </c>
      <c r="N17" s="409" t="s">
        <v>591</v>
      </c>
      <c r="O17" s="412">
        <v>44593</v>
      </c>
      <c r="P17" s="413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04">
        <v>9</v>
      </c>
      <c r="B18" s="253">
        <v>44595</v>
      </c>
      <c r="C18" s="405"/>
      <c r="D18" s="406" t="s">
        <v>54</v>
      </c>
      <c r="E18" s="407" t="s">
        <v>593</v>
      </c>
      <c r="F18" s="256" t="s">
        <v>909</v>
      </c>
      <c r="G18" s="256">
        <v>210</v>
      </c>
      <c r="H18" s="407"/>
      <c r="I18" s="408" t="s">
        <v>910</v>
      </c>
      <c r="J18" s="329" t="s">
        <v>594</v>
      </c>
      <c r="K18" s="329"/>
      <c r="L18" s="330"/>
      <c r="M18" s="331"/>
      <c r="N18" s="329"/>
      <c r="O18" s="381"/>
      <c r="P18" s="282">
        <f>VLOOKUP(D18,'MidCap Intra'!B1:C558,2,0)</f>
        <v>214.15</v>
      </c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04">
        <v>10</v>
      </c>
      <c r="B19" s="253">
        <v>44599</v>
      </c>
      <c r="C19" s="405"/>
      <c r="D19" s="406" t="s">
        <v>516</v>
      </c>
      <c r="E19" s="407" t="s">
        <v>593</v>
      </c>
      <c r="F19" s="256" t="s">
        <v>928</v>
      </c>
      <c r="G19" s="256">
        <v>387</v>
      </c>
      <c r="H19" s="407"/>
      <c r="I19" s="408" t="s">
        <v>929</v>
      </c>
      <c r="J19" s="329" t="s">
        <v>594</v>
      </c>
      <c r="K19" s="329"/>
      <c r="L19" s="330"/>
      <c r="M19" s="331"/>
      <c r="N19" s="329"/>
      <c r="O19" s="381"/>
      <c r="P19" s="436">
        <f>VLOOKUP(D19,'MidCap Intra'!B2:C559,2,0)</f>
        <v>386.9</v>
      </c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99">
        <v>11</v>
      </c>
      <c r="B20" s="250">
        <v>44601</v>
      </c>
      <c r="C20" s="400"/>
      <c r="D20" s="401" t="s">
        <v>490</v>
      </c>
      <c r="E20" s="402" t="s">
        <v>593</v>
      </c>
      <c r="F20" s="291">
        <v>162.5</v>
      </c>
      <c r="G20" s="291">
        <v>149</v>
      </c>
      <c r="H20" s="402">
        <v>177</v>
      </c>
      <c r="I20" s="403" t="s">
        <v>949</v>
      </c>
      <c r="J20" s="99" t="s">
        <v>954</v>
      </c>
      <c r="K20" s="99">
        <f t="shared" ref="K20" si="12">H20-F20</f>
        <v>14.5</v>
      </c>
      <c r="L20" s="100">
        <f t="shared" ref="L20" si="13">(F20*-0.7)/100</f>
        <v>-1.1375</v>
      </c>
      <c r="M20" s="101">
        <f t="shared" ref="M20" si="14">(K20+L20)/F20</f>
        <v>8.2230769230769232E-2</v>
      </c>
      <c r="N20" s="99" t="s">
        <v>591</v>
      </c>
      <c r="O20" s="102">
        <v>44602</v>
      </c>
      <c r="P20" s="100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404">
        <v>12</v>
      </c>
      <c r="B21" s="253">
        <v>44603</v>
      </c>
      <c r="C21" s="405"/>
      <c r="D21" s="406" t="s">
        <v>490</v>
      </c>
      <c r="E21" s="407" t="s">
        <v>593</v>
      </c>
      <c r="F21" s="256" t="s">
        <v>969</v>
      </c>
      <c r="G21" s="256">
        <v>156</v>
      </c>
      <c r="H21" s="407"/>
      <c r="I21" s="408" t="s">
        <v>970</v>
      </c>
      <c r="J21" s="329" t="s">
        <v>594</v>
      </c>
      <c r="K21" s="329"/>
      <c r="L21" s="330"/>
      <c r="M21" s="331"/>
      <c r="N21" s="329"/>
      <c r="O21" s="381"/>
      <c r="P21" s="282">
        <f>VLOOKUP(D21,'MidCap Intra'!B4:C561,2,0)</f>
        <v>166</v>
      </c>
      <c r="Q21" s="251"/>
      <c r="R21" s="251" t="s">
        <v>592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404">
        <v>13</v>
      </c>
      <c r="B22" s="253">
        <v>44603</v>
      </c>
      <c r="C22" s="405"/>
      <c r="D22" s="406" t="s">
        <v>333</v>
      </c>
      <c r="E22" s="407" t="s">
        <v>593</v>
      </c>
      <c r="F22" s="256" t="s">
        <v>971</v>
      </c>
      <c r="G22" s="256">
        <v>798</v>
      </c>
      <c r="H22" s="407"/>
      <c r="I22" s="408" t="s">
        <v>972</v>
      </c>
      <c r="J22" s="329" t="s">
        <v>594</v>
      </c>
      <c r="K22" s="329"/>
      <c r="L22" s="330"/>
      <c r="M22" s="331"/>
      <c r="N22" s="329"/>
      <c r="O22" s="381"/>
      <c r="P22" s="436">
        <f>VLOOKUP(D22,'MidCap Intra'!B5:C562,2,0)</f>
        <v>865.8</v>
      </c>
      <c r="Q22" s="251"/>
      <c r="R22" s="251" t="s">
        <v>592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399">
        <v>14</v>
      </c>
      <c r="B23" s="250">
        <v>44607</v>
      </c>
      <c r="C23" s="400"/>
      <c r="D23" s="401" t="s">
        <v>251</v>
      </c>
      <c r="E23" s="402" t="s">
        <v>593</v>
      </c>
      <c r="F23" s="291">
        <v>377</v>
      </c>
      <c r="G23" s="291">
        <v>354</v>
      </c>
      <c r="H23" s="402">
        <v>399.5</v>
      </c>
      <c r="I23" s="403" t="s">
        <v>1021</v>
      </c>
      <c r="J23" s="99" t="s">
        <v>1045</v>
      </c>
      <c r="K23" s="99">
        <f t="shared" ref="K23" si="15">H23-F23</f>
        <v>22.5</v>
      </c>
      <c r="L23" s="100">
        <f t="shared" ref="L23" si="16">(F23*-0.7)/100</f>
        <v>-2.6389999999999998</v>
      </c>
      <c r="M23" s="101">
        <f t="shared" ref="M23" si="17">(K23+L23)/F23</f>
        <v>5.2681697612732094E-2</v>
      </c>
      <c r="N23" s="99" t="s">
        <v>591</v>
      </c>
      <c r="O23" s="102">
        <v>44608</v>
      </c>
      <c r="P23" s="100"/>
      <c r="Q23" s="251"/>
      <c r="R23" s="251" t="s">
        <v>592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ht="13.9" customHeight="1">
      <c r="A24" s="391"/>
      <c r="B24" s="392"/>
      <c r="C24" s="393"/>
      <c r="D24" s="394"/>
      <c r="E24" s="395"/>
      <c r="F24" s="396"/>
      <c r="G24" s="396"/>
      <c r="H24" s="395"/>
      <c r="I24" s="397"/>
      <c r="J24" s="398"/>
      <c r="K24" s="391"/>
      <c r="L24" s="392"/>
      <c r="M24" s="393"/>
      <c r="N24" s="394"/>
      <c r="O24" s="395"/>
      <c r="P24" s="25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11"/>
      <c r="B25" s="112"/>
      <c r="C25" s="113"/>
      <c r="D25" s="114"/>
      <c r="E25" s="115"/>
      <c r="F25" s="115"/>
      <c r="H25" s="115"/>
      <c r="I25" s="116"/>
      <c r="J25" s="117"/>
      <c r="K25" s="117"/>
      <c r="L25" s="118"/>
      <c r="M25" s="119"/>
      <c r="N25" s="120"/>
      <c r="O25" s="121"/>
      <c r="P25" s="122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11"/>
      <c r="B26" s="112"/>
      <c r="C26" s="113"/>
      <c r="D26" s="114"/>
      <c r="E26" s="115"/>
      <c r="F26" s="115"/>
      <c r="G26" s="111"/>
      <c r="H26" s="115"/>
      <c r="I26" s="116"/>
      <c r="J26" s="117"/>
      <c r="K26" s="117"/>
      <c r="L26" s="118"/>
      <c r="M26" s="119"/>
      <c r="N26" s="120"/>
      <c r="O26" s="121"/>
      <c r="P26" s="122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3" t="s">
        <v>596</v>
      </c>
      <c r="B27" s="124"/>
      <c r="C27" s="125"/>
      <c r="D27" s="126"/>
      <c r="E27" s="127"/>
      <c r="F27" s="127"/>
      <c r="G27" s="127"/>
      <c r="H27" s="127"/>
      <c r="I27" s="127"/>
      <c r="J27" s="128"/>
      <c r="K27" s="127"/>
      <c r="L27" s="129"/>
      <c r="M27" s="56"/>
      <c r="N27" s="128"/>
      <c r="O27" s="125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30" t="s">
        <v>597</v>
      </c>
      <c r="B28" s="123"/>
      <c r="C28" s="123"/>
      <c r="D28" s="123"/>
      <c r="E28" s="41"/>
      <c r="F28" s="131" t="s">
        <v>598</v>
      </c>
      <c r="G28" s="6"/>
      <c r="H28" s="6"/>
      <c r="I28" s="6"/>
      <c r="J28" s="132"/>
      <c r="K28" s="133"/>
      <c r="L28" s="133"/>
      <c r="M28" s="134"/>
      <c r="N28" s="1"/>
      <c r="O28" s="135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23" t="s">
        <v>599</v>
      </c>
      <c r="B29" s="123"/>
      <c r="C29" s="123"/>
      <c r="D29" s="123" t="s">
        <v>858</v>
      </c>
      <c r="E29" s="6"/>
      <c r="F29" s="131" t="s">
        <v>600</v>
      </c>
      <c r="G29" s="6"/>
      <c r="H29" s="6"/>
      <c r="I29" s="6"/>
      <c r="J29" s="132"/>
      <c r="K29" s="133"/>
      <c r="L29" s="133"/>
      <c r="M29" s="134"/>
      <c r="N29" s="1"/>
      <c r="O29" s="135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3"/>
      <c r="B30" s="123"/>
      <c r="C30" s="123"/>
      <c r="D30" s="123"/>
      <c r="E30" s="6"/>
      <c r="F30" s="6"/>
      <c r="G30" s="6"/>
      <c r="H30" s="6"/>
      <c r="I30" s="6"/>
      <c r="J30" s="136"/>
      <c r="K30" s="133"/>
      <c r="L30" s="133"/>
      <c r="M30" s="6"/>
      <c r="N30" s="137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38" t="s">
        <v>601</v>
      </c>
      <c r="C31" s="138"/>
      <c r="D31" s="138"/>
      <c r="E31" s="138"/>
      <c r="F31" s="139"/>
      <c r="G31" s="6"/>
      <c r="H31" s="6"/>
      <c r="I31" s="140"/>
      <c r="J31" s="141"/>
      <c r="K31" s="142"/>
      <c r="L31" s="141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568</v>
      </c>
      <c r="C32" s="98"/>
      <c r="D32" s="97" t="s">
        <v>579</v>
      </c>
      <c r="E32" s="96" t="s">
        <v>580</v>
      </c>
      <c r="F32" s="96" t="s">
        <v>581</v>
      </c>
      <c r="G32" s="96" t="s">
        <v>602</v>
      </c>
      <c r="H32" s="96" t="s">
        <v>583</v>
      </c>
      <c r="I32" s="96" t="s">
        <v>584</v>
      </c>
      <c r="J32" s="96" t="s">
        <v>585</v>
      </c>
      <c r="K32" s="96" t="s">
        <v>603</v>
      </c>
      <c r="L32" s="144" t="s">
        <v>587</v>
      </c>
      <c r="M32" s="98" t="s">
        <v>588</v>
      </c>
      <c r="N32" s="95" t="s">
        <v>589</v>
      </c>
      <c r="O32" s="336" t="s">
        <v>590</v>
      </c>
      <c r="P32" s="288"/>
      <c r="Q32" s="1"/>
      <c r="R32" s="333"/>
      <c r="S32" s="333"/>
      <c r="T32" s="333"/>
      <c r="U32" s="303"/>
      <c r="V32" s="303"/>
      <c r="W32" s="303"/>
      <c r="X32" s="303"/>
      <c r="Y32" s="303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63" customFormat="1" ht="15" customHeight="1">
      <c r="A33" s="415">
        <v>1</v>
      </c>
      <c r="B33" s="340">
        <v>44586</v>
      </c>
      <c r="C33" s="341"/>
      <c r="D33" s="416" t="s">
        <v>309</v>
      </c>
      <c r="E33" s="339" t="s">
        <v>593</v>
      </c>
      <c r="F33" s="339">
        <v>615</v>
      </c>
      <c r="G33" s="339">
        <v>595</v>
      </c>
      <c r="H33" s="339">
        <v>595</v>
      </c>
      <c r="I33" s="339" t="s">
        <v>860</v>
      </c>
      <c r="J33" s="417" t="s">
        <v>918</v>
      </c>
      <c r="K33" s="417">
        <f t="shared" ref="K33" si="18">H33-F33</f>
        <v>-20</v>
      </c>
      <c r="L33" s="418">
        <f>(F33*-0.7)/100</f>
        <v>-4.3049999999999997</v>
      </c>
      <c r="M33" s="419">
        <f t="shared" ref="M33" si="19">(K33+L33)/F33</f>
        <v>-3.9520325203252035E-2</v>
      </c>
      <c r="N33" s="417" t="s">
        <v>604</v>
      </c>
      <c r="O33" s="420">
        <v>44596</v>
      </c>
      <c r="P33" s="334"/>
      <c r="Q33" s="334"/>
      <c r="R33" s="335" t="s">
        <v>595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63" customFormat="1" ht="15" customHeight="1">
      <c r="A34" s="337">
        <v>2</v>
      </c>
      <c r="B34" s="250">
        <v>44589</v>
      </c>
      <c r="C34" s="292"/>
      <c r="D34" s="338" t="s">
        <v>180</v>
      </c>
      <c r="E34" s="291" t="s">
        <v>593</v>
      </c>
      <c r="F34" s="291">
        <v>41.15</v>
      </c>
      <c r="G34" s="291">
        <v>39.9</v>
      </c>
      <c r="H34" s="291">
        <v>42.7</v>
      </c>
      <c r="I34" s="291" t="s">
        <v>877</v>
      </c>
      <c r="J34" s="99" t="s">
        <v>903</v>
      </c>
      <c r="K34" s="99">
        <f t="shared" ref="K34" si="20">H34-F34</f>
        <v>1.5500000000000043</v>
      </c>
      <c r="L34" s="100">
        <f>(F34*-0.7)/100</f>
        <v>-0.28804999999999997</v>
      </c>
      <c r="M34" s="101">
        <f t="shared" ref="M34" si="21">(K34+L34)/F34</f>
        <v>3.0667071688942997E-2</v>
      </c>
      <c r="N34" s="99" t="s">
        <v>591</v>
      </c>
      <c r="O34" s="102">
        <v>44594</v>
      </c>
      <c r="P34" s="334"/>
      <c r="Q34" s="334"/>
      <c r="R34" s="335" t="s">
        <v>592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32"/>
      <c r="AJ34" s="302"/>
      <c r="AK34" s="302"/>
      <c r="AL34" s="302"/>
    </row>
    <row r="35" spans="1:38" s="263" customFormat="1" ht="15" customHeight="1">
      <c r="A35" s="337">
        <v>3</v>
      </c>
      <c r="B35" s="250">
        <v>44593</v>
      </c>
      <c r="C35" s="292"/>
      <c r="D35" s="338" t="s">
        <v>146</v>
      </c>
      <c r="E35" s="291" t="s">
        <v>593</v>
      </c>
      <c r="F35" s="291">
        <v>1955</v>
      </c>
      <c r="G35" s="291">
        <v>1880</v>
      </c>
      <c r="H35" s="291">
        <v>1997.5</v>
      </c>
      <c r="I35" s="291" t="s">
        <v>891</v>
      </c>
      <c r="J35" s="99" t="s">
        <v>904</v>
      </c>
      <c r="K35" s="99">
        <f t="shared" ref="K35:K36" si="22">H35-F35</f>
        <v>42.5</v>
      </c>
      <c r="L35" s="100">
        <f>(F35*-0.07)/100</f>
        <v>-1.3685000000000003</v>
      </c>
      <c r="M35" s="101">
        <f t="shared" ref="M35:M36" si="23">(K35+L35)/F35</f>
        <v>2.1039130434782609E-2</v>
      </c>
      <c r="N35" s="99" t="s">
        <v>591</v>
      </c>
      <c r="O35" s="414">
        <v>44593</v>
      </c>
      <c r="P35" s="334"/>
      <c r="Q35" s="334"/>
      <c r="R35" s="335" t="s">
        <v>592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32"/>
      <c r="AJ35" s="302"/>
      <c r="AK35" s="302"/>
      <c r="AL35" s="302"/>
    </row>
    <row r="36" spans="1:38" s="263" customFormat="1" ht="15" customHeight="1">
      <c r="A36" s="415">
        <v>4</v>
      </c>
      <c r="B36" s="340">
        <v>44593</v>
      </c>
      <c r="C36" s="341"/>
      <c r="D36" s="416" t="s">
        <v>137</v>
      </c>
      <c r="E36" s="339" t="s">
        <v>593</v>
      </c>
      <c r="F36" s="339">
        <v>863.5</v>
      </c>
      <c r="G36" s="339">
        <v>839</v>
      </c>
      <c r="H36" s="339">
        <v>839</v>
      </c>
      <c r="I36" s="339" t="s">
        <v>892</v>
      </c>
      <c r="J36" s="417" t="s">
        <v>941</v>
      </c>
      <c r="K36" s="417">
        <f t="shared" si="22"/>
        <v>-24.5</v>
      </c>
      <c r="L36" s="418">
        <f>(F36*-0.7)/100</f>
        <v>-6.0444999999999993</v>
      </c>
      <c r="M36" s="419">
        <f t="shared" si="23"/>
        <v>-3.5372900984365949E-2</v>
      </c>
      <c r="N36" s="417" t="s">
        <v>604</v>
      </c>
      <c r="O36" s="420">
        <v>44599</v>
      </c>
      <c r="P36" s="334"/>
      <c r="Q36" s="334"/>
      <c r="R36" s="335" t="s">
        <v>592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32"/>
      <c r="AJ36" s="302"/>
      <c r="AK36" s="302"/>
      <c r="AL36" s="302"/>
    </row>
    <row r="37" spans="1:38" s="263" customFormat="1" ht="15" customHeight="1">
      <c r="A37" s="337">
        <v>5</v>
      </c>
      <c r="B37" s="250">
        <v>44593</v>
      </c>
      <c r="C37" s="292"/>
      <c r="D37" s="338" t="s">
        <v>51</v>
      </c>
      <c r="E37" s="291" t="s">
        <v>593</v>
      </c>
      <c r="F37" s="291">
        <v>374</v>
      </c>
      <c r="G37" s="291">
        <v>364</v>
      </c>
      <c r="H37" s="291">
        <v>385</v>
      </c>
      <c r="I37" s="291" t="s">
        <v>893</v>
      </c>
      <c r="J37" s="99" t="s">
        <v>902</v>
      </c>
      <c r="K37" s="99">
        <f t="shared" ref="K37" si="24">H37-F37</f>
        <v>11</v>
      </c>
      <c r="L37" s="100">
        <f>(F37*-0.7)/100</f>
        <v>-2.6180000000000003</v>
      </c>
      <c r="M37" s="101">
        <f t="shared" ref="M37" si="25">(K37+L37)/F37</f>
        <v>2.2411764705882353E-2</v>
      </c>
      <c r="N37" s="99" t="s">
        <v>591</v>
      </c>
      <c r="O37" s="102">
        <v>44594</v>
      </c>
      <c r="P37" s="334"/>
      <c r="Q37" s="334"/>
      <c r="R37" s="335" t="s">
        <v>592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32"/>
      <c r="AJ37" s="302"/>
      <c r="AK37" s="302"/>
      <c r="AL37" s="302"/>
    </row>
    <row r="38" spans="1:38" s="263" customFormat="1" ht="15" customHeight="1">
      <c r="A38" s="337">
        <v>6</v>
      </c>
      <c r="B38" s="250">
        <v>44593</v>
      </c>
      <c r="C38" s="292"/>
      <c r="D38" s="338" t="s">
        <v>391</v>
      </c>
      <c r="E38" s="291" t="s">
        <v>593</v>
      </c>
      <c r="F38" s="291">
        <v>126.5</v>
      </c>
      <c r="G38" s="291">
        <v>122</v>
      </c>
      <c r="H38" s="291">
        <v>130.25</v>
      </c>
      <c r="I38" s="291" t="s">
        <v>894</v>
      </c>
      <c r="J38" s="99" t="s">
        <v>901</v>
      </c>
      <c r="K38" s="99">
        <f t="shared" ref="K38:K39" si="26">H38-F38</f>
        <v>3.75</v>
      </c>
      <c r="L38" s="100">
        <f>(F38*-0.7)/100</f>
        <v>-0.88549999999999995</v>
      </c>
      <c r="M38" s="101">
        <f t="shared" ref="M38:M39" si="27">(K38+L38)/F38</f>
        <v>2.2644268774703557E-2</v>
      </c>
      <c r="N38" s="99" t="s">
        <v>591</v>
      </c>
      <c r="O38" s="102">
        <v>44594</v>
      </c>
      <c r="P38" s="334"/>
      <c r="Q38" s="334"/>
      <c r="R38" s="335" t="s">
        <v>595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32"/>
      <c r="AJ38" s="302"/>
      <c r="AK38" s="302"/>
      <c r="AL38" s="302"/>
    </row>
    <row r="39" spans="1:38" s="263" customFormat="1" ht="15" customHeight="1">
      <c r="A39" s="415">
        <v>7</v>
      </c>
      <c r="B39" s="340">
        <v>44593</v>
      </c>
      <c r="C39" s="341"/>
      <c r="D39" s="416" t="s">
        <v>416</v>
      </c>
      <c r="E39" s="339" t="s">
        <v>593</v>
      </c>
      <c r="F39" s="339">
        <v>3357.5</v>
      </c>
      <c r="G39" s="339">
        <v>3250</v>
      </c>
      <c r="H39" s="339">
        <v>3250</v>
      </c>
      <c r="I39" s="339" t="s">
        <v>895</v>
      </c>
      <c r="J39" s="417" t="s">
        <v>962</v>
      </c>
      <c r="K39" s="417">
        <f t="shared" si="26"/>
        <v>-107.5</v>
      </c>
      <c r="L39" s="418">
        <f>(F39*-0.7)/100</f>
        <v>-23.502500000000001</v>
      </c>
      <c r="M39" s="419">
        <f t="shared" si="27"/>
        <v>-3.9017870439314963E-2</v>
      </c>
      <c r="N39" s="417" t="s">
        <v>604</v>
      </c>
      <c r="O39" s="420">
        <v>44603</v>
      </c>
      <c r="P39" s="334"/>
      <c r="Q39" s="334"/>
      <c r="R39" s="335" t="s">
        <v>595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32"/>
      <c r="AJ39" s="302"/>
      <c r="AK39" s="302"/>
      <c r="AL39" s="302"/>
    </row>
    <row r="40" spans="1:38" s="263" customFormat="1" ht="15" customHeight="1">
      <c r="A40" s="337">
        <v>8</v>
      </c>
      <c r="B40" s="250">
        <v>44595</v>
      </c>
      <c r="C40" s="292"/>
      <c r="D40" s="338" t="s">
        <v>54</v>
      </c>
      <c r="E40" s="291" t="s">
        <v>593</v>
      </c>
      <c r="F40" s="291">
        <v>219.5</v>
      </c>
      <c r="G40" s="291">
        <v>213.5</v>
      </c>
      <c r="H40" s="291">
        <v>226</v>
      </c>
      <c r="I40" s="291" t="s">
        <v>906</v>
      </c>
      <c r="J40" s="99" t="s">
        <v>907</v>
      </c>
      <c r="K40" s="99">
        <f t="shared" ref="K40:K41" si="28">H40-F40</f>
        <v>6.5</v>
      </c>
      <c r="L40" s="100">
        <f>(F40*-0.07)/100</f>
        <v>-0.15365000000000001</v>
      </c>
      <c r="M40" s="101">
        <f t="shared" ref="M40:M41" si="29">(K40+L40)/F40</f>
        <v>2.8912756264236904E-2</v>
      </c>
      <c r="N40" s="99" t="s">
        <v>591</v>
      </c>
      <c r="O40" s="414">
        <v>44595</v>
      </c>
      <c r="P40" s="334"/>
      <c r="Q40" s="334"/>
      <c r="R40" s="335" t="s">
        <v>595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32"/>
      <c r="AJ40" s="302"/>
      <c r="AK40" s="302"/>
      <c r="AL40" s="302"/>
    </row>
    <row r="41" spans="1:38" s="263" customFormat="1" ht="15" customHeight="1">
      <c r="A41" s="415">
        <v>9</v>
      </c>
      <c r="B41" s="340">
        <v>44595</v>
      </c>
      <c r="C41" s="341"/>
      <c r="D41" s="416" t="s">
        <v>146</v>
      </c>
      <c r="E41" s="339" t="s">
        <v>593</v>
      </c>
      <c r="F41" s="339">
        <v>1952.5</v>
      </c>
      <c r="G41" s="339">
        <v>1890</v>
      </c>
      <c r="H41" s="339">
        <v>1890</v>
      </c>
      <c r="I41" s="339" t="s">
        <v>908</v>
      </c>
      <c r="J41" s="417" t="s">
        <v>978</v>
      </c>
      <c r="K41" s="417">
        <f t="shared" si="28"/>
        <v>-62.5</v>
      </c>
      <c r="L41" s="418">
        <f>(F41*-0.7)/100</f>
        <v>-13.6675</v>
      </c>
      <c r="M41" s="419">
        <f t="shared" si="29"/>
        <v>-3.9010243277848911E-2</v>
      </c>
      <c r="N41" s="417" t="s">
        <v>604</v>
      </c>
      <c r="O41" s="420">
        <v>44603</v>
      </c>
      <c r="P41" s="334"/>
      <c r="Q41" s="334"/>
      <c r="R41" s="335" t="s">
        <v>592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32"/>
      <c r="AJ41" s="302"/>
      <c r="AK41" s="302"/>
      <c r="AL41" s="302"/>
    </row>
    <row r="42" spans="1:38" s="263" customFormat="1" ht="15" customHeight="1">
      <c r="A42" s="337">
        <v>10</v>
      </c>
      <c r="B42" s="250">
        <v>44599</v>
      </c>
      <c r="C42" s="292"/>
      <c r="D42" s="338" t="s">
        <v>451</v>
      </c>
      <c r="E42" s="291" t="s">
        <v>593</v>
      </c>
      <c r="F42" s="291">
        <v>348</v>
      </c>
      <c r="G42" s="291">
        <v>338</v>
      </c>
      <c r="H42" s="291">
        <v>358.5</v>
      </c>
      <c r="I42" s="291" t="s">
        <v>927</v>
      </c>
      <c r="J42" s="99" t="s">
        <v>942</v>
      </c>
      <c r="K42" s="99">
        <f t="shared" ref="K42:K43" si="30">H42-F42</f>
        <v>10.5</v>
      </c>
      <c r="L42" s="100">
        <f>(F42*-0.7)/100</f>
        <v>-2.4359999999999999</v>
      </c>
      <c r="M42" s="101">
        <f t="shared" ref="M42:M43" si="31">(K42+L42)/F42</f>
        <v>2.3172413793103447E-2</v>
      </c>
      <c r="N42" s="99" t="s">
        <v>591</v>
      </c>
      <c r="O42" s="102">
        <v>44600</v>
      </c>
      <c r="P42" s="334"/>
      <c r="Q42" s="334"/>
      <c r="R42" s="335" t="s">
        <v>592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32"/>
      <c r="AJ42" s="302"/>
      <c r="AK42" s="302"/>
      <c r="AL42" s="302"/>
    </row>
    <row r="43" spans="1:38" s="263" customFormat="1" ht="15" customHeight="1">
      <c r="A43" s="415">
        <v>11</v>
      </c>
      <c r="B43" s="340">
        <v>44601</v>
      </c>
      <c r="C43" s="341"/>
      <c r="D43" s="416" t="s">
        <v>845</v>
      </c>
      <c r="E43" s="339" t="s">
        <v>593</v>
      </c>
      <c r="F43" s="339">
        <v>2675</v>
      </c>
      <c r="G43" s="339">
        <v>2590</v>
      </c>
      <c r="H43" s="339">
        <v>2590</v>
      </c>
      <c r="I43" s="339" t="s">
        <v>952</v>
      </c>
      <c r="J43" s="417" t="s">
        <v>981</v>
      </c>
      <c r="K43" s="417">
        <f t="shared" si="30"/>
        <v>-85</v>
      </c>
      <c r="L43" s="418">
        <f>(F43*-0.7)/100</f>
        <v>-18.724999999999998</v>
      </c>
      <c r="M43" s="419">
        <f t="shared" si="31"/>
        <v>-3.8775700934579438E-2</v>
      </c>
      <c r="N43" s="417" t="s">
        <v>604</v>
      </c>
      <c r="O43" s="420">
        <v>44603</v>
      </c>
      <c r="P43" s="334"/>
      <c r="Q43" s="334"/>
      <c r="R43" s="335" t="s">
        <v>592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32"/>
      <c r="AJ43" s="302"/>
      <c r="AK43" s="302"/>
      <c r="AL43" s="302"/>
    </row>
    <row r="44" spans="1:38" s="263" customFormat="1" ht="15" customHeight="1">
      <c r="A44" s="337">
        <v>12</v>
      </c>
      <c r="B44" s="250">
        <v>44601</v>
      </c>
      <c r="C44" s="292"/>
      <c r="D44" s="338" t="s">
        <v>451</v>
      </c>
      <c r="E44" s="291" t="s">
        <v>593</v>
      </c>
      <c r="F44" s="291">
        <v>361.5</v>
      </c>
      <c r="G44" s="291">
        <v>349</v>
      </c>
      <c r="H44" s="291">
        <v>372.5</v>
      </c>
      <c r="I44" s="291" t="s">
        <v>953</v>
      </c>
      <c r="J44" s="99" t="s">
        <v>902</v>
      </c>
      <c r="K44" s="99">
        <f t="shared" ref="K44:K45" si="32">H44-F44</f>
        <v>11</v>
      </c>
      <c r="L44" s="100">
        <f>(F44*-0.7)/100</f>
        <v>-2.5305</v>
      </c>
      <c r="M44" s="101">
        <f t="shared" ref="M44:M45" si="33">(K44+L44)/F44</f>
        <v>2.3428769017980636E-2</v>
      </c>
      <c r="N44" s="99" t="s">
        <v>591</v>
      </c>
      <c r="O44" s="102">
        <v>44602</v>
      </c>
      <c r="P44" s="334"/>
      <c r="Q44" s="334"/>
      <c r="R44" s="335" t="s">
        <v>592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32"/>
      <c r="AJ44" s="302"/>
      <c r="AK44" s="302"/>
      <c r="AL44" s="302"/>
    </row>
    <row r="45" spans="1:38" s="263" customFormat="1" ht="15" customHeight="1">
      <c r="A45" s="415">
        <v>13</v>
      </c>
      <c r="B45" s="340">
        <v>44602</v>
      </c>
      <c r="C45" s="341"/>
      <c r="D45" s="416" t="s">
        <v>197</v>
      </c>
      <c r="E45" s="339" t="s">
        <v>593</v>
      </c>
      <c r="F45" s="339">
        <v>967.5</v>
      </c>
      <c r="G45" s="339">
        <v>940</v>
      </c>
      <c r="H45" s="339">
        <v>940</v>
      </c>
      <c r="I45" s="339" t="s">
        <v>958</v>
      </c>
      <c r="J45" s="417" t="s">
        <v>961</v>
      </c>
      <c r="K45" s="417">
        <f t="shared" si="32"/>
        <v>-27.5</v>
      </c>
      <c r="L45" s="418">
        <f>(F45*-0.7)/100</f>
        <v>-6.7725</v>
      </c>
      <c r="M45" s="419">
        <f t="shared" si="33"/>
        <v>-3.5423772609819125E-2</v>
      </c>
      <c r="N45" s="417" t="s">
        <v>604</v>
      </c>
      <c r="O45" s="420">
        <v>44606</v>
      </c>
      <c r="P45" s="334"/>
      <c r="Q45" s="334"/>
      <c r="R45" s="335" t="s">
        <v>595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32"/>
      <c r="AJ45" s="302"/>
      <c r="AK45" s="302"/>
      <c r="AL45" s="302"/>
    </row>
    <row r="46" spans="1:38" s="263" customFormat="1" ht="15" customHeight="1">
      <c r="A46" s="326">
        <v>14</v>
      </c>
      <c r="B46" s="253">
        <v>44603</v>
      </c>
      <c r="C46" s="327"/>
      <c r="D46" s="328" t="s">
        <v>963</v>
      </c>
      <c r="E46" s="256" t="s">
        <v>593</v>
      </c>
      <c r="F46" s="256" t="s">
        <v>964</v>
      </c>
      <c r="G46" s="256">
        <v>1095</v>
      </c>
      <c r="H46" s="256"/>
      <c r="I46" s="256" t="s">
        <v>965</v>
      </c>
      <c r="J46" s="329" t="s">
        <v>594</v>
      </c>
      <c r="K46" s="329"/>
      <c r="L46" s="330"/>
      <c r="M46" s="331"/>
      <c r="N46" s="329"/>
      <c r="O46" s="381"/>
      <c r="P46" s="334"/>
      <c r="Q46" s="334"/>
      <c r="R46" s="335" t="s">
        <v>592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32"/>
      <c r="AJ46" s="302"/>
      <c r="AK46" s="302"/>
      <c r="AL46" s="302"/>
    </row>
    <row r="47" spans="1:38" s="263" customFormat="1" ht="15" customHeight="1">
      <c r="A47" s="415">
        <v>15</v>
      </c>
      <c r="B47" s="340">
        <v>44603</v>
      </c>
      <c r="C47" s="341"/>
      <c r="D47" s="416" t="s">
        <v>522</v>
      </c>
      <c r="E47" s="339" t="s">
        <v>593</v>
      </c>
      <c r="F47" s="339">
        <v>2003</v>
      </c>
      <c r="G47" s="339">
        <v>1940</v>
      </c>
      <c r="H47" s="339">
        <v>1940</v>
      </c>
      <c r="I47" s="339" t="s">
        <v>967</v>
      </c>
      <c r="J47" s="417" t="s">
        <v>982</v>
      </c>
      <c r="K47" s="417">
        <f t="shared" ref="K47:K49" si="34">H47-F47</f>
        <v>-63</v>
      </c>
      <c r="L47" s="418">
        <f>(F47*-0.7)/100</f>
        <v>-14.020999999999999</v>
      </c>
      <c r="M47" s="419">
        <f t="shared" ref="M47:M49" si="35">(K47+L47)/F47</f>
        <v>-3.8452820768846728E-2</v>
      </c>
      <c r="N47" s="417" t="s">
        <v>604</v>
      </c>
      <c r="O47" s="420">
        <v>44606</v>
      </c>
      <c r="P47" s="334"/>
      <c r="Q47" s="334"/>
      <c r="R47" s="335" t="s">
        <v>592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32"/>
      <c r="AJ47" s="302"/>
      <c r="AK47" s="302"/>
      <c r="AL47" s="302"/>
    </row>
    <row r="48" spans="1:38" s="263" customFormat="1" ht="15" customHeight="1">
      <c r="A48" s="415">
        <v>16</v>
      </c>
      <c r="B48" s="340">
        <v>44603</v>
      </c>
      <c r="C48" s="341"/>
      <c r="D48" s="416" t="s">
        <v>350</v>
      </c>
      <c r="E48" s="339" t="s">
        <v>593</v>
      </c>
      <c r="F48" s="339">
        <v>761</v>
      </c>
      <c r="G48" s="339">
        <v>735</v>
      </c>
      <c r="H48" s="339">
        <v>735</v>
      </c>
      <c r="I48" s="339" t="s">
        <v>968</v>
      </c>
      <c r="J48" s="417" t="s">
        <v>983</v>
      </c>
      <c r="K48" s="417">
        <f t="shared" si="34"/>
        <v>-26</v>
      </c>
      <c r="L48" s="418">
        <f>(F48*-0.7)/100</f>
        <v>-5.3269999999999991</v>
      </c>
      <c r="M48" s="419">
        <f t="shared" si="35"/>
        <v>-4.1165571616294347E-2</v>
      </c>
      <c r="N48" s="417" t="s">
        <v>604</v>
      </c>
      <c r="O48" s="420">
        <v>44606</v>
      </c>
      <c r="P48" s="334"/>
      <c r="Q48" s="334"/>
      <c r="R48" s="335" t="s">
        <v>595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32"/>
      <c r="AJ48" s="302"/>
      <c r="AK48" s="302"/>
      <c r="AL48" s="302"/>
    </row>
    <row r="49" spans="1:38" s="263" customFormat="1" ht="15" customHeight="1">
      <c r="A49" s="337">
        <v>17</v>
      </c>
      <c r="B49" s="250">
        <v>44607</v>
      </c>
      <c r="C49" s="292"/>
      <c r="D49" s="338" t="s">
        <v>534</v>
      </c>
      <c r="E49" s="291" t="s">
        <v>593</v>
      </c>
      <c r="F49" s="291">
        <v>1212.5</v>
      </c>
      <c r="G49" s="291">
        <v>1180</v>
      </c>
      <c r="H49" s="291">
        <v>1240</v>
      </c>
      <c r="I49" s="291" t="s">
        <v>1001</v>
      </c>
      <c r="J49" s="99" t="s">
        <v>1002</v>
      </c>
      <c r="K49" s="421">
        <f t="shared" si="34"/>
        <v>27.5</v>
      </c>
      <c r="L49" s="380">
        <f>(F49*-0.07)/100</f>
        <v>-0.84875000000000012</v>
      </c>
      <c r="M49" s="454">
        <f t="shared" si="35"/>
        <v>2.1980412371134021E-2</v>
      </c>
      <c r="N49" s="99" t="s">
        <v>591</v>
      </c>
      <c r="O49" s="102">
        <v>44607</v>
      </c>
      <c r="P49" s="334"/>
      <c r="Q49" s="334"/>
      <c r="R49" s="335" t="s">
        <v>592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32"/>
      <c r="AJ49" s="302"/>
      <c r="AK49" s="302"/>
      <c r="AL49" s="302"/>
    </row>
    <row r="50" spans="1:38" s="263" customFormat="1" ht="15" customHeight="1">
      <c r="A50" s="337">
        <v>18</v>
      </c>
      <c r="B50" s="250">
        <v>44607</v>
      </c>
      <c r="C50" s="292"/>
      <c r="D50" s="338" t="s">
        <v>201</v>
      </c>
      <c r="E50" s="291" t="s">
        <v>593</v>
      </c>
      <c r="F50" s="291">
        <v>1184</v>
      </c>
      <c r="G50" s="291">
        <v>1144</v>
      </c>
      <c r="H50" s="291">
        <v>1211</v>
      </c>
      <c r="I50" s="291">
        <v>1250</v>
      </c>
      <c r="J50" s="99" t="s">
        <v>1020</v>
      </c>
      <c r="K50" s="421">
        <f t="shared" ref="K50" si="36">H50-F50</f>
        <v>27</v>
      </c>
      <c r="L50" s="380">
        <f>(F50*-0.07)/100</f>
        <v>-0.82880000000000009</v>
      </c>
      <c r="M50" s="454">
        <f t="shared" ref="M50" si="37">(K50+L50)/F50</f>
        <v>2.2104054054054054E-2</v>
      </c>
      <c r="N50" s="99" t="s">
        <v>591</v>
      </c>
      <c r="O50" s="102">
        <v>44607</v>
      </c>
      <c r="P50" s="334"/>
      <c r="Q50" s="334"/>
      <c r="R50" s="335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32"/>
      <c r="AJ50" s="302"/>
      <c r="AK50" s="302"/>
      <c r="AL50" s="302"/>
    </row>
    <row r="51" spans="1:38" s="263" customFormat="1" ht="15" customHeight="1">
      <c r="A51" s="326"/>
      <c r="B51" s="253"/>
      <c r="C51" s="327"/>
      <c r="D51" s="328"/>
      <c r="E51" s="256"/>
      <c r="F51" s="256"/>
      <c r="G51" s="256"/>
      <c r="H51" s="256"/>
      <c r="I51" s="256"/>
      <c r="J51" s="329"/>
      <c r="K51" s="329"/>
      <c r="L51" s="330"/>
      <c r="M51" s="331"/>
      <c r="N51" s="329"/>
      <c r="O51" s="381"/>
      <c r="P51" s="334"/>
      <c r="Q51" s="334"/>
      <c r="R51" s="335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32"/>
      <c r="AJ51" s="302"/>
      <c r="AK51" s="302"/>
      <c r="AL51" s="302"/>
    </row>
    <row r="52" spans="1:38" s="263" customFormat="1" ht="15" customHeight="1">
      <c r="A52" s="326"/>
      <c r="B52" s="253"/>
      <c r="C52" s="327"/>
      <c r="D52" s="328"/>
      <c r="E52" s="256"/>
      <c r="F52" s="256"/>
      <c r="G52" s="256"/>
      <c r="H52" s="256"/>
      <c r="I52" s="256"/>
      <c r="J52" s="329"/>
      <c r="K52" s="329"/>
      <c r="L52" s="330"/>
      <c r="M52" s="331"/>
      <c r="N52" s="329"/>
      <c r="O52" s="381"/>
      <c r="P52" s="334"/>
      <c r="Q52" s="334"/>
      <c r="R52" s="335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32"/>
      <c r="AJ52" s="302"/>
      <c r="AK52" s="302"/>
      <c r="AL52" s="302"/>
    </row>
    <row r="53" spans="1:38" s="276" customFormat="1" ht="15" customHeight="1">
      <c r="K53" s="257"/>
      <c r="L53" s="289"/>
      <c r="M53" s="357"/>
      <c r="N53" s="257"/>
      <c r="O53" s="300"/>
      <c r="P53" s="1"/>
      <c r="Q53" s="1"/>
      <c r="R53" s="353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359"/>
      <c r="AJ53" s="358"/>
      <c r="AK53" s="358"/>
      <c r="AL53" s="358"/>
    </row>
    <row r="54" spans="1:38" ht="15" customHeight="1">
      <c r="A54" s="344"/>
      <c r="B54" s="345"/>
      <c r="C54" s="346"/>
      <c r="D54" s="347"/>
      <c r="E54" s="348"/>
      <c r="F54" s="348"/>
      <c r="G54" s="348"/>
      <c r="H54" s="348"/>
      <c r="I54" s="348"/>
      <c r="J54" s="349"/>
      <c r="K54" s="349"/>
      <c r="L54" s="350"/>
      <c r="M54" s="351"/>
      <c r="N54" s="349"/>
      <c r="O54" s="352"/>
      <c r="P54" s="1"/>
      <c r="Q54" s="1"/>
      <c r="R54" s="353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44.25" customHeight="1">
      <c r="A55" s="123" t="s">
        <v>596</v>
      </c>
      <c r="B55" s="146"/>
      <c r="C55" s="146"/>
      <c r="D55" s="1"/>
      <c r="E55" s="6"/>
      <c r="F55" s="6"/>
      <c r="G55" s="6"/>
      <c r="H55" s="6" t="s">
        <v>608</v>
      </c>
      <c r="I55" s="6"/>
      <c r="J55" s="6"/>
      <c r="K55" s="119"/>
      <c r="L55" s="148"/>
      <c r="M55" s="119"/>
      <c r="N55" s="120"/>
      <c r="O55" s="119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305"/>
      <c r="AD55" s="305"/>
      <c r="AE55" s="305"/>
      <c r="AF55" s="305"/>
      <c r="AG55" s="305"/>
      <c r="AH55" s="305"/>
    </row>
    <row r="56" spans="1:38" ht="12.75" customHeight="1">
      <c r="A56" s="130" t="s">
        <v>597</v>
      </c>
      <c r="B56" s="123"/>
      <c r="C56" s="123"/>
      <c r="D56" s="123"/>
      <c r="E56" s="41"/>
      <c r="F56" s="131" t="s">
        <v>598</v>
      </c>
      <c r="G56" s="56"/>
      <c r="H56" s="41"/>
      <c r="I56" s="56"/>
      <c r="J56" s="6"/>
      <c r="K56" s="149"/>
      <c r="L56" s="150"/>
      <c r="M56" s="6"/>
      <c r="N56" s="113"/>
      <c r="O56" s="151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30"/>
      <c r="B57" s="123"/>
      <c r="C57" s="123"/>
      <c r="D57" s="123"/>
      <c r="E57" s="6"/>
      <c r="F57" s="131" t="s">
        <v>600</v>
      </c>
      <c r="G57" s="56"/>
      <c r="H57" s="41"/>
      <c r="I57" s="56"/>
      <c r="J57" s="6"/>
      <c r="K57" s="149"/>
      <c r="L57" s="150"/>
      <c r="M57" s="6"/>
      <c r="N57" s="113"/>
      <c r="O57" s="15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23"/>
      <c r="B58" s="123"/>
      <c r="C58" s="123"/>
      <c r="D58" s="123"/>
      <c r="E58" s="6"/>
      <c r="F58" s="6"/>
      <c r="G58" s="6"/>
      <c r="H58" s="6"/>
      <c r="I58" s="6"/>
      <c r="J58" s="136"/>
      <c r="K58" s="133"/>
      <c r="L58" s="134"/>
      <c r="M58" s="6"/>
      <c r="N58" s="137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52" t="s">
        <v>609</v>
      </c>
      <c r="B59" s="152"/>
      <c r="C59" s="152"/>
      <c r="D59" s="152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6" t="s">
        <v>16</v>
      </c>
      <c r="B60" s="96" t="s">
        <v>568</v>
      </c>
      <c r="C60" s="96"/>
      <c r="D60" s="97" t="s">
        <v>579</v>
      </c>
      <c r="E60" s="96" t="s">
        <v>580</v>
      </c>
      <c r="F60" s="96" t="s">
        <v>581</v>
      </c>
      <c r="G60" s="96" t="s">
        <v>602</v>
      </c>
      <c r="H60" s="96" t="s">
        <v>583</v>
      </c>
      <c r="I60" s="96" t="s">
        <v>584</v>
      </c>
      <c r="J60" s="95" t="s">
        <v>585</v>
      </c>
      <c r="K60" s="153" t="s">
        <v>610</v>
      </c>
      <c r="L60" s="98" t="s">
        <v>587</v>
      </c>
      <c r="M60" s="153" t="s">
        <v>611</v>
      </c>
      <c r="N60" s="96" t="s">
        <v>612</v>
      </c>
      <c r="O60" s="95" t="s">
        <v>589</v>
      </c>
      <c r="P60" s="97" t="s">
        <v>590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252" customFormat="1" ht="13.5" customHeight="1">
      <c r="A61" s="339">
        <v>1</v>
      </c>
      <c r="B61" s="340">
        <v>44593</v>
      </c>
      <c r="C61" s="376"/>
      <c r="D61" s="376" t="s">
        <v>886</v>
      </c>
      <c r="E61" s="339" t="s">
        <v>593</v>
      </c>
      <c r="F61" s="339">
        <v>2414</v>
      </c>
      <c r="G61" s="339">
        <v>238</v>
      </c>
      <c r="H61" s="343">
        <v>2380</v>
      </c>
      <c r="I61" s="343" t="s">
        <v>887</v>
      </c>
      <c r="J61" s="354" t="s">
        <v>980</v>
      </c>
      <c r="K61" s="343">
        <f t="shared" ref="K61" si="38">H61-F61</f>
        <v>-34</v>
      </c>
      <c r="L61" s="372">
        <f t="shared" ref="L61:L63" si="39">(H61*N61)*0.07%</f>
        <v>624.75000000000011</v>
      </c>
      <c r="M61" s="373">
        <f t="shared" ref="M61" si="40">(K61*N61)-L61</f>
        <v>-13374.75</v>
      </c>
      <c r="N61" s="343">
        <v>375</v>
      </c>
      <c r="O61" s="374" t="s">
        <v>604</v>
      </c>
      <c r="P61" s="433">
        <v>44228</v>
      </c>
      <c r="Q61" s="254"/>
      <c r="R61" s="259" t="s">
        <v>592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8"/>
      <c r="AG61" s="253"/>
      <c r="AH61" s="301"/>
      <c r="AI61" s="301"/>
      <c r="AJ61" s="282"/>
      <c r="AK61" s="282"/>
      <c r="AL61" s="282"/>
    </row>
    <row r="62" spans="1:38" s="252" customFormat="1" ht="13.5" customHeight="1">
      <c r="A62" s="339">
        <v>2</v>
      </c>
      <c r="B62" s="340">
        <v>44595</v>
      </c>
      <c r="C62" s="376"/>
      <c r="D62" s="376" t="s">
        <v>911</v>
      </c>
      <c r="E62" s="339" t="s">
        <v>593</v>
      </c>
      <c r="F62" s="339">
        <v>640</v>
      </c>
      <c r="G62" s="339">
        <v>630</v>
      </c>
      <c r="H62" s="343">
        <v>630</v>
      </c>
      <c r="I62" s="343" t="s">
        <v>912</v>
      </c>
      <c r="J62" s="354" t="s">
        <v>922</v>
      </c>
      <c r="K62" s="343">
        <f t="shared" ref="K62" si="41">H62-F62</f>
        <v>-10</v>
      </c>
      <c r="L62" s="372">
        <f t="shared" ref="L62" si="42">(H62*N62)*0.07%</f>
        <v>485.10000000000008</v>
      </c>
      <c r="M62" s="373">
        <f t="shared" ref="M62" si="43">(K62*N62)-L62</f>
        <v>-11485.1</v>
      </c>
      <c r="N62" s="343">
        <v>1100</v>
      </c>
      <c r="O62" s="374" t="s">
        <v>604</v>
      </c>
      <c r="P62" s="375">
        <v>44231</v>
      </c>
      <c r="Q62" s="254"/>
      <c r="R62" s="259" t="s">
        <v>592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348"/>
      <c r="AG62" s="345"/>
      <c r="AH62" s="254"/>
      <c r="AI62" s="254"/>
      <c r="AJ62" s="348"/>
      <c r="AK62" s="348"/>
      <c r="AL62" s="348"/>
    </row>
    <row r="63" spans="1:38" s="252" customFormat="1" ht="13.5" customHeight="1">
      <c r="A63" s="484">
        <v>3</v>
      </c>
      <c r="B63" s="480">
        <v>44595</v>
      </c>
      <c r="C63" s="341"/>
      <c r="D63" s="342" t="s">
        <v>913</v>
      </c>
      <c r="E63" s="339" t="s">
        <v>593</v>
      </c>
      <c r="F63" s="339">
        <v>545</v>
      </c>
      <c r="G63" s="339">
        <v>534</v>
      </c>
      <c r="H63" s="339">
        <v>534</v>
      </c>
      <c r="I63" s="343">
        <v>565</v>
      </c>
      <c r="J63" s="486" t="s">
        <v>921</v>
      </c>
      <c r="K63" s="426">
        <f>H63-F63</f>
        <v>-11</v>
      </c>
      <c r="L63" s="372">
        <f t="shared" si="39"/>
        <v>560.70000000000005</v>
      </c>
      <c r="M63" s="486">
        <f>(-1500*6)-660.7</f>
        <v>-9660.7000000000007</v>
      </c>
      <c r="N63" s="487">
        <v>1500</v>
      </c>
      <c r="O63" s="480" t="s">
        <v>604</v>
      </c>
      <c r="P63" s="482">
        <v>44596</v>
      </c>
      <c r="Q63" s="254"/>
      <c r="R63" s="259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348"/>
      <c r="AG63" s="345"/>
      <c r="AH63" s="254"/>
      <c r="AI63" s="254"/>
      <c r="AJ63" s="348"/>
      <c r="AK63" s="348"/>
      <c r="AL63" s="348"/>
    </row>
    <row r="64" spans="1:38" s="252" customFormat="1" ht="13.5" customHeight="1">
      <c r="A64" s="485"/>
      <c r="B64" s="481"/>
      <c r="C64" s="341"/>
      <c r="D64" s="342" t="s">
        <v>914</v>
      </c>
      <c r="E64" s="339" t="s">
        <v>857</v>
      </c>
      <c r="F64" s="339">
        <v>14.5</v>
      </c>
      <c r="G64" s="339"/>
      <c r="H64" s="339">
        <v>9.5</v>
      </c>
      <c r="I64" s="343"/>
      <c r="J64" s="483"/>
      <c r="K64" s="426">
        <f>F64-H64</f>
        <v>5</v>
      </c>
      <c r="L64" s="427">
        <v>100</v>
      </c>
      <c r="M64" s="483"/>
      <c r="N64" s="488"/>
      <c r="O64" s="481"/>
      <c r="P64" s="483"/>
      <c r="Q64" s="254"/>
      <c r="R64" s="259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348"/>
      <c r="AG64" s="345"/>
      <c r="AH64" s="254"/>
      <c r="AI64" s="254"/>
      <c r="AJ64" s="348"/>
      <c r="AK64" s="348"/>
      <c r="AL64" s="348"/>
    </row>
    <row r="65" spans="1:38" s="252" customFormat="1" ht="13.5" customHeight="1">
      <c r="A65" s="434">
        <v>4</v>
      </c>
      <c r="B65" s="435">
        <v>44599</v>
      </c>
      <c r="C65" s="292"/>
      <c r="D65" s="438" t="s">
        <v>930</v>
      </c>
      <c r="E65" s="291" t="s">
        <v>593</v>
      </c>
      <c r="F65" s="291">
        <v>3020</v>
      </c>
      <c r="G65" s="291">
        <v>2940</v>
      </c>
      <c r="H65" s="291">
        <v>3080</v>
      </c>
      <c r="I65" s="378" t="s">
        <v>931</v>
      </c>
      <c r="J65" s="421" t="s">
        <v>801</v>
      </c>
      <c r="K65" s="378">
        <f t="shared" ref="K65" si="44">H65-F65</f>
        <v>60</v>
      </c>
      <c r="L65" s="422">
        <f t="shared" ref="L65" si="45">(H65*N65)*0.07%</f>
        <v>377.30000000000007</v>
      </c>
      <c r="M65" s="423">
        <f t="shared" ref="M65" si="46">(K65*N65)-L65</f>
        <v>10122.700000000001</v>
      </c>
      <c r="N65" s="378">
        <v>175</v>
      </c>
      <c r="O65" s="424" t="s">
        <v>591</v>
      </c>
      <c r="P65" s="425">
        <v>44236</v>
      </c>
      <c r="Q65" s="254"/>
      <c r="R65" s="259" t="s">
        <v>595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348"/>
      <c r="AG65" s="345"/>
      <c r="AH65" s="254"/>
      <c r="AI65" s="254"/>
      <c r="AJ65" s="348"/>
      <c r="AK65" s="348"/>
      <c r="AL65" s="348"/>
    </row>
    <row r="66" spans="1:38" s="252" customFormat="1" ht="13.5" customHeight="1">
      <c r="A66" s="429">
        <v>5</v>
      </c>
      <c r="B66" s="430">
        <v>44599</v>
      </c>
      <c r="C66" s="292"/>
      <c r="D66" s="431" t="s">
        <v>935</v>
      </c>
      <c r="E66" s="291" t="s">
        <v>593</v>
      </c>
      <c r="F66" s="291">
        <v>221</v>
      </c>
      <c r="G66" s="291">
        <v>216</v>
      </c>
      <c r="H66" s="291">
        <v>225.5</v>
      </c>
      <c r="I66" s="378" t="s">
        <v>936</v>
      </c>
      <c r="J66" s="421" t="s">
        <v>947</v>
      </c>
      <c r="K66" s="378">
        <f t="shared" ref="K66:K67" si="47">H66-F66</f>
        <v>4.5</v>
      </c>
      <c r="L66" s="422">
        <f t="shared" ref="L66:L67" si="48">(H66*N66)*0.07%</f>
        <v>394.62500000000006</v>
      </c>
      <c r="M66" s="423">
        <f t="shared" ref="M66:M67" si="49">(K66*N66)-L66</f>
        <v>10855.375</v>
      </c>
      <c r="N66" s="378">
        <v>2500</v>
      </c>
      <c r="O66" s="424" t="s">
        <v>591</v>
      </c>
      <c r="P66" s="432">
        <v>44234</v>
      </c>
      <c r="Q66" s="254"/>
      <c r="R66" s="259" t="s">
        <v>592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348"/>
      <c r="AG66" s="345"/>
      <c r="AH66" s="254"/>
      <c r="AI66" s="254"/>
      <c r="AJ66" s="348"/>
      <c r="AK66" s="348"/>
      <c r="AL66" s="348"/>
    </row>
    <row r="67" spans="1:38" s="252" customFormat="1" ht="13.5" customHeight="1">
      <c r="A67" s="339">
        <v>6</v>
      </c>
      <c r="B67" s="428">
        <v>44599</v>
      </c>
      <c r="C67" s="376"/>
      <c r="D67" s="376" t="s">
        <v>937</v>
      </c>
      <c r="E67" s="339" t="s">
        <v>593</v>
      </c>
      <c r="F67" s="339">
        <v>17300</v>
      </c>
      <c r="G67" s="339">
        <v>17170</v>
      </c>
      <c r="H67" s="343">
        <v>17170</v>
      </c>
      <c r="I67" s="343">
        <v>17500</v>
      </c>
      <c r="J67" s="354" t="s">
        <v>940</v>
      </c>
      <c r="K67" s="343">
        <f t="shared" si="47"/>
        <v>-130</v>
      </c>
      <c r="L67" s="372">
        <f t="shared" si="48"/>
        <v>600.95000000000005</v>
      </c>
      <c r="M67" s="373">
        <f t="shared" si="49"/>
        <v>-7100.95</v>
      </c>
      <c r="N67" s="343">
        <v>50</v>
      </c>
      <c r="O67" s="374" t="s">
        <v>604</v>
      </c>
      <c r="P67" s="433">
        <v>44234</v>
      </c>
      <c r="Q67" s="254"/>
      <c r="R67" s="259" t="s">
        <v>592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348"/>
      <c r="AG67" s="345"/>
      <c r="AH67" s="254"/>
      <c r="AI67" s="254"/>
      <c r="AJ67" s="348"/>
      <c r="AK67" s="348"/>
      <c r="AL67" s="348"/>
    </row>
    <row r="68" spans="1:38" s="252" customFormat="1" ht="13.5" customHeight="1">
      <c r="A68" s="291">
        <v>7</v>
      </c>
      <c r="B68" s="250">
        <v>44601</v>
      </c>
      <c r="C68" s="437"/>
      <c r="D68" s="437" t="s">
        <v>945</v>
      </c>
      <c r="E68" s="291" t="s">
        <v>593</v>
      </c>
      <c r="F68" s="291">
        <v>2377.5</v>
      </c>
      <c r="G68" s="291">
        <v>2325</v>
      </c>
      <c r="H68" s="378">
        <v>2415</v>
      </c>
      <c r="I68" s="378" t="s">
        <v>946</v>
      </c>
      <c r="J68" s="421" t="s">
        <v>948</v>
      </c>
      <c r="K68" s="378">
        <f t="shared" ref="K68:K70" si="50">H68-F68</f>
        <v>37.5</v>
      </c>
      <c r="L68" s="422">
        <f t="shared" ref="L68:L70" si="51">(H68*N68)*0.07%</f>
        <v>464.88750000000005</v>
      </c>
      <c r="M68" s="423">
        <f t="shared" ref="M68:M70" si="52">(K68*N68)-L68</f>
        <v>9847.6124999999993</v>
      </c>
      <c r="N68" s="378">
        <v>275</v>
      </c>
      <c r="O68" s="424" t="s">
        <v>591</v>
      </c>
      <c r="P68" s="432">
        <v>44236</v>
      </c>
      <c r="Q68" s="254"/>
      <c r="R68" s="259" t="s">
        <v>595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348"/>
      <c r="AG68" s="345"/>
      <c r="AH68" s="254"/>
      <c r="AI68" s="254"/>
      <c r="AJ68" s="348"/>
      <c r="AK68" s="348"/>
      <c r="AL68" s="348"/>
    </row>
    <row r="69" spans="1:38" s="252" customFormat="1" ht="13.5" customHeight="1">
      <c r="A69" s="291">
        <v>8</v>
      </c>
      <c r="B69" s="250">
        <v>44601</v>
      </c>
      <c r="C69" s="437"/>
      <c r="D69" s="437" t="s">
        <v>950</v>
      </c>
      <c r="E69" s="291" t="s">
        <v>593</v>
      </c>
      <c r="F69" s="291">
        <v>1217.5</v>
      </c>
      <c r="G69" s="291">
        <v>1188</v>
      </c>
      <c r="H69" s="378">
        <v>1243</v>
      </c>
      <c r="I69" s="378" t="s">
        <v>951</v>
      </c>
      <c r="J69" s="421" t="s">
        <v>955</v>
      </c>
      <c r="K69" s="378">
        <f t="shared" si="50"/>
        <v>25.5</v>
      </c>
      <c r="L69" s="422">
        <f t="shared" si="51"/>
        <v>369.79250000000008</v>
      </c>
      <c r="M69" s="423">
        <f t="shared" si="52"/>
        <v>10467.7075</v>
      </c>
      <c r="N69" s="378">
        <v>425</v>
      </c>
      <c r="O69" s="424" t="s">
        <v>591</v>
      </c>
      <c r="P69" s="425">
        <v>44237</v>
      </c>
      <c r="Q69" s="254"/>
      <c r="R69" s="259" t="s">
        <v>592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348"/>
      <c r="AG69" s="345"/>
      <c r="AH69" s="254"/>
      <c r="AI69" s="254"/>
      <c r="AJ69" s="348"/>
      <c r="AK69" s="348"/>
      <c r="AL69" s="348"/>
    </row>
    <row r="70" spans="1:38" s="252" customFormat="1" ht="13.5" customHeight="1">
      <c r="A70" s="339">
        <v>9</v>
      </c>
      <c r="B70" s="439">
        <v>44602</v>
      </c>
      <c r="C70" s="376"/>
      <c r="D70" s="376" t="s">
        <v>956</v>
      </c>
      <c r="E70" s="339" t="s">
        <v>593</v>
      </c>
      <c r="F70" s="339">
        <v>305</v>
      </c>
      <c r="G70" s="339">
        <v>297</v>
      </c>
      <c r="H70" s="343">
        <v>297</v>
      </c>
      <c r="I70" s="343" t="s">
        <v>957</v>
      </c>
      <c r="J70" s="354" t="s">
        <v>984</v>
      </c>
      <c r="K70" s="343">
        <f t="shared" si="50"/>
        <v>-8</v>
      </c>
      <c r="L70" s="372">
        <f t="shared" si="51"/>
        <v>353.43000000000006</v>
      </c>
      <c r="M70" s="373">
        <f t="shared" si="52"/>
        <v>-13953.43</v>
      </c>
      <c r="N70" s="343">
        <v>1700</v>
      </c>
      <c r="O70" s="374" t="s">
        <v>604</v>
      </c>
      <c r="P70" s="375">
        <v>44241</v>
      </c>
      <c r="Q70" s="254"/>
      <c r="R70" s="259" t="s">
        <v>595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348"/>
      <c r="AG70" s="345"/>
      <c r="AH70" s="254"/>
      <c r="AI70" s="254"/>
      <c r="AJ70" s="348"/>
      <c r="AK70" s="348"/>
      <c r="AL70" s="348"/>
    </row>
    <row r="71" spans="1:38" s="252" customFormat="1" ht="13.5" customHeight="1">
      <c r="A71" s="291">
        <v>10</v>
      </c>
      <c r="B71" s="250">
        <v>44603</v>
      </c>
      <c r="C71" s="437"/>
      <c r="D71" s="338" t="s">
        <v>966</v>
      </c>
      <c r="E71" s="291" t="s">
        <v>593</v>
      </c>
      <c r="F71" s="291">
        <v>2980</v>
      </c>
      <c r="G71" s="291">
        <v>2900</v>
      </c>
      <c r="H71" s="378">
        <v>3032.5</v>
      </c>
      <c r="I71" s="378" t="s">
        <v>974</v>
      </c>
      <c r="J71" s="421" t="s">
        <v>979</v>
      </c>
      <c r="K71" s="378">
        <f t="shared" ref="K71:K75" si="53">H71-F71</f>
        <v>52.5</v>
      </c>
      <c r="L71" s="422">
        <f t="shared" ref="L71:L73" si="54">(H71*N71)*0.07%</f>
        <v>371.48125000000005</v>
      </c>
      <c r="M71" s="423">
        <f t="shared" ref="M71:M73" si="55">(K71*N71)-L71</f>
        <v>8816.0187499999993</v>
      </c>
      <c r="N71" s="378">
        <v>175</v>
      </c>
      <c r="O71" s="424" t="s">
        <v>591</v>
      </c>
      <c r="P71" s="432">
        <v>44238</v>
      </c>
      <c r="Q71" s="254"/>
      <c r="R71" s="259" t="s">
        <v>595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348"/>
      <c r="AG71" s="345"/>
      <c r="AH71" s="254"/>
      <c r="AI71" s="254"/>
      <c r="AJ71" s="348"/>
      <c r="AK71" s="348"/>
      <c r="AL71" s="348"/>
    </row>
    <row r="72" spans="1:38" s="252" customFormat="1" ht="13.5" customHeight="1">
      <c r="A72" s="339">
        <v>11</v>
      </c>
      <c r="B72" s="439">
        <v>44603</v>
      </c>
      <c r="C72" s="376"/>
      <c r="D72" s="376" t="s">
        <v>973</v>
      </c>
      <c r="E72" s="339" t="s">
        <v>593</v>
      </c>
      <c r="F72" s="339">
        <v>220.5</v>
      </c>
      <c r="G72" s="339">
        <v>215</v>
      </c>
      <c r="H72" s="343">
        <v>215</v>
      </c>
      <c r="I72" s="343" t="s">
        <v>936</v>
      </c>
      <c r="J72" s="354" t="s">
        <v>985</v>
      </c>
      <c r="K72" s="343">
        <f t="shared" si="53"/>
        <v>-5.5</v>
      </c>
      <c r="L72" s="372">
        <f t="shared" si="54"/>
        <v>376.25000000000006</v>
      </c>
      <c r="M72" s="373">
        <f t="shared" si="55"/>
        <v>-14126.25</v>
      </c>
      <c r="N72" s="343">
        <v>2500</v>
      </c>
      <c r="O72" s="374" t="s">
        <v>604</v>
      </c>
      <c r="P72" s="375">
        <v>44241</v>
      </c>
      <c r="Q72" s="254"/>
      <c r="R72" s="259" t="s">
        <v>592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348"/>
      <c r="AG72" s="345"/>
      <c r="AH72" s="254"/>
      <c r="AI72" s="254"/>
      <c r="AJ72" s="348"/>
      <c r="AK72" s="348"/>
      <c r="AL72" s="348"/>
    </row>
    <row r="73" spans="1:38" s="252" customFormat="1" ht="13.5" customHeight="1">
      <c r="A73" s="339">
        <v>12</v>
      </c>
      <c r="B73" s="439">
        <v>44606</v>
      </c>
      <c r="C73" s="376"/>
      <c r="D73" s="376" t="s">
        <v>950</v>
      </c>
      <c r="E73" s="339" t="s">
        <v>593</v>
      </c>
      <c r="F73" s="339">
        <v>1215</v>
      </c>
      <c r="G73" s="339">
        <v>1188</v>
      </c>
      <c r="H73" s="343">
        <v>1188</v>
      </c>
      <c r="I73" s="343" t="s">
        <v>951</v>
      </c>
      <c r="J73" s="354" t="s">
        <v>986</v>
      </c>
      <c r="K73" s="343">
        <f t="shared" si="53"/>
        <v>-27</v>
      </c>
      <c r="L73" s="372">
        <f t="shared" si="54"/>
        <v>353.43000000000006</v>
      </c>
      <c r="M73" s="373">
        <f t="shared" si="55"/>
        <v>-11828.43</v>
      </c>
      <c r="N73" s="343">
        <v>425</v>
      </c>
      <c r="O73" s="374" t="s">
        <v>604</v>
      </c>
      <c r="P73" s="433">
        <v>44241</v>
      </c>
      <c r="Q73" s="254"/>
      <c r="R73" s="259" t="s">
        <v>592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348"/>
      <c r="AG73" s="345"/>
      <c r="AH73" s="254"/>
      <c r="AI73" s="254"/>
      <c r="AJ73" s="348"/>
      <c r="AK73" s="348"/>
      <c r="AL73" s="348"/>
    </row>
    <row r="74" spans="1:38" s="252" customFormat="1" ht="13.5" customHeight="1">
      <c r="A74" s="440">
        <v>13</v>
      </c>
      <c r="B74" s="441">
        <v>44606</v>
      </c>
      <c r="C74" s="442"/>
      <c r="D74" s="442" t="s">
        <v>945</v>
      </c>
      <c r="E74" s="440" t="s">
        <v>593</v>
      </c>
      <c r="F74" s="440">
        <v>2345</v>
      </c>
      <c r="G74" s="440">
        <v>2295</v>
      </c>
      <c r="H74" s="443">
        <v>2348</v>
      </c>
      <c r="I74" s="443" t="s">
        <v>987</v>
      </c>
      <c r="J74" s="444" t="s">
        <v>988</v>
      </c>
      <c r="K74" s="443">
        <f t="shared" si="53"/>
        <v>3</v>
      </c>
      <c r="L74" s="445">
        <f t="shared" ref="L74:L76" si="56">(H74*N74)*0.07%</f>
        <v>451.99000000000007</v>
      </c>
      <c r="M74" s="446">
        <f t="shared" ref="M74:M76" si="57">(K74*N74)-L74</f>
        <v>373.00999999999993</v>
      </c>
      <c r="N74" s="443">
        <v>275</v>
      </c>
      <c r="O74" s="447" t="s">
        <v>714</v>
      </c>
      <c r="P74" s="455">
        <v>44241</v>
      </c>
      <c r="Q74" s="254"/>
      <c r="R74" s="259" t="s">
        <v>595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348"/>
      <c r="AG74" s="345"/>
      <c r="AH74" s="254"/>
      <c r="AI74" s="254"/>
      <c r="AJ74" s="348"/>
      <c r="AK74" s="348"/>
      <c r="AL74" s="348"/>
    </row>
    <row r="75" spans="1:38" s="252" customFormat="1" ht="13.5" customHeight="1">
      <c r="A75" s="291">
        <v>14</v>
      </c>
      <c r="B75" s="250">
        <v>44607</v>
      </c>
      <c r="C75" s="437"/>
      <c r="D75" s="437" t="s">
        <v>1003</v>
      </c>
      <c r="E75" s="291" t="s">
        <v>593</v>
      </c>
      <c r="F75" s="291">
        <v>700</v>
      </c>
      <c r="G75" s="291">
        <v>683</v>
      </c>
      <c r="H75" s="378">
        <v>712</v>
      </c>
      <c r="I75" s="378" t="s">
        <v>1004</v>
      </c>
      <c r="J75" s="421" t="s">
        <v>1013</v>
      </c>
      <c r="K75" s="378">
        <f t="shared" si="53"/>
        <v>12</v>
      </c>
      <c r="L75" s="422">
        <f t="shared" si="56"/>
        <v>373.80000000000007</v>
      </c>
      <c r="M75" s="423">
        <f t="shared" si="57"/>
        <v>8626.2000000000007</v>
      </c>
      <c r="N75" s="378">
        <v>750</v>
      </c>
      <c r="O75" s="424" t="s">
        <v>591</v>
      </c>
      <c r="P75" s="432">
        <v>44242</v>
      </c>
      <c r="Q75" s="254"/>
      <c r="R75" s="259" t="s">
        <v>595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348"/>
      <c r="AG75" s="345"/>
      <c r="AH75" s="254"/>
      <c r="AI75" s="254"/>
      <c r="AJ75" s="348"/>
      <c r="AK75" s="348"/>
      <c r="AL75" s="348"/>
    </row>
    <row r="76" spans="1:38" s="252" customFormat="1" ht="13.5" customHeight="1">
      <c r="A76" s="291">
        <v>15</v>
      </c>
      <c r="B76" s="250">
        <v>44607</v>
      </c>
      <c r="C76" s="437"/>
      <c r="D76" s="437" t="s">
        <v>930</v>
      </c>
      <c r="E76" s="291" t="s">
        <v>593</v>
      </c>
      <c r="F76" s="291">
        <v>2945</v>
      </c>
      <c r="G76" s="291">
        <v>2870</v>
      </c>
      <c r="H76" s="378">
        <v>2993</v>
      </c>
      <c r="I76" s="378" t="s">
        <v>1005</v>
      </c>
      <c r="J76" s="421" t="s">
        <v>1023</v>
      </c>
      <c r="K76" s="378">
        <f>H76-F76</f>
        <v>48</v>
      </c>
      <c r="L76" s="422">
        <f t="shared" si="56"/>
        <v>366.64250000000004</v>
      </c>
      <c r="M76" s="423">
        <f t="shared" si="57"/>
        <v>8033.3575000000001</v>
      </c>
      <c r="N76" s="378">
        <v>175</v>
      </c>
      <c r="O76" s="424" t="s">
        <v>591</v>
      </c>
      <c r="P76" s="432">
        <v>44242</v>
      </c>
      <c r="Q76" s="254"/>
      <c r="R76" s="259" t="s">
        <v>595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348"/>
      <c r="AG76" s="345"/>
      <c r="AH76" s="254"/>
      <c r="AI76" s="254"/>
      <c r="AJ76" s="348"/>
      <c r="AK76" s="348"/>
      <c r="AL76" s="348"/>
    </row>
    <row r="77" spans="1:38" s="252" customFormat="1" ht="13.5" customHeight="1">
      <c r="A77" s="256">
        <v>16</v>
      </c>
      <c r="B77" s="253">
        <v>44607</v>
      </c>
      <c r="C77" s="382"/>
      <c r="D77" s="382" t="s">
        <v>1011</v>
      </c>
      <c r="E77" s="256" t="s">
        <v>593</v>
      </c>
      <c r="F77" s="256" t="s">
        <v>1012</v>
      </c>
      <c r="G77" s="256">
        <v>1395</v>
      </c>
      <c r="H77" s="257"/>
      <c r="I77" s="257">
        <v>1500</v>
      </c>
      <c r="J77" s="329" t="s">
        <v>594</v>
      </c>
      <c r="K77" s="257"/>
      <c r="L77" s="289"/>
      <c r="M77" s="290"/>
      <c r="N77" s="257"/>
      <c r="O77" s="452"/>
      <c r="P77" s="453"/>
      <c r="Q77" s="254"/>
      <c r="R77" s="259" t="s">
        <v>595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348"/>
      <c r="AG77" s="345"/>
      <c r="AH77" s="254"/>
      <c r="AI77" s="254"/>
      <c r="AJ77" s="348"/>
      <c r="AK77" s="348"/>
      <c r="AL77" s="348"/>
    </row>
    <row r="78" spans="1:38" s="252" customFormat="1" ht="13.5" customHeight="1">
      <c r="A78" s="256">
        <v>17</v>
      </c>
      <c r="B78" s="253">
        <v>44607</v>
      </c>
      <c r="C78" s="382"/>
      <c r="D78" s="382" t="s">
        <v>1016</v>
      </c>
      <c r="E78" s="256" t="s">
        <v>593</v>
      </c>
      <c r="F78" s="256" t="s">
        <v>1017</v>
      </c>
      <c r="G78" s="256">
        <v>688</v>
      </c>
      <c r="H78" s="257"/>
      <c r="I78" s="257" t="s">
        <v>1004</v>
      </c>
      <c r="J78" s="329" t="s">
        <v>594</v>
      </c>
      <c r="K78" s="257"/>
      <c r="L78" s="289"/>
      <c r="M78" s="290"/>
      <c r="N78" s="257"/>
      <c r="O78" s="452"/>
      <c r="P78" s="453"/>
      <c r="Q78" s="254"/>
      <c r="R78" s="259" t="s">
        <v>592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348"/>
      <c r="AG78" s="345"/>
      <c r="AH78" s="254"/>
      <c r="AI78" s="254"/>
      <c r="AJ78" s="348"/>
      <c r="AK78" s="348"/>
      <c r="AL78" s="348"/>
    </row>
    <row r="79" spans="1:38" s="252" customFormat="1" ht="13.5" customHeight="1">
      <c r="A79" s="291">
        <v>18</v>
      </c>
      <c r="B79" s="250">
        <v>44607</v>
      </c>
      <c r="C79" s="437"/>
      <c r="D79" s="437" t="s">
        <v>1018</v>
      </c>
      <c r="E79" s="291" t="s">
        <v>593</v>
      </c>
      <c r="F79" s="291">
        <v>2347</v>
      </c>
      <c r="G79" s="291">
        <v>2300</v>
      </c>
      <c r="H79" s="378">
        <v>2375</v>
      </c>
      <c r="I79" s="378" t="s">
        <v>1019</v>
      </c>
      <c r="J79" s="421" t="s">
        <v>1047</v>
      </c>
      <c r="K79" s="378">
        <f t="shared" ref="K79" si="58">H79-F79</f>
        <v>28</v>
      </c>
      <c r="L79" s="422">
        <f t="shared" ref="L79" si="59">(H79*N79)*0.07%</f>
        <v>498.75000000000006</v>
      </c>
      <c r="M79" s="423">
        <f t="shared" ref="M79" si="60">(K79*N79)-L79</f>
        <v>7901.25</v>
      </c>
      <c r="N79" s="378">
        <v>300</v>
      </c>
      <c r="O79" s="424" t="s">
        <v>591</v>
      </c>
      <c r="P79" s="425">
        <v>44243</v>
      </c>
      <c r="Q79" s="254"/>
      <c r="R79" s="259" t="s">
        <v>592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348"/>
      <c r="AG79" s="345"/>
      <c r="AH79" s="254"/>
      <c r="AI79" s="254"/>
      <c r="AJ79" s="348"/>
      <c r="AK79" s="348"/>
      <c r="AL79" s="348"/>
    </row>
    <row r="80" spans="1:38" s="252" customFormat="1" ht="13.5" customHeight="1">
      <c r="A80" s="291">
        <v>19</v>
      </c>
      <c r="B80" s="457">
        <v>44608</v>
      </c>
      <c r="C80" s="437"/>
      <c r="D80" s="437" t="s">
        <v>930</v>
      </c>
      <c r="E80" s="291" t="s">
        <v>593</v>
      </c>
      <c r="F80" s="291">
        <v>2995</v>
      </c>
      <c r="G80" s="291">
        <v>2920</v>
      </c>
      <c r="H80" s="378">
        <v>3050</v>
      </c>
      <c r="I80" s="378" t="s">
        <v>1046</v>
      </c>
      <c r="J80" s="421" t="s">
        <v>731</v>
      </c>
      <c r="K80" s="378">
        <f t="shared" ref="K80" si="61">H80-F80</f>
        <v>55</v>
      </c>
      <c r="L80" s="422">
        <f t="shared" ref="L80" si="62">(H80*N80)*0.07%</f>
        <v>373.62500000000006</v>
      </c>
      <c r="M80" s="423">
        <f t="shared" ref="M80" si="63">(K80*N80)-L80</f>
        <v>9251.375</v>
      </c>
      <c r="N80" s="378">
        <v>175</v>
      </c>
      <c r="O80" s="424" t="s">
        <v>591</v>
      </c>
      <c r="P80" s="432">
        <v>44243</v>
      </c>
      <c r="Q80" s="254"/>
      <c r="R80" s="259" t="s">
        <v>595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348"/>
      <c r="AG80" s="345"/>
      <c r="AH80" s="254"/>
      <c r="AI80" s="254"/>
      <c r="AJ80" s="348"/>
      <c r="AK80" s="348"/>
      <c r="AL80" s="348"/>
    </row>
    <row r="81" spans="1:38" s="252" customFormat="1" ht="13.5" customHeight="1">
      <c r="A81" s="256">
        <v>20</v>
      </c>
      <c r="B81" s="456">
        <v>44608</v>
      </c>
      <c r="C81" s="382"/>
      <c r="D81" s="382" t="s">
        <v>1048</v>
      </c>
      <c r="E81" s="256" t="s">
        <v>593</v>
      </c>
      <c r="F81" s="256" t="s">
        <v>1049</v>
      </c>
      <c r="G81" s="256">
        <v>3175</v>
      </c>
      <c r="H81" s="257"/>
      <c r="I81" s="257" t="s">
        <v>1050</v>
      </c>
      <c r="J81" s="329" t="s">
        <v>594</v>
      </c>
      <c r="K81" s="257"/>
      <c r="L81" s="289"/>
      <c r="M81" s="290"/>
      <c r="N81" s="257"/>
      <c r="O81" s="452"/>
      <c r="P81" s="453"/>
      <c r="Q81" s="254"/>
      <c r="R81" s="259" t="s">
        <v>592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348"/>
      <c r="AG81" s="345"/>
      <c r="AH81" s="254"/>
      <c r="AI81" s="254"/>
      <c r="AJ81" s="348"/>
      <c r="AK81" s="348"/>
      <c r="AL81" s="348"/>
    </row>
    <row r="82" spans="1:38" s="252" customFormat="1" ht="13.5" customHeight="1">
      <c r="A82" s="256">
        <v>21</v>
      </c>
      <c r="B82" s="456">
        <v>44608</v>
      </c>
      <c r="C82" s="382"/>
      <c r="D82" s="382" t="s">
        <v>956</v>
      </c>
      <c r="E82" s="256" t="s">
        <v>593</v>
      </c>
      <c r="F82" s="256" t="s">
        <v>1057</v>
      </c>
      <c r="G82" s="256">
        <v>284</v>
      </c>
      <c r="H82" s="257"/>
      <c r="I82" s="257" t="s">
        <v>1058</v>
      </c>
      <c r="J82" s="329" t="s">
        <v>594</v>
      </c>
      <c r="K82" s="257"/>
      <c r="L82" s="289"/>
      <c r="M82" s="290"/>
      <c r="N82" s="257"/>
      <c r="O82" s="452"/>
      <c r="P82" s="453"/>
      <c r="Q82" s="254"/>
      <c r="R82" s="259" t="s">
        <v>595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348"/>
      <c r="AG82" s="345"/>
      <c r="AH82" s="254"/>
      <c r="AI82" s="254"/>
      <c r="AJ82" s="348"/>
      <c r="AK82" s="348"/>
      <c r="AL82" s="348"/>
    </row>
    <row r="83" spans="1:38" s="252" customFormat="1" ht="13.5" customHeight="1">
      <c r="A83" s="256"/>
      <c r="B83" s="456"/>
      <c r="C83" s="382"/>
      <c r="D83" s="382"/>
      <c r="E83" s="256"/>
      <c r="F83" s="256"/>
      <c r="G83" s="256"/>
      <c r="H83" s="257"/>
      <c r="I83" s="257"/>
      <c r="J83" s="329"/>
      <c r="K83" s="257"/>
      <c r="L83" s="289"/>
      <c r="M83" s="290"/>
      <c r="N83" s="257"/>
      <c r="O83" s="452"/>
      <c r="P83" s="453"/>
      <c r="Q83" s="254"/>
      <c r="R83" s="259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348"/>
      <c r="AG83" s="345"/>
      <c r="AH83" s="254"/>
      <c r="AI83" s="254"/>
      <c r="AJ83" s="348"/>
      <c r="AK83" s="348"/>
      <c r="AL83" s="348"/>
    </row>
    <row r="84" spans="1:38" s="252" customFormat="1" ht="13.5" customHeight="1">
      <c r="A84" s="256"/>
      <c r="B84" s="448"/>
      <c r="C84" s="382"/>
      <c r="D84" s="382"/>
      <c r="E84" s="256"/>
      <c r="F84" s="256"/>
      <c r="G84" s="256"/>
      <c r="H84" s="257"/>
      <c r="I84" s="257"/>
      <c r="J84" s="329"/>
      <c r="K84" s="257"/>
      <c r="L84" s="289"/>
      <c r="M84" s="290"/>
      <c r="N84" s="257"/>
      <c r="O84" s="452"/>
      <c r="P84" s="453"/>
      <c r="Q84" s="254"/>
      <c r="R84" s="259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348"/>
      <c r="AG84" s="345"/>
      <c r="AH84" s="254"/>
      <c r="AI84" s="254"/>
      <c r="AJ84" s="348"/>
      <c r="AK84" s="348"/>
      <c r="AL84" s="348"/>
    </row>
    <row r="85" spans="1:38" s="252" customFormat="1" ht="13.5" customHeight="1">
      <c r="A85" s="256"/>
      <c r="B85" s="253"/>
      <c r="C85" s="382"/>
      <c r="D85" s="382"/>
      <c r="E85" s="256"/>
      <c r="F85" s="256"/>
      <c r="G85" s="256"/>
      <c r="H85" s="257"/>
      <c r="I85" s="257"/>
      <c r="J85" s="329"/>
      <c r="K85" s="257"/>
      <c r="L85" s="289"/>
      <c r="M85" s="290"/>
      <c r="N85" s="257"/>
      <c r="O85" s="299"/>
      <c r="P85" s="300"/>
      <c r="Q85" s="254"/>
      <c r="R85" s="259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348"/>
      <c r="AG85" s="345"/>
      <c r="AH85" s="254"/>
      <c r="AI85" s="254"/>
      <c r="AJ85" s="348"/>
      <c r="AK85" s="348"/>
      <c r="AL85" s="348"/>
    </row>
    <row r="86" spans="1:38" ht="13.5" customHeight="1">
      <c r="A86" s="111"/>
      <c r="B86" s="112"/>
      <c r="C86" s="146"/>
      <c r="D86" s="154"/>
      <c r="E86" s="155"/>
      <c r="F86" s="111"/>
      <c r="G86" s="111"/>
      <c r="H86" s="111"/>
      <c r="I86" s="147"/>
      <c r="J86" s="147"/>
      <c r="K86" s="147"/>
      <c r="L86" s="147"/>
      <c r="M86" s="147"/>
      <c r="N86" s="147"/>
      <c r="O86" s="147"/>
      <c r="P86" s="147"/>
      <c r="Q86" s="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>
      <c r="A87" s="156"/>
      <c r="B87" s="112"/>
      <c r="C87" s="113"/>
      <c r="D87" s="157"/>
      <c r="E87" s="116"/>
      <c r="F87" s="116"/>
      <c r="G87" s="116"/>
      <c r="H87" s="116"/>
      <c r="I87" s="116"/>
      <c r="J87" s="6"/>
      <c r="K87" s="116"/>
      <c r="L87" s="116"/>
      <c r="M87" s="6"/>
      <c r="N87" s="1"/>
      <c r="O87" s="113"/>
      <c r="P87" s="41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12.75" customHeight="1">
      <c r="A88" s="158" t="s">
        <v>614</v>
      </c>
      <c r="B88" s="158"/>
      <c r="C88" s="158"/>
      <c r="D88" s="158"/>
      <c r="E88" s="159"/>
      <c r="F88" s="116"/>
      <c r="G88" s="116"/>
      <c r="H88" s="116"/>
      <c r="I88" s="116"/>
      <c r="J88" s="1"/>
      <c r="K88" s="6"/>
      <c r="L88" s="6"/>
      <c r="M88" s="6"/>
      <c r="N88" s="1"/>
      <c r="O88" s="1"/>
      <c r="P88" s="41"/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38.25" customHeight="1">
      <c r="A89" s="96" t="s">
        <v>16</v>
      </c>
      <c r="B89" s="96" t="s">
        <v>568</v>
      </c>
      <c r="C89" s="96"/>
      <c r="D89" s="97" t="s">
        <v>579</v>
      </c>
      <c r="E89" s="96" t="s">
        <v>580</v>
      </c>
      <c r="F89" s="96" t="s">
        <v>581</v>
      </c>
      <c r="G89" s="96" t="s">
        <v>602</v>
      </c>
      <c r="H89" s="96" t="s">
        <v>583</v>
      </c>
      <c r="I89" s="96" t="s">
        <v>584</v>
      </c>
      <c r="J89" s="95" t="s">
        <v>585</v>
      </c>
      <c r="K89" s="95" t="s">
        <v>615</v>
      </c>
      <c r="L89" s="98" t="s">
        <v>587</v>
      </c>
      <c r="M89" s="153" t="s">
        <v>611</v>
      </c>
      <c r="N89" s="96" t="s">
        <v>612</v>
      </c>
      <c r="O89" s="96" t="s">
        <v>589</v>
      </c>
      <c r="P89" s="97" t="s">
        <v>590</v>
      </c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s="252" customFormat="1" ht="12.75" customHeight="1">
      <c r="A90" s="501">
        <v>1</v>
      </c>
      <c r="B90" s="503">
        <v>44586</v>
      </c>
      <c r="C90" s="327"/>
      <c r="D90" s="389" t="s">
        <v>870</v>
      </c>
      <c r="E90" s="256" t="s">
        <v>593</v>
      </c>
      <c r="F90" s="256">
        <v>82</v>
      </c>
      <c r="G90" s="256"/>
      <c r="H90" s="256"/>
      <c r="I90" s="257"/>
      <c r="J90" s="495" t="s">
        <v>594</v>
      </c>
      <c r="K90" s="390"/>
      <c r="L90" s="330"/>
      <c r="M90" s="495"/>
      <c r="N90" s="497"/>
      <c r="O90" s="499"/>
      <c r="P90" s="495"/>
      <c r="Q90" s="254"/>
      <c r="R90" s="255" t="s">
        <v>592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</row>
    <row r="91" spans="1:38" s="252" customFormat="1" ht="12.75" customHeight="1">
      <c r="A91" s="502"/>
      <c r="B91" s="504"/>
      <c r="C91" s="327"/>
      <c r="D91" s="389" t="s">
        <v>871</v>
      </c>
      <c r="E91" s="256" t="s">
        <v>857</v>
      </c>
      <c r="F91" s="256">
        <v>46</v>
      </c>
      <c r="G91" s="256"/>
      <c r="H91" s="256"/>
      <c r="I91" s="257"/>
      <c r="J91" s="496"/>
      <c r="K91" s="390"/>
      <c r="L91" s="330"/>
      <c r="M91" s="496"/>
      <c r="N91" s="498"/>
      <c r="O91" s="500"/>
      <c r="P91" s="496"/>
      <c r="Q91" s="254"/>
      <c r="R91" s="255" t="s">
        <v>592</v>
      </c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</row>
    <row r="92" spans="1:38" s="252" customFormat="1" ht="12.75" customHeight="1">
      <c r="A92" s="339">
        <v>2</v>
      </c>
      <c r="B92" s="340">
        <v>44592</v>
      </c>
      <c r="C92" s="341"/>
      <c r="D92" s="342" t="s">
        <v>880</v>
      </c>
      <c r="E92" s="339" t="s">
        <v>593</v>
      </c>
      <c r="F92" s="339">
        <v>107.5</v>
      </c>
      <c r="G92" s="339">
        <v>60</v>
      </c>
      <c r="H92" s="339">
        <v>57.5</v>
      </c>
      <c r="I92" s="343" t="s">
        <v>881</v>
      </c>
      <c r="J92" s="354" t="s">
        <v>862</v>
      </c>
      <c r="K92" s="343">
        <f t="shared" ref="K92:K93" si="64">H92-F92</f>
        <v>-50</v>
      </c>
      <c r="L92" s="372">
        <v>100</v>
      </c>
      <c r="M92" s="373">
        <f t="shared" ref="M92:M93" si="65">(K92*N92)-L92</f>
        <v>-2600</v>
      </c>
      <c r="N92" s="343">
        <v>50</v>
      </c>
      <c r="O92" s="374" t="s">
        <v>604</v>
      </c>
      <c r="P92" s="375">
        <v>44228</v>
      </c>
      <c r="Q92" s="254"/>
      <c r="R92" s="255" t="s">
        <v>595</v>
      </c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</row>
    <row r="93" spans="1:38" s="252" customFormat="1" ht="12.75" customHeight="1">
      <c r="A93" s="339">
        <v>3</v>
      </c>
      <c r="B93" s="340">
        <v>44592</v>
      </c>
      <c r="C93" s="341"/>
      <c r="D93" s="342" t="s">
        <v>882</v>
      </c>
      <c r="E93" s="339" t="s">
        <v>593</v>
      </c>
      <c r="F93" s="339">
        <v>26.5</v>
      </c>
      <c r="G93" s="339">
        <v>17</v>
      </c>
      <c r="H93" s="339">
        <v>17</v>
      </c>
      <c r="I93" s="343" t="s">
        <v>883</v>
      </c>
      <c r="J93" s="354" t="s">
        <v>926</v>
      </c>
      <c r="K93" s="343">
        <f t="shared" si="64"/>
        <v>-9.5</v>
      </c>
      <c r="L93" s="372">
        <v>100</v>
      </c>
      <c r="M93" s="373">
        <f t="shared" si="65"/>
        <v>-3900</v>
      </c>
      <c r="N93" s="343">
        <v>400</v>
      </c>
      <c r="O93" s="374" t="s">
        <v>604</v>
      </c>
      <c r="P93" s="375">
        <v>44234</v>
      </c>
      <c r="Q93" s="254"/>
      <c r="R93" s="255" t="s">
        <v>592</v>
      </c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</row>
    <row r="94" spans="1:38" s="252" customFormat="1" ht="12.75" customHeight="1">
      <c r="A94" s="339">
        <v>4</v>
      </c>
      <c r="B94" s="340">
        <v>44592</v>
      </c>
      <c r="C94" s="341"/>
      <c r="D94" s="342" t="s">
        <v>884</v>
      </c>
      <c r="E94" s="339" t="s">
        <v>593</v>
      </c>
      <c r="F94" s="339">
        <v>57.5</v>
      </c>
      <c r="G94" s="339">
        <v>38</v>
      </c>
      <c r="H94" s="339">
        <v>40</v>
      </c>
      <c r="I94" s="343" t="s">
        <v>861</v>
      </c>
      <c r="J94" s="354" t="s">
        <v>896</v>
      </c>
      <c r="K94" s="343">
        <f t="shared" ref="K94" si="66">H94-F94</f>
        <v>-17.5</v>
      </c>
      <c r="L94" s="372">
        <v>100</v>
      </c>
      <c r="M94" s="373">
        <f t="shared" ref="M94" si="67">(K94*N94)-L94</f>
        <v>-4475</v>
      </c>
      <c r="N94" s="343">
        <v>250</v>
      </c>
      <c r="O94" s="374" t="s">
        <v>604</v>
      </c>
      <c r="P94" s="375">
        <v>44228</v>
      </c>
      <c r="Q94" s="254"/>
      <c r="R94" s="255" t="s">
        <v>592</v>
      </c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</row>
    <row r="95" spans="1:38" s="252" customFormat="1" ht="12.75" customHeight="1">
      <c r="A95" s="505">
        <v>5</v>
      </c>
      <c r="B95" s="507">
        <v>44593</v>
      </c>
      <c r="C95" s="292"/>
      <c r="D95" s="377" t="s">
        <v>888</v>
      </c>
      <c r="E95" s="291" t="s">
        <v>593</v>
      </c>
      <c r="F95" s="291">
        <v>202.5</v>
      </c>
      <c r="G95" s="291"/>
      <c r="H95" s="291">
        <v>335</v>
      </c>
      <c r="I95" s="378"/>
      <c r="J95" s="489" t="s">
        <v>890</v>
      </c>
      <c r="K95" s="379">
        <f>H95-F95</f>
        <v>132.5</v>
      </c>
      <c r="L95" s="380">
        <v>100</v>
      </c>
      <c r="M95" s="489">
        <v>4300</v>
      </c>
      <c r="N95" s="489">
        <v>50</v>
      </c>
      <c r="O95" s="491" t="s">
        <v>591</v>
      </c>
      <c r="P95" s="493">
        <v>44593</v>
      </c>
      <c r="Q95" s="254"/>
      <c r="R95" s="255" t="s">
        <v>592</v>
      </c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</row>
    <row r="96" spans="1:38" s="252" customFormat="1" ht="12.75" customHeight="1">
      <c r="A96" s="506"/>
      <c r="B96" s="508"/>
      <c r="C96" s="292"/>
      <c r="D96" s="377" t="s">
        <v>889</v>
      </c>
      <c r="E96" s="291" t="s">
        <v>857</v>
      </c>
      <c r="F96" s="291">
        <v>102.5</v>
      </c>
      <c r="G96" s="291"/>
      <c r="H96" s="291">
        <v>145</v>
      </c>
      <c r="I96" s="378"/>
      <c r="J96" s="490"/>
      <c r="K96" s="379">
        <f>F96-H96</f>
        <v>-42.5</v>
      </c>
      <c r="L96" s="380">
        <v>100</v>
      </c>
      <c r="M96" s="490"/>
      <c r="N96" s="490"/>
      <c r="O96" s="492"/>
      <c r="P96" s="494"/>
      <c r="Q96" s="254"/>
      <c r="R96" s="255" t="s">
        <v>592</v>
      </c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</row>
    <row r="97" spans="1:38" s="252" customFormat="1" ht="12.75" customHeight="1">
      <c r="A97" s="339">
        <v>6</v>
      </c>
      <c r="B97" s="340">
        <v>44594</v>
      </c>
      <c r="C97" s="341"/>
      <c r="D97" s="342" t="s">
        <v>898</v>
      </c>
      <c r="E97" s="339" t="s">
        <v>593</v>
      </c>
      <c r="F97" s="339">
        <v>90</v>
      </c>
      <c r="G97" s="339">
        <v>45</v>
      </c>
      <c r="H97" s="339">
        <v>45</v>
      </c>
      <c r="I97" s="343" t="s">
        <v>899</v>
      </c>
      <c r="J97" s="354" t="s">
        <v>900</v>
      </c>
      <c r="K97" s="343">
        <f t="shared" ref="K97" si="68">H97-F97</f>
        <v>-45</v>
      </c>
      <c r="L97" s="372">
        <v>100</v>
      </c>
      <c r="M97" s="373">
        <f t="shared" ref="M97" si="69">(K97*N97)-L97</f>
        <v>-2350</v>
      </c>
      <c r="N97" s="343">
        <v>50</v>
      </c>
      <c r="O97" s="374" t="s">
        <v>604</v>
      </c>
      <c r="P97" s="433">
        <v>44229</v>
      </c>
      <c r="Q97" s="254"/>
      <c r="R97" s="255" t="s">
        <v>592</v>
      </c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</row>
    <row r="98" spans="1:38" s="252" customFormat="1" ht="12.75" customHeight="1">
      <c r="A98" s="339">
        <v>7</v>
      </c>
      <c r="B98" s="340">
        <v>44595</v>
      </c>
      <c r="C98" s="341"/>
      <c r="D98" s="342" t="s">
        <v>915</v>
      </c>
      <c r="E98" s="339" t="s">
        <v>593</v>
      </c>
      <c r="F98" s="339">
        <v>65</v>
      </c>
      <c r="G98" s="339">
        <v>0</v>
      </c>
      <c r="H98" s="339">
        <v>0</v>
      </c>
      <c r="I98" s="343" t="s">
        <v>916</v>
      </c>
      <c r="J98" s="354" t="s">
        <v>917</v>
      </c>
      <c r="K98" s="343">
        <f t="shared" ref="K98:K100" si="70">H98-F98</f>
        <v>-65</v>
      </c>
      <c r="L98" s="372">
        <v>100</v>
      </c>
      <c r="M98" s="373">
        <f t="shared" ref="M98:M100" si="71">(K98*N98)-L98</f>
        <v>-1725</v>
      </c>
      <c r="N98" s="343">
        <v>25</v>
      </c>
      <c r="O98" s="374" t="s">
        <v>604</v>
      </c>
      <c r="P98" s="433">
        <v>44230</v>
      </c>
      <c r="Q98" s="254"/>
      <c r="R98" s="255" t="s">
        <v>595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</row>
    <row r="99" spans="1:38" s="252" customFormat="1" ht="12.75" customHeight="1">
      <c r="A99" s="291">
        <v>8</v>
      </c>
      <c r="B99" s="250">
        <v>44596</v>
      </c>
      <c r="C99" s="292"/>
      <c r="D99" s="377" t="s">
        <v>919</v>
      </c>
      <c r="E99" s="291" t="s">
        <v>593</v>
      </c>
      <c r="F99" s="291">
        <v>110</v>
      </c>
      <c r="G99" s="291">
        <v>65</v>
      </c>
      <c r="H99" s="291">
        <v>135</v>
      </c>
      <c r="I99" s="378" t="s">
        <v>920</v>
      </c>
      <c r="J99" s="421" t="s">
        <v>613</v>
      </c>
      <c r="K99" s="378">
        <f t="shared" si="70"/>
        <v>25</v>
      </c>
      <c r="L99" s="422">
        <v>100</v>
      </c>
      <c r="M99" s="423">
        <f t="shared" si="71"/>
        <v>1150</v>
      </c>
      <c r="N99" s="378">
        <v>50</v>
      </c>
      <c r="O99" s="424" t="s">
        <v>591</v>
      </c>
      <c r="P99" s="432">
        <v>44231</v>
      </c>
      <c r="Q99" s="254"/>
      <c r="R99" s="255" t="s">
        <v>595</v>
      </c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</row>
    <row r="100" spans="1:38" s="252" customFormat="1" ht="12.75" customHeight="1">
      <c r="A100" s="339">
        <v>9</v>
      </c>
      <c r="B100" s="340">
        <v>44599</v>
      </c>
      <c r="C100" s="341"/>
      <c r="D100" s="342" t="s">
        <v>932</v>
      </c>
      <c r="E100" s="339" t="s">
        <v>593</v>
      </c>
      <c r="F100" s="339">
        <v>83</v>
      </c>
      <c r="G100" s="339">
        <v>40</v>
      </c>
      <c r="H100" s="339">
        <v>40</v>
      </c>
      <c r="I100" s="343" t="s">
        <v>933</v>
      </c>
      <c r="J100" s="354" t="s">
        <v>934</v>
      </c>
      <c r="K100" s="343">
        <f t="shared" si="70"/>
        <v>-43</v>
      </c>
      <c r="L100" s="372">
        <v>100</v>
      </c>
      <c r="M100" s="373">
        <f t="shared" si="71"/>
        <v>-2250</v>
      </c>
      <c r="N100" s="343">
        <v>50</v>
      </c>
      <c r="O100" s="374" t="s">
        <v>604</v>
      </c>
      <c r="P100" s="433">
        <v>44234</v>
      </c>
      <c r="Q100" s="254"/>
      <c r="R100" s="255" t="s">
        <v>595</v>
      </c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</row>
    <row r="101" spans="1:38" s="252" customFormat="1" ht="12.75" customHeight="1">
      <c r="A101" s="339">
        <v>10</v>
      </c>
      <c r="B101" s="340">
        <v>44599</v>
      </c>
      <c r="C101" s="341"/>
      <c r="D101" s="342" t="s">
        <v>938</v>
      </c>
      <c r="E101" s="339" t="s">
        <v>593</v>
      </c>
      <c r="F101" s="339">
        <v>180</v>
      </c>
      <c r="G101" s="339">
        <v>90</v>
      </c>
      <c r="H101" s="339">
        <v>90</v>
      </c>
      <c r="I101" s="343" t="s">
        <v>939</v>
      </c>
      <c r="J101" s="354" t="s">
        <v>944</v>
      </c>
      <c r="K101" s="343">
        <f t="shared" ref="K101:K102" si="72">H101-F101</f>
        <v>-90</v>
      </c>
      <c r="L101" s="372">
        <v>100</v>
      </c>
      <c r="M101" s="373">
        <f t="shared" ref="M101:M102" si="73">(K101*N101)-L101</f>
        <v>-2350</v>
      </c>
      <c r="N101" s="343">
        <v>25</v>
      </c>
      <c r="O101" s="374" t="s">
        <v>604</v>
      </c>
      <c r="P101" s="375">
        <v>44235</v>
      </c>
      <c r="Q101" s="254"/>
      <c r="R101" s="255" t="s">
        <v>592</v>
      </c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</row>
    <row r="102" spans="1:38" s="252" customFormat="1" ht="12.75" customHeight="1">
      <c r="A102" s="291">
        <v>11</v>
      </c>
      <c r="B102" s="450">
        <v>44606</v>
      </c>
      <c r="C102" s="292"/>
      <c r="D102" s="377" t="s">
        <v>989</v>
      </c>
      <c r="E102" s="291" t="s">
        <v>593</v>
      </c>
      <c r="F102" s="291">
        <v>14.5</v>
      </c>
      <c r="G102" s="291">
        <v>7</v>
      </c>
      <c r="H102" s="291">
        <v>18.25</v>
      </c>
      <c r="I102" s="378" t="s">
        <v>990</v>
      </c>
      <c r="J102" s="421" t="s">
        <v>901</v>
      </c>
      <c r="K102" s="378">
        <f t="shared" si="72"/>
        <v>3.75</v>
      </c>
      <c r="L102" s="422">
        <v>100</v>
      </c>
      <c r="M102" s="423">
        <f t="shared" si="73"/>
        <v>2618.75</v>
      </c>
      <c r="N102" s="378">
        <v>725</v>
      </c>
      <c r="O102" s="424" t="s">
        <v>591</v>
      </c>
      <c r="P102" s="425">
        <v>44242</v>
      </c>
      <c r="Q102" s="254"/>
      <c r="R102" s="255" t="s">
        <v>592</v>
      </c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</row>
    <row r="103" spans="1:38" s="252" customFormat="1" ht="12.75" customHeight="1">
      <c r="A103" s="339">
        <v>12</v>
      </c>
      <c r="B103" s="451">
        <v>44606</v>
      </c>
      <c r="C103" s="341"/>
      <c r="D103" s="342" t="s">
        <v>991</v>
      </c>
      <c r="E103" s="339" t="s">
        <v>593</v>
      </c>
      <c r="F103" s="339">
        <v>76</v>
      </c>
      <c r="G103" s="339">
        <v>38</v>
      </c>
      <c r="H103" s="339">
        <v>38</v>
      </c>
      <c r="I103" s="343" t="s">
        <v>992</v>
      </c>
      <c r="J103" s="354" t="s">
        <v>1022</v>
      </c>
      <c r="K103" s="343">
        <f t="shared" ref="K103:K106" si="74">H103-F103</f>
        <v>-38</v>
      </c>
      <c r="L103" s="372">
        <v>100</v>
      </c>
      <c r="M103" s="373">
        <f t="shared" ref="M103:M106" si="75">(K103*N103)-L103</f>
        <v>-2000</v>
      </c>
      <c r="N103" s="343">
        <v>50</v>
      </c>
      <c r="O103" s="374" t="s">
        <v>604</v>
      </c>
      <c r="P103" s="375">
        <v>44242</v>
      </c>
      <c r="Q103" s="254"/>
      <c r="R103" s="255" t="s">
        <v>592</v>
      </c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</row>
    <row r="104" spans="1:38" s="252" customFormat="1" ht="12.75" customHeight="1">
      <c r="A104" s="291">
        <v>13</v>
      </c>
      <c r="B104" s="250">
        <v>44607</v>
      </c>
      <c r="C104" s="449"/>
      <c r="D104" s="377" t="s">
        <v>1010</v>
      </c>
      <c r="E104" s="291" t="s">
        <v>593</v>
      </c>
      <c r="F104" s="291">
        <v>37</v>
      </c>
      <c r="G104" s="291">
        <v>18</v>
      </c>
      <c r="H104" s="291">
        <v>49</v>
      </c>
      <c r="I104" s="378" t="s">
        <v>1006</v>
      </c>
      <c r="J104" s="421" t="s">
        <v>1013</v>
      </c>
      <c r="K104" s="378">
        <f t="shared" si="74"/>
        <v>12</v>
      </c>
      <c r="L104" s="422">
        <v>100</v>
      </c>
      <c r="M104" s="423">
        <f t="shared" si="75"/>
        <v>2900</v>
      </c>
      <c r="N104" s="378">
        <v>250</v>
      </c>
      <c r="O104" s="424" t="s">
        <v>591</v>
      </c>
      <c r="P104" s="432">
        <v>44242</v>
      </c>
      <c r="Q104" s="254"/>
      <c r="R104" s="255" t="s">
        <v>592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</row>
    <row r="105" spans="1:38" s="252" customFormat="1" ht="12.75" customHeight="1">
      <c r="A105" s="291">
        <v>14</v>
      </c>
      <c r="B105" s="250">
        <v>44607</v>
      </c>
      <c r="C105" s="449"/>
      <c r="D105" s="377" t="s">
        <v>1007</v>
      </c>
      <c r="E105" s="291" t="s">
        <v>593</v>
      </c>
      <c r="F105" s="291">
        <v>41</v>
      </c>
      <c r="G105" s="291">
        <v>20</v>
      </c>
      <c r="H105" s="291">
        <v>49</v>
      </c>
      <c r="I105" s="378" t="s">
        <v>1006</v>
      </c>
      <c r="J105" s="421" t="s">
        <v>1014</v>
      </c>
      <c r="K105" s="378">
        <f t="shared" si="74"/>
        <v>8</v>
      </c>
      <c r="L105" s="422">
        <v>100</v>
      </c>
      <c r="M105" s="423">
        <f t="shared" si="75"/>
        <v>1900</v>
      </c>
      <c r="N105" s="378">
        <v>250</v>
      </c>
      <c r="O105" s="424" t="s">
        <v>591</v>
      </c>
      <c r="P105" s="432">
        <v>44242</v>
      </c>
      <c r="Q105" s="254"/>
      <c r="R105" s="255" t="s">
        <v>592</v>
      </c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</row>
    <row r="106" spans="1:38" s="252" customFormat="1" ht="12.75" customHeight="1">
      <c r="A106" s="291">
        <v>15</v>
      </c>
      <c r="B106" s="250">
        <v>44607</v>
      </c>
      <c r="C106" s="449"/>
      <c r="D106" s="377" t="s">
        <v>1008</v>
      </c>
      <c r="E106" s="291" t="s">
        <v>593</v>
      </c>
      <c r="F106" s="291">
        <v>36</v>
      </c>
      <c r="G106" s="291">
        <v>20</v>
      </c>
      <c r="H106" s="291">
        <v>47.5</v>
      </c>
      <c r="I106" s="378" t="s">
        <v>1009</v>
      </c>
      <c r="J106" s="421" t="s">
        <v>1015</v>
      </c>
      <c r="K106" s="378">
        <f t="shared" si="74"/>
        <v>11.5</v>
      </c>
      <c r="L106" s="422">
        <v>100</v>
      </c>
      <c r="M106" s="423">
        <f t="shared" si="75"/>
        <v>3350</v>
      </c>
      <c r="N106" s="378">
        <v>300</v>
      </c>
      <c r="O106" s="424" t="s">
        <v>591</v>
      </c>
      <c r="P106" s="432">
        <v>44242</v>
      </c>
      <c r="Q106" s="254"/>
      <c r="R106" s="255" t="s">
        <v>592</v>
      </c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</row>
    <row r="107" spans="1:38" s="252" customFormat="1" ht="12.75" customHeight="1">
      <c r="A107" s="291">
        <v>16</v>
      </c>
      <c r="B107" s="250">
        <v>44608</v>
      </c>
      <c r="C107" s="449"/>
      <c r="D107" s="377" t="s">
        <v>1051</v>
      </c>
      <c r="E107" s="291" t="s">
        <v>593</v>
      </c>
      <c r="F107" s="291">
        <v>64</v>
      </c>
      <c r="G107" s="291">
        <v>28</v>
      </c>
      <c r="H107" s="291">
        <v>85</v>
      </c>
      <c r="I107" s="378" t="s">
        <v>992</v>
      </c>
      <c r="J107" s="421" t="s">
        <v>605</v>
      </c>
      <c r="K107" s="378">
        <f t="shared" ref="K107:K110" si="76">H107-F107</f>
        <v>21</v>
      </c>
      <c r="L107" s="422">
        <v>100</v>
      </c>
      <c r="M107" s="423">
        <f t="shared" ref="M107:M110" si="77">(K107*N107)-L107</f>
        <v>950</v>
      </c>
      <c r="N107" s="378">
        <v>50</v>
      </c>
      <c r="O107" s="424" t="s">
        <v>591</v>
      </c>
      <c r="P107" s="458">
        <v>44608</v>
      </c>
      <c r="Q107" s="254"/>
      <c r="R107" s="255" t="s">
        <v>595</v>
      </c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</row>
    <row r="108" spans="1:38" s="252" customFormat="1" ht="12.75" customHeight="1">
      <c r="A108" s="291">
        <v>17</v>
      </c>
      <c r="B108" s="250">
        <v>44608</v>
      </c>
      <c r="C108" s="449"/>
      <c r="D108" s="377" t="s">
        <v>1052</v>
      </c>
      <c r="E108" s="291" t="s">
        <v>593</v>
      </c>
      <c r="F108" s="291">
        <v>35</v>
      </c>
      <c r="G108" s="291">
        <v>18</v>
      </c>
      <c r="H108" s="291">
        <v>45.5</v>
      </c>
      <c r="I108" s="378" t="s">
        <v>1053</v>
      </c>
      <c r="J108" s="421" t="s">
        <v>942</v>
      </c>
      <c r="K108" s="378">
        <f t="shared" si="76"/>
        <v>10.5</v>
      </c>
      <c r="L108" s="422">
        <v>100</v>
      </c>
      <c r="M108" s="423">
        <f t="shared" si="77"/>
        <v>3050</v>
      </c>
      <c r="N108" s="378">
        <v>300</v>
      </c>
      <c r="O108" s="424" t="s">
        <v>591</v>
      </c>
      <c r="P108" s="458">
        <v>44608</v>
      </c>
      <c r="Q108" s="254"/>
      <c r="R108" s="255" t="s">
        <v>595</v>
      </c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</row>
    <row r="109" spans="1:38" s="252" customFormat="1" ht="12.75" customHeight="1">
      <c r="A109" s="291">
        <v>18</v>
      </c>
      <c r="B109" s="250">
        <v>44608</v>
      </c>
      <c r="C109" s="449"/>
      <c r="D109" s="377" t="s">
        <v>1054</v>
      </c>
      <c r="E109" s="291" t="s">
        <v>593</v>
      </c>
      <c r="F109" s="291">
        <v>240</v>
      </c>
      <c r="G109" s="291">
        <v>150</v>
      </c>
      <c r="H109" s="291">
        <v>290</v>
      </c>
      <c r="I109" s="378" t="s">
        <v>1056</v>
      </c>
      <c r="J109" s="421" t="s">
        <v>923</v>
      </c>
      <c r="K109" s="378">
        <f t="shared" si="76"/>
        <v>50</v>
      </c>
      <c r="L109" s="422">
        <v>100</v>
      </c>
      <c r="M109" s="423">
        <f t="shared" si="77"/>
        <v>1150</v>
      </c>
      <c r="N109" s="378">
        <v>25</v>
      </c>
      <c r="O109" s="424" t="s">
        <v>591</v>
      </c>
      <c r="P109" s="458">
        <v>44608</v>
      </c>
      <c r="Q109" s="254"/>
      <c r="R109" s="255" t="s">
        <v>592</v>
      </c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</row>
    <row r="110" spans="1:38" s="252" customFormat="1" ht="12.75" customHeight="1">
      <c r="A110" s="291">
        <v>19</v>
      </c>
      <c r="B110" s="250">
        <v>44608</v>
      </c>
      <c r="C110" s="449"/>
      <c r="D110" s="377" t="s">
        <v>1055</v>
      </c>
      <c r="E110" s="291" t="s">
        <v>593</v>
      </c>
      <c r="F110" s="291">
        <v>39.5</v>
      </c>
      <c r="G110" s="291">
        <v>20</v>
      </c>
      <c r="H110" s="291">
        <v>47.5</v>
      </c>
      <c r="I110" s="378" t="s">
        <v>1006</v>
      </c>
      <c r="J110" s="421" t="s">
        <v>1014</v>
      </c>
      <c r="K110" s="378">
        <f t="shared" si="76"/>
        <v>8</v>
      </c>
      <c r="L110" s="422">
        <v>100</v>
      </c>
      <c r="M110" s="423">
        <f t="shared" si="77"/>
        <v>1900</v>
      </c>
      <c r="N110" s="378">
        <v>250</v>
      </c>
      <c r="O110" s="424" t="s">
        <v>591</v>
      </c>
      <c r="P110" s="458">
        <v>44608</v>
      </c>
      <c r="Q110" s="254"/>
      <c r="R110" s="255" t="s">
        <v>592</v>
      </c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</row>
    <row r="111" spans="1:38" s="252" customFormat="1" ht="12.75" customHeight="1">
      <c r="A111" s="313"/>
      <c r="B111" s="314"/>
      <c r="C111" s="315"/>
      <c r="D111" s="316"/>
      <c r="E111" s="313"/>
      <c r="F111" s="313"/>
      <c r="G111" s="313"/>
      <c r="H111" s="313"/>
      <c r="I111" s="317"/>
      <c r="J111" s="318"/>
      <c r="K111" s="319"/>
      <c r="L111" s="319"/>
      <c r="M111" s="318"/>
      <c r="N111" s="318"/>
      <c r="O111" s="320"/>
      <c r="P111" s="321"/>
      <c r="Q111" s="254"/>
      <c r="R111" s="255"/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</row>
    <row r="112" spans="1:38" s="325" customFormat="1" ht="12.75" customHeight="1">
      <c r="A112" s="313"/>
      <c r="B112" s="314"/>
      <c r="C112" s="315"/>
      <c r="D112" s="316"/>
      <c r="E112" s="313"/>
      <c r="F112" s="313"/>
      <c r="G112" s="313"/>
      <c r="H112" s="313"/>
      <c r="I112" s="317"/>
      <c r="J112" s="318"/>
      <c r="K112" s="319"/>
      <c r="L112" s="319"/>
      <c r="M112" s="318"/>
      <c r="N112" s="318"/>
      <c r="O112" s="320"/>
      <c r="P112" s="321"/>
      <c r="Q112" s="322"/>
      <c r="R112" s="323"/>
      <c r="S112" s="322"/>
      <c r="T112" s="322"/>
      <c r="U112" s="322"/>
      <c r="V112" s="322"/>
      <c r="W112" s="322"/>
      <c r="X112" s="322"/>
      <c r="Y112" s="322"/>
      <c r="Z112" s="322"/>
      <c r="AA112" s="322"/>
      <c r="AB112" s="322"/>
      <c r="AC112" s="322"/>
      <c r="AD112" s="322"/>
      <c r="AE112" s="322"/>
      <c r="AF112" s="324"/>
      <c r="AG112" s="324"/>
      <c r="AH112" s="324"/>
      <c r="AI112" s="324"/>
      <c r="AJ112" s="324"/>
      <c r="AK112" s="324"/>
      <c r="AL112" s="324"/>
    </row>
    <row r="113" spans="1:38" ht="14.25" customHeight="1">
      <c r="A113" s="155"/>
      <c r="B113" s="160"/>
      <c r="C113" s="160"/>
      <c r="D113" s="161"/>
      <c r="E113" s="155"/>
      <c r="F113" s="162"/>
      <c r="G113" s="155"/>
      <c r="H113" s="155"/>
      <c r="I113" s="155"/>
      <c r="J113" s="160"/>
      <c r="K113" s="163"/>
      <c r="L113" s="155"/>
      <c r="M113" s="155"/>
      <c r="N113" s="155"/>
      <c r="O113" s="164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94" t="s">
        <v>616</v>
      </c>
      <c r="B114" s="165"/>
      <c r="C114" s="165"/>
      <c r="D114" s="166"/>
      <c r="E114" s="139"/>
      <c r="F114" s="6"/>
      <c r="G114" s="6"/>
      <c r="H114" s="140"/>
      <c r="I114" s="167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38.25" customHeight="1">
      <c r="A115" s="95" t="s">
        <v>16</v>
      </c>
      <c r="B115" s="96" t="s">
        <v>568</v>
      </c>
      <c r="C115" s="96"/>
      <c r="D115" s="97" t="s">
        <v>579</v>
      </c>
      <c r="E115" s="96" t="s">
        <v>580</v>
      </c>
      <c r="F115" s="96" t="s">
        <v>581</v>
      </c>
      <c r="G115" s="96" t="s">
        <v>582</v>
      </c>
      <c r="H115" s="96" t="s">
        <v>583</v>
      </c>
      <c r="I115" s="96" t="s">
        <v>584</v>
      </c>
      <c r="J115" s="95" t="s">
        <v>585</v>
      </c>
      <c r="K115" s="143" t="s">
        <v>603</v>
      </c>
      <c r="L115" s="144" t="s">
        <v>587</v>
      </c>
      <c r="M115" s="98" t="s">
        <v>588</v>
      </c>
      <c r="N115" s="96" t="s">
        <v>589</v>
      </c>
      <c r="O115" s="97" t="s">
        <v>590</v>
      </c>
      <c r="P115" s="96" t="s">
        <v>823</v>
      </c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s="252" customFormat="1" ht="14.25" customHeight="1">
      <c r="A116" s="277">
        <v>1</v>
      </c>
      <c r="B116" s="278">
        <v>44488</v>
      </c>
      <c r="C116" s="279"/>
      <c r="D116" s="280" t="s">
        <v>138</v>
      </c>
      <c r="E116" s="281" t="s">
        <v>593</v>
      </c>
      <c r="F116" s="282" t="s">
        <v>831</v>
      </c>
      <c r="G116" s="282">
        <v>198</v>
      </c>
      <c r="H116" s="281"/>
      <c r="I116" s="283" t="s">
        <v>828</v>
      </c>
      <c r="J116" s="284" t="s">
        <v>594</v>
      </c>
      <c r="K116" s="284"/>
      <c r="L116" s="285"/>
      <c r="M116" s="286"/>
      <c r="N116" s="284"/>
      <c r="O116" s="287"/>
      <c r="P116" s="284"/>
      <c r="Q116" s="251"/>
      <c r="R116" s="1" t="s">
        <v>592</v>
      </c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</row>
    <row r="117" spans="1:38" s="252" customFormat="1" ht="14.25" customHeight="1">
      <c r="A117" s="277">
        <v>2</v>
      </c>
      <c r="B117" s="278">
        <v>44599</v>
      </c>
      <c r="C117" s="279"/>
      <c r="D117" s="280" t="s">
        <v>71</v>
      </c>
      <c r="E117" s="281" t="s">
        <v>593</v>
      </c>
      <c r="F117" s="282" t="s">
        <v>924</v>
      </c>
      <c r="G117" s="282">
        <v>183</v>
      </c>
      <c r="H117" s="281"/>
      <c r="I117" s="283" t="s">
        <v>925</v>
      </c>
      <c r="J117" s="284" t="s">
        <v>594</v>
      </c>
      <c r="K117" s="284"/>
      <c r="L117" s="285"/>
      <c r="M117" s="286"/>
      <c r="N117" s="284"/>
      <c r="O117" s="287"/>
      <c r="P117" s="284"/>
      <c r="Q117" s="251"/>
      <c r="R117" s="1" t="s">
        <v>592</v>
      </c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</row>
    <row r="118" spans="1:38" ht="14.25" customHeight="1">
      <c r="A118" s="168"/>
      <c r="B118" s="145"/>
      <c r="C118" s="169"/>
      <c r="D118" s="104"/>
      <c r="E118" s="170"/>
      <c r="F118" s="170"/>
      <c r="G118" s="170"/>
      <c r="H118" s="170"/>
      <c r="I118" s="170"/>
      <c r="J118" s="170"/>
      <c r="K118" s="171"/>
      <c r="L118" s="172"/>
      <c r="M118" s="170"/>
      <c r="N118" s="173"/>
      <c r="O118" s="174"/>
      <c r="P118" s="174"/>
      <c r="R118" s="6"/>
      <c r="S118" s="41"/>
      <c r="T118" s="1"/>
      <c r="U118" s="1"/>
      <c r="V118" s="1"/>
      <c r="W118" s="1"/>
      <c r="X118" s="1"/>
      <c r="Y118" s="1"/>
      <c r="Z118" s="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</row>
    <row r="119" spans="1:38" ht="12.75" customHeight="1">
      <c r="A119" s="123" t="s">
        <v>596</v>
      </c>
      <c r="B119" s="123"/>
      <c r="C119" s="123"/>
      <c r="D119" s="123"/>
      <c r="E119" s="41"/>
      <c r="F119" s="131" t="s">
        <v>598</v>
      </c>
      <c r="G119" s="56"/>
      <c r="H119" s="56"/>
      <c r="I119" s="56"/>
      <c r="J119" s="6"/>
      <c r="K119" s="149"/>
      <c r="L119" s="150"/>
      <c r="M119" s="6"/>
      <c r="N119" s="113"/>
      <c r="O119" s="175"/>
      <c r="P119" s="1"/>
      <c r="Q119" s="1"/>
      <c r="R119" s="6"/>
      <c r="S119" s="1"/>
      <c r="T119" s="1"/>
      <c r="U119" s="1"/>
      <c r="V119" s="1"/>
      <c r="W119" s="1"/>
      <c r="X119" s="1"/>
      <c r="Y119" s="1"/>
    </row>
    <row r="120" spans="1:38" ht="12.75" customHeight="1">
      <c r="A120" s="130" t="s">
        <v>597</v>
      </c>
      <c r="B120" s="123"/>
      <c r="C120" s="123"/>
      <c r="D120" s="123"/>
      <c r="E120" s="6"/>
      <c r="F120" s="131" t="s">
        <v>600</v>
      </c>
      <c r="G120" s="6"/>
      <c r="H120" s="6" t="s">
        <v>819</v>
      </c>
      <c r="I120" s="6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30"/>
      <c r="B121" s="123"/>
      <c r="C121" s="123"/>
      <c r="D121" s="123"/>
      <c r="E121" s="6"/>
      <c r="F121" s="131"/>
      <c r="G121" s="6"/>
      <c r="H121" s="6"/>
      <c r="I121" s="6"/>
      <c r="J121" s="1"/>
      <c r="K121" s="6"/>
      <c r="L121" s="6"/>
      <c r="M121" s="6"/>
      <c r="N121" s="1"/>
      <c r="O121" s="1"/>
      <c r="Q121" s="1"/>
      <c r="R121" s="5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"/>
      <c r="B122" s="138" t="s">
        <v>617</v>
      </c>
      <c r="C122" s="138"/>
      <c r="D122" s="138"/>
      <c r="E122" s="138"/>
      <c r="F122" s="139"/>
      <c r="G122" s="6"/>
      <c r="H122" s="6"/>
      <c r="I122" s="140"/>
      <c r="J122" s="141"/>
      <c r="K122" s="142"/>
      <c r="L122" s="141"/>
      <c r="M122" s="6"/>
      <c r="N122" s="1"/>
      <c r="O122" s="1"/>
      <c r="Q122" s="1"/>
      <c r="R122" s="56"/>
      <c r="S122" s="1"/>
      <c r="T122" s="1"/>
      <c r="U122" s="1"/>
      <c r="V122" s="1"/>
      <c r="W122" s="1"/>
      <c r="X122" s="1"/>
      <c r="Y122" s="1"/>
      <c r="Z122" s="1"/>
    </row>
    <row r="123" spans="1:38" ht="38.25" customHeight="1">
      <c r="A123" s="95" t="s">
        <v>16</v>
      </c>
      <c r="B123" s="96" t="s">
        <v>568</v>
      </c>
      <c r="C123" s="96"/>
      <c r="D123" s="97" t="s">
        <v>579</v>
      </c>
      <c r="E123" s="96" t="s">
        <v>580</v>
      </c>
      <c r="F123" s="96" t="s">
        <v>581</v>
      </c>
      <c r="G123" s="96" t="s">
        <v>602</v>
      </c>
      <c r="H123" s="96" t="s">
        <v>583</v>
      </c>
      <c r="I123" s="96" t="s">
        <v>584</v>
      </c>
      <c r="J123" s="176" t="s">
        <v>585</v>
      </c>
      <c r="K123" s="143" t="s">
        <v>603</v>
      </c>
      <c r="L123" s="153" t="s">
        <v>611</v>
      </c>
      <c r="M123" s="96" t="s">
        <v>612</v>
      </c>
      <c r="N123" s="144" t="s">
        <v>587</v>
      </c>
      <c r="O123" s="98" t="s">
        <v>588</v>
      </c>
      <c r="P123" s="96" t="s">
        <v>589</v>
      </c>
      <c r="Q123" s="97" t="s">
        <v>590</v>
      </c>
      <c r="R123" s="56"/>
      <c r="S123" s="1"/>
      <c r="T123" s="1"/>
      <c r="U123" s="1"/>
      <c r="V123" s="1"/>
      <c r="W123" s="1"/>
      <c r="X123" s="1"/>
      <c r="Y123" s="1"/>
      <c r="Z123" s="1"/>
    </row>
    <row r="124" spans="1:38" ht="14.25" customHeight="1">
      <c r="A124" s="105"/>
      <c r="B124" s="106"/>
      <c r="C124" s="177"/>
      <c r="D124" s="107"/>
      <c r="E124" s="108"/>
      <c r="F124" s="178"/>
      <c r="G124" s="105"/>
      <c r="H124" s="108"/>
      <c r="I124" s="109"/>
      <c r="J124" s="179"/>
      <c r="K124" s="179"/>
      <c r="L124" s="180"/>
      <c r="M124" s="103"/>
      <c r="N124" s="180"/>
      <c r="O124" s="181"/>
      <c r="P124" s="182"/>
      <c r="Q124" s="183"/>
      <c r="R124" s="148"/>
      <c r="S124" s="117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38" ht="14.25" customHeight="1">
      <c r="A125" s="105"/>
      <c r="B125" s="106"/>
      <c r="C125" s="177"/>
      <c r="D125" s="107"/>
      <c r="E125" s="108"/>
      <c r="F125" s="178"/>
      <c r="G125" s="105"/>
      <c r="H125" s="108"/>
      <c r="I125" s="109"/>
      <c r="J125" s="179"/>
      <c r="K125" s="179"/>
      <c r="L125" s="180"/>
      <c r="M125" s="103"/>
      <c r="N125" s="180"/>
      <c r="O125" s="181"/>
      <c r="P125" s="182"/>
      <c r="Q125" s="183"/>
      <c r="R125" s="148"/>
      <c r="S125" s="117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38" ht="14.25" customHeight="1">
      <c r="A126" s="105"/>
      <c r="B126" s="106"/>
      <c r="C126" s="177"/>
      <c r="D126" s="107"/>
      <c r="E126" s="108"/>
      <c r="F126" s="178"/>
      <c r="G126" s="105"/>
      <c r="H126" s="108"/>
      <c r="I126" s="109"/>
      <c r="J126" s="179"/>
      <c r="K126" s="179"/>
      <c r="L126" s="180"/>
      <c r="M126" s="103"/>
      <c r="N126" s="180"/>
      <c r="O126" s="181"/>
      <c r="P126" s="182"/>
      <c r="Q126" s="183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05"/>
      <c r="B127" s="106"/>
      <c r="C127" s="177"/>
      <c r="D127" s="107"/>
      <c r="E127" s="108"/>
      <c r="F127" s="179"/>
      <c r="G127" s="105"/>
      <c r="H127" s="108"/>
      <c r="I127" s="109"/>
      <c r="J127" s="179"/>
      <c r="K127" s="179"/>
      <c r="L127" s="180"/>
      <c r="M127" s="103"/>
      <c r="N127" s="180"/>
      <c r="O127" s="181"/>
      <c r="P127" s="182"/>
      <c r="Q127" s="183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05"/>
      <c r="B128" s="106"/>
      <c r="C128" s="177"/>
      <c r="D128" s="107"/>
      <c r="E128" s="108"/>
      <c r="F128" s="179"/>
      <c r="G128" s="105"/>
      <c r="H128" s="108"/>
      <c r="I128" s="109"/>
      <c r="J128" s="179"/>
      <c r="K128" s="179"/>
      <c r="L128" s="180"/>
      <c r="M128" s="103"/>
      <c r="N128" s="180"/>
      <c r="O128" s="181"/>
      <c r="P128" s="182"/>
      <c r="Q128" s="183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05"/>
      <c r="B129" s="106"/>
      <c r="C129" s="177"/>
      <c r="D129" s="107"/>
      <c r="E129" s="108"/>
      <c r="F129" s="178"/>
      <c r="G129" s="105"/>
      <c r="H129" s="108"/>
      <c r="I129" s="109"/>
      <c r="J129" s="179"/>
      <c r="K129" s="179"/>
      <c r="L129" s="180"/>
      <c r="M129" s="103"/>
      <c r="N129" s="180"/>
      <c r="O129" s="181"/>
      <c r="P129" s="182"/>
      <c r="Q129" s="183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05"/>
      <c r="B130" s="106"/>
      <c r="C130" s="177"/>
      <c r="D130" s="107"/>
      <c r="E130" s="108"/>
      <c r="F130" s="178"/>
      <c r="G130" s="105"/>
      <c r="H130" s="108"/>
      <c r="I130" s="109"/>
      <c r="J130" s="179"/>
      <c r="K130" s="179"/>
      <c r="L130" s="179"/>
      <c r="M130" s="179"/>
      <c r="N130" s="180"/>
      <c r="O130" s="184"/>
      <c r="P130" s="182"/>
      <c r="Q130" s="183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05"/>
      <c r="B131" s="106"/>
      <c r="C131" s="177"/>
      <c r="D131" s="107"/>
      <c r="E131" s="108"/>
      <c r="F131" s="179"/>
      <c r="G131" s="105"/>
      <c r="H131" s="108"/>
      <c r="I131" s="109"/>
      <c r="J131" s="179"/>
      <c r="K131" s="179"/>
      <c r="L131" s="180"/>
      <c r="M131" s="103"/>
      <c r="N131" s="180"/>
      <c r="O131" s="181"/>
      <c r="P131" s="182"/>
      <c r="Q131" s="183"/>
      <c r="R131" s="148"/>
      <c r="S131" s="117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05"/>
      <c r="B132" s="106"/>
      <c r="C132" s="177"/>
      <c r="D132" s="107"/>
      <c r="E132" s="108"/>
      <c r="F132" s="178"/>
      <c r="G132" s="105"/>
      <c r="H132" s="108"/>
      <c r="I132" s="109"/>
      <c r="J132" s="185"/>
      <c r="K132" s="185"/>
      <c r="L132" s="185"/>
      <c r="M132" s="185"/>
      <c r="N132" s="186"/>
      <c r="O132" s="181"/>
      <c r="P132" s="110"/>
      <c r="Q132" s="183"/>
      <c r="R132" s="148"/>
      <c r="S132" s="117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130"/>
      <c r="B133" s="123"/>
      <c r="C133" s="123"/>
      <c r="D133" s="123"/>
      <c r="E133" s="6"/>
      <c r="F133" s="131"/>
      <c r="G133" s="6"/>
      <c r="H133" s="6"/>
      <c r="I133" s="6"/>
      <c r="J133" s="1"/>
      <c r="K133" s="6"/>
      <c r="L133" s="6"/>
      <c r="M133" s="6"/>
      <c r="N133" s="1"/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30"/>
      <c r="B134" s="123"/>
      <c r="C134" s="123"/>
      <c r="D134" s="123"/>
      <c r="E134" s="6"/>
      <c r="F134" s="131"/>
      <c r="G134" s="56"/>
      <c r="H134" s="41"/>
      <c r="I134" s="56"/>
      <c r="J134" s="6"/>
      <c r="K134" s="149"/>
      <c r="L134" s="150"/>
      <c r="M134" s="6"/>
      <c r="N134" s="113"/>
      <c r="O134" s="15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56"/>
      <c r="B135" s="112"/>
      <c r="C135" s="112"/>
      <c r="D135" s="41"/>
      <c r="E135" s="56"/>
      <c r="F135" s="56"/>
      <c r="G135" s="56"/>
      <c r="H135" s="41"/>
      <c r="I135" s="56"/>
      <c r="J135" s="6"/>
      <c r="K135" s="149"/>
      <c r="L135" s="150"/>
      <c r="M135" s="6"/>
      <c r="N135" s="113"/>
      <c r="O135" s="15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41"/>
      <c r="B136" s="187" t="s">
        <v>618</v>
      </c>
      <c r="C136" s="187"/>
      <c r="D136" s="187"/>
      <c r="E136" s="187"/>
      <c r="F136" s="6"/>
      <c r="G136" s="6"/>
      <c r="H136" s="141"/>
      <c r="I136" s="6"/>
      <c r="J136" s="141"/>
      <c r="K136" s="142"/>
      <c r="L136" s="6"/>
      <c r="M136" s="6"/>
      <c r="N136" s="1"/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38.25" customHeight="1">
      <c r="A137" s="95" t="s">
        <v>16</v>
      </c>
      <c r="B137" s="96" t="s">
        <v>568</v>
      </c>
      <c r="C137" s="96"/>
      <c r="D137" s="97" t="s">
        <v>579</v>
      </c>
      <c r="E137" s="96" t="s">
        <v>580</v>
      </c>
      <c r="F137" s="96" t="s">
        <v>581</v>
      </c>
      <c r="G137" s="96" t="s">
        <v>619</v>
      </c>
      <c r="H137" s="96" t="s">
        <v>620</v>
      </c>
      <c r="I137" s="96" t="s">
        <v>584</v>
      </c>
      <c r="J137" s="188" t="s">
        <v>585</v>
      </c>
      <c r="K137" s="96" t="s">
        <v>586</v>
      </c>
      <c r="L137" s="96" t="s">
        <v>621</v>
      </c>
      <c r="M137" s="96" t="s">
        <v>589</v>
      </c>
      <c r="N137" s="97" t="s">
        <v>590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89">
        <v>1</v>
      </c>
      <c r="B138" s="190">
        <v>41579</v>
      </c>
      <c r="C138" s="190"/>
      <c r="D138" s="191" t="s">
        <v>622</v>
      </c>
      <c r="E138" s="192" t="s">
        <v>623</v>
      </c>
      <c r="F138" s="193">
        <v>82</v>
      </c>
      <c r="G138" s="192" t="s">
        <v>624</v>
      </c>
      <c r="H138" s="192">
        <v>100</v>
      </c>
      <c r="I138" s="194">
        <v>100</v>
      </c>
      <c r="J138" s="195" t="s">
        <v>625</v>
      </c>
      <c r="K138" s="196">
        <f t="shared" ref="K138:K190" si="78">H138-F138</f>
        <v>18</v>
      </c>
      <c r="L138" s="197">
        <f t="shared" ref="L138:L190" si="79">K138/F138</f>
        <v>0.21951219512195122</v>
      </c>
      <c r="M138" s="192" t="s">
        <v>591</v>
      </c>
      <c r="N138" s="198">
        <v>42657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89">
        <v>2</v>
      </c>
      <c r="B139" s="190">
        <v>41794</v>
      </c>
      <c r="C139" s="190"/>
      <c r="D139" s="191" t="s">
        <v>626</v>
      </c>
      <c r="E139" s="192" t="s">
        <v>593</v>
      </c>
      <c r="F139" s="193">
        <v>257</v>
      </c>
      <c r="G139" s="192" t="s">
        <v>624</v>
      </c>
      <c r="H139" s="192">
        <v>300</v>
      </c>
      <c r="I139" s="194">
        <v>300</v>
      </c>
      <c r="J139" s="195" t="s">
        <v>625</v>
      </c>
      <c r="K139" s="196">
        <f t="shared" si="78"/>
        <v>43</v>
      </c>
      <c r="L139" s="197">
        <f t="shared" si="79"/>
        <v>0.16731517509727625</v>
      </c>
      <c r="M139" s="192" t="s">
        <v>591</v>
      </c>
      <c r="N139" s="198">
        <v>41822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89">
        <v>3</v>
      </c>
      <c r="B140" s="190">
        <v>41828</v>
      </c>
      <c r="C140" s="190"/>
      <c r="D140" s="191" t="s">
        <v>627</v>
      </c>
      <c r="E140" s="192" t="s">
        <v>593</v>
      </c>
      <c r="F140" s="193">
        <v>393</v>
      </c>
      <c r="G140" s="192" t="s">
        <v>624</v>
      </c>
      <c r="H140" s="192">
        <v>468</v>
      </c>
      <c r="I140" s="194">
        <v>468</v>
      </c>
      <c r="J140" s="195" t="s">
        <v>625</v>
      </c>
      <c r="K140" s="196">
        <f t="shared" si="78"/>
        <v>75</v>
      </c>
      <c r="L140" s="197">
        <f t="shared" si="79"/>
        <v>0.19083969465648856</v>
      </c>
      <c r="M140" s="192" t="s">
        <v>591</v>
      </c>
      <c r="N140" s="198">
        <v>41863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89">
        <v>4</v>
      </c>
      <c r="B141" s="190">
        <v>41857</v>
      </c>
      <c r="C141" s="190"/>
      <c r="D141" s="191" t="s">
        <v>628</v>
      </c>
      <c r="E141" s="192" t="s">
        <v>593</v>
      </c>
      <c r="F141" s="193">
        <v>205</v>
      </c>
      <c r="G141" s="192" t="s">
        <v>624</v>
      </c>
      <c r="H141" s="192">
        <v>275</v>
      </c>
      <c r="I141" s="194">
        <v>250</v>
      </c>
      <c r="J141" s="195" t="s">
        <v>625</v>
      </c>
      <c r="K141" s="196">
        <f t="shared" si="78"/>
        <v>70</v>
      </c>
      <c r="L141" s="197">
        <f t="shared" si="79"/>
        <v>0.34146341463414637</v>
      </c>
      <c r="M141" s="192" t="s">
        <v>591</v>
      </c>
      <c r="N141" s="198">
        <v>41962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89">
        <v>5</v>
      </c>
      <c r="B142" s="190">
        <v>41886</v>
      </c>
      <c r="C142" s="190"/>
      <c r="D142" s="191" t="s">
        <v>629</v>
      </c>
      <c r="E142" s="192" t="s">
        <v>593</v>
      </c>
      <c r="F142" s="193">
        <v>162</v>
      </c>
      <c r="G142" s="192" t="s">
        <v>624</v>
      </c>
      <c r="H142" s="192">
        <v>190</v>
      </c>
      <c r="I142" s="194">
        <v>190</v>
      </c>
      <c r="J142" s="195" t="s">
        <v>625</v>
      </c>
      <c r="K142" s="196">
        <f t="shared" si="78"/>
        <v>28</v>
      </c>
      <c r="L142" s="197">
        <f t="shared" si="79"/>
        <v>0.1728395061728395</v>
      </c>
      <c r="M142" s="192" t="s">
        <v>591</v>
      </c>
      <c r="N142" s="198">
        <v>42006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89">
        <v>6</v>
      </c>
      <c r="B143" s="190">
        <v>41886</v>
      </c>
      <c r="C143" s="190"/>
      <c r="D143" s="191" t="s">
        <v>630</v>
      </c>
      <c r="E143" s="192" t="s">
        <v>593</v>
      </c>
      <c r="F143" s="193">
        <v>75</v>
      </c>
      <c r="G143" s="192" t="s">
        <v>624</v>
      </c>
      <c r="H143" s="192">
        <v>91.5</v>
      </c>
      <c r="I143" s="194" t="s">
        <v>631</v>
      </c>
      <c r="J143" s="195" t="s">
        <v>632</v>
      </c>
      <c r="K143" s="196">
        <f t="shared" si="78"/>
        <v>16.5</v>
      </c>
      <c r="L143" s="197">
        <f t="shared" si="79"/>
        <v>0.22</v>
      </c>
      <c r="M143" s="192" t="s">
        <v>591</v>
      </c>
      <c r="N143" s="198">
        <v>41954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89">
        <v>7</v>
      </c>
      <c r="B144" s="190">
        <v>41913</v>
      </c>
      <c r="C144" s="190"/>
      <c r="D144" s="191" t="s">
        <v>633</v>
      </c>
      <c r="E144" s="192" t="s">
        <v>593</v>
      </c>
      <c r="F144" s="193">
        <v>850</v>
      </c>
      <c r="G144" s="192" t="s">
        <v>624</v>
      </c>
      <c r="H144" s="192">
        <v>982.5</v>
      </c>
      <c r="I144" s="194">
        <v>1050</v>
      </c>
      <c r="J144" s="195" t="s">
        <v>634</v>
      </c>
      <c r="K144" s="196">
        <f t="shared" si="78"/>
        <v>132.5</v>
      </c>
      <c r="L144" s="197">
        <f t="shared" si="79"/>
        <v>0.15588235294117647</v>
      </c>
      <c r="M144" s="192" t="s">
        <v>591</v>
      </c>
      <c r="N144" s="198">
        <v>42039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8</v>
      </c>
      <c r="B145" s="190">
        <v>41913</v>
      </c>
      <c r="C145" s="190"/>
      <c r="D145" s="191" t="s">
        <v>635</v>
      </c>
      <c r="E145" s="192" t="s">
        <v>593</v>
      </c>
      <c r="F145" s="193">
        <v>475</v>
      </c>
      <c r="G145" s="192" t="s">
        <v>624</v>
      </c>
      <c r="H145" s="192">
        <v>515</v>
      </c>
      <c r="I145" s="194">
        <v>600</v>
      </c>
      <c r="J145" s="195" t="s">
        <v>636</v>
      </c>
      <c r="K145" s="196">
        <f t="shared" si="78"/>
        <v>40</v>
      </c>
      <c r="L145" s="197">
        <f t="shared" si="79"/>
        <v>8.4210526315789472E-2</v>
      </c>
      <c r="M145" s="192" t="s">
        <v>591</v>
      </c>
      <c r="N145" s="198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9</v>
      </c>
      <c r="B146" s="190">
        <v>41913</v>
      </c>
      <c r="C146" s="190"/>
      <c r="D146" s="191" t="s">
        <v>637</v>
      </c>
      <c r="E146" s="192" t="s">
        <v>593</v>
      </c>
      <c r="F146" s="193">
        <v>86</v>
      </c>
      <c r="G146" s="192" t="s">
        <v>624</v>
      </c>
      <c r="H146" s="192">
        <v>99</v>
      </c>
      <c r="I146" s="194">
        <v>140</v>
      </c>
      <c r="J146" s="195" t="s">
        <v>638</v>
      </c>
      <c r="K146" s="196">
        <f t="shared" si="78"/>
        <v>13</v>
      </c>
      <c r="L146" s="197">
        <f t="shared" si="79"/>
        <v>0.15116279069767441</v>
      </c>
      <c r="M146" s="192" t="s">
        <v>591</v>
      </c>
      <c r="N146" s="198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10</v>
      </c>
      <c r="B147" s="190">
        <v>41926</v>
      </c>
      <c r="C147" s="190"/>
      <c r="D147" s="191" t="s">
        <v>639</v>
      </c>
      <c r="E147" s="192" t="s">
        <v>593</v>
      </c>
      <c r="F147" s="193">
        <v>496.6</v>
      </c>
      <c r="G147" s="192" t="s">
        <v>624</v>
      </c>
      <c r="H147" s="192">
        <v>621</v>
      </c>
      <c r="I147" s="194">
        <v>580</v>
      </c>
      <c r="J147" s="195" t="s">
        <v>625</v>
      </c>
      <c r="K147" s="196">
        <f t="shared" si="78"/>
        <v>124.39999999999998</v>
      </c>
      <c r="L147" s="197">
        <f t="shared" si="79"/>
        <v>0.25050342327829234</v>
      </c>
      <c r="M147" s="192" t="s">
        <v>591</v>
      </c>
      <c r="N147" s="198">
        <v>42605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11</v>
      </c>
      <c r="B148" s="190">
        <v>41926</v>
      </c>
      <c r="C148" s="190"/>
      <c r="D148" s="191" t="s">
        <v>640</v>
      </c>
      <c r="E148" s="192" t="s">
        <v>593</v>
      </c>
      <c r="F148" s="193">
        <v>2481.9</v>
      </c>
      <c r="G148" s="192" t="s">
        <v>624</v>
      </c>
      <c r="H148" s="192">
        <v>2840</v>
      </c>
      <c r="I148" s="194">
        <v>2870</v>
      </c>
      <c r="J148" s="195" t="s">
        <v>641</v>
      </c>
      <c r="K148" s="196">
        <f t="shared" si="78"/>
        <v>358.09999999999991</v>
      </c>
      <c r="L148" s="197">
        <f t="shared" si="79"/>
        <v>0.14428462065353154</v>
      </c>
      <c r="M148" s="192" t="s">
        <v>591</v>
      </c>
      <c r="N148" s="198">
        <v>42017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12</v>
      </c>
      <c r="B149" s="190">
        <v>41928</v>
      </c>
      <c r="C149" s="190"/>
      <c r="D149" s="191" t="s">
        <v>642</v>
      </c>
      <c r="E149" s="192" t="s">
        <v>593</v>
      </c>
      <c r="F149" s="193">
        <v>84.5</v>
      </c>
      <c r="G149" s="192" t="s">
        <v>624</v>
      </c>
      <c r="H149" s="192">
        <v>93</v>
      </c>
      <c r="I149" s="194">
        <v>110</v>
      </c>
      <c r="J149" s="195" t="s">
        <v>643</v>
      </c>
      <c r="K149" s="196">
        <f t="shared" si="78"/>
        <v>8.5</v>
      </c>
      <c r="L149" s="197">
        <f t="shared" si="79"/>
        <v>0.10059171597633136</v>
      </c>
      <c r="M149" s="192" t="s">
        <v>591</v>
      </c>
      <c r="N149" s="198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13</v>
      </c>
      <c r="B150" s="190">
        <v>41928</v>
      </c>
      <c r="C150" s="190"/>
      <c r="D150" s="191" t="s">
        <v>644</v>
      </c>
      <c r="E150" s="192" t="s">
        <v>593</v>
      </c>
      <c r="F150" s="193">
        <v>401</v>
      </c>
      <c r="G150" s="192" t="s">
        <v>624</v>
      </c>
      <c r="H150" s="192">
        <v>428</v>
      </c>
      <c r="I150" s="194">
        <v>450</v>
      </c>
      <c r="J150" s="195" t="s">
        <v>645</v>
      </c>
      <c r="K150" s="196">
        <f t="shared" si="78"/>
        <v>27</v>
      </c>
      <c r="L150" s="197">
        <f t="shared" si="79"/>
        <v>6.7331670822942641E-2</v>
      </c>
      <c r="M150" s="192" t="s">
        <v>591</v>
      </c>
      <c r="N150" s="198">
        <v>42020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14</v>
      </c>
      <c r="B151" s="190">
        <v>41928</v>
      </c>
      <c r="C151" s="190"/>
      <c r="D151" s="191" t="s">
        <v>646</v>
      </c>
      <c r="E151" s="192" t="s">
        <v>593</v>
      </c>
      <c r="F151" s="193">
        <v>101</v>
      </c>
      <c r="G151" s="192" t="s">
        <v>624</v>
      </c>
      <c r="H151" s="192">
        <v>112</v>
      </c>
      <c r="I151" s="194">
        <v>120</v>
      </c>
      <c r="J151" s="195" t="s">
        <v>647</v>
      </c>
      <c r="K151" s="196">
        <f t="shared" si="78"/>
        <v>11</v>
      </c>
      <c r="L151" s="197">
        <f t="shared" si="79"/>
        <v>0.10891089108910891</v>
      </c>
      <c r="M151" s="192" t="s">
        <v>591</v>
      </c>
      <c r="N151" s="198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9">
        <v>15</v>
      </c>
      <c r="B152" s="190">
        <v>41954</v>
      </c>
      <c r="C152" s="190"/>
      <c r="D152" s="191" t="s">
        <v>648</v>
      </c>
      <c r="E152" s="192" t="s">
        <v>593</v>
      </c>
      <c r="F152" s="193">
        <v>59</v>
      </c>
      <c r="G152" s="192" t="s">
        <v>624</v>
      </c>
      <c r="H152" s="192">
        <v>76</v>
      </c>
      <c r="I152" s="194">
        <v>76</v>
      </c>
      <c r="J152" s="195" t="s">
        <v>625</v>
      </c>
      <c r="K152" s="196">
        <f t="shared" si="78"/>
        <v>17</v>
      </c>
      <c r="L152" s="197">
        <f t="shared" si="79"/>
        <v>0.28813559322033899</v>
      </c>
      <c r="M152" s="192" t="s">
        <v>591</v>
      </c>
      <c r="N152" s="198">
        <v>43032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16</v>
      </c>
      <c r="B153" s="190">
        <v>41954</v>
      </c>
      <c r="C153" s="190"/>
      <c r="D153" s="191" t="s">
        <v>637</v>
      </c>
      <c r="E153" s="192" t="s">
        <v>593</v>
      </c>
      <c r="F153" s="193">
        <v>99</v>
      </c>
      <c r="G153" s="192" t="s">
        <v>624</v>
      </c>
      <c r="H153" s="192">
        <v>120</v>
      </c>
      <c r="I153" s="194">
        <v>120</v>
      </c>
      <c r="J153" s="195" t="s">
        <v>605</v>
      </c>
      <c r="K153" s="196">
        <f t="shared" si="78"/>
        <v>21</v>
      </c>
      <c r="L153" s="197">
        <f t="shared" si="79"/>
        <v>0.21212121212121213</v>
      </c>
      <c r="M153" s="192" t="s">
        <v>591</v>
      </c>
      <c r="N153" s="198">
        <v>41960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17</v>
      </c>
      <c r="B154" s="190">
        <v>41956</v>
      </c>
      <c r="C154" s="190"/>
      <c r="D154" s="191" t="s">
        <v>649</v>
      </c>
      <c r="E154" s="192" t="s">
        <v>593</v>
      </c>
      <c r="F154" s="193">
        <v>22</v>
      </c>
      <c r="G154" s="192" t="s">
        <v>624</v>
      </c>
      <c r="H154" s="192">
        <v>33.549999999999997</v>
      </c>
      <c r="I154" s="194">
        <v>32</v>
      </c>
      <c r="J154" s="195" t="s">
        <v>650</v>
      </c>
      <c r="K154" s="196">
        <f t="shared" si="78"/>
        <v>11.549999999999997</v>
      </c>
      <c r="L154" s="197">
        <f t="shared" si="79"/>
        <v>0.52499999999999991</v>
      </c>
      <c r="M154" s="192" t="s">
        <v>591</v>
      </c>
      <c r="N154" s="198">
        <v>42188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18</v>
      </c>
      <c r="B155" s="190">
        <v>41976</v>
      </c>
      <c r="C155" s="190"/>
      <c r="D155" s="191" t="s">
        <v>651</v>
      </c>
      <c r="E155" s="192" t="s">
        <v>593</v>
      </c>
      <c r="F155" s="193">
        <v>440</v>
      </c>
      <c r="G155" s="192" t="s">
        <v>624</v>
      </c>
      <c r="H155" s="192">
        <v>520</v>
      </c>
      <c r="I155" s="194">
        <v>520</v>
      </c>
      <c r="J155" s="195" t="s">
        <v>652</v>
      </c>
      <c r="K155" s="196">
        <f t="shared" si="78"/>
        <v>80</v>
      </c>
      <c r="L155" s="197">
        <f t="shared" si="79"/>
        <v>0.18181818181818182</v>
      </c>
      <c r="M155" s="192" t="s">
        <v>591</v>
      </c>
      <c r="N155" s="198">
        <v>42208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19</v>
      </c>
      <c r="B156" s="190">
        <v>41976</v>
      </c>
      <c r="C156" s="190"/>
      <c r="D156" s="191" t="s">
        <v>653</v>
      </c>
      <c r="E156" s="192" t="s">
        <v>593</v>
      </c>
      <c r="F156" s="193">
        <v>360</v>
      </c>
      <c r="G156" s="192" t="s">
        <v>624</v>
      </c>
      <c r="H156" s="192">
        <v>427</v>
      </c>
      <c r="I156" s="194">
        <v>425</v>
      </c>
      <c r="J156" s="195" t="s">
        <v>654</v>
      </c>
      <c r="K156" s="196">
        <f t="shared" si="78"/>
        <v>67</v>
      </c>
      <c r="L156" s="197">
        <f t="shared" si="79"/>
        <v>0.18611111111111112</v>
      </c>
      <c r="M156" s="192" t="s">
        <v>591</v>
      </c>
      <c r="N156" s="198">
        <v>42058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20</v>
      </c>
      <c r="B157" s="190">
        <v>42012</v>
      </c>
      <c r="C157" s="190"/>
      <c r="D157" s="191" t="s">
        <v>655</v>
      </c>
      <c r="E157" s="192" t="s">
        <v>593</v>
      </c>
      <c r="F157" s="193">
        <v>360</v>
      </c>
      <c r="G157" s="192" t="s">
        <v>624</v>
      </c>
      <c r="H157" s="192">
        <v>455</v>
      </c>
      <c r="I157" s="194">
        <v>420</v>
      </c>
      <c r="J157" s="195" t="s">
        <v>656</v>
      </c>
      <c r="K157" s="196">
        <f t="shared" si="78"/>
        <v>95</v>
      </c>
      <c r="L157" s="197">
        <f t="shared" si="79"/>
        <v>0.2638888888888889</v>
      </c>
      <c r="M157" s="192" t="s">
        <v>591</v>
      </c>
      <c r="N157" s="198">
        <v>42024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21</v>
      </c>
      <c r="B158" s="190">
        <v>42012</v>
      </c>
      <c r="C158" s="190"/>
      <c r="D158" s="191" t="s">
        <v>657</v>
      </c>
      <c r="E158" s="192" t="s">
        <v>593</v>
      </c>
      <c r="F158" s="193">
        <v>130</v>
      </c>
      <c r="G158" s="192"/>
      <c r="H158" s="192">
        <v>175.5</v>
      </c>
      <c r="I158" s="194">
        <v>165</v>
      </c>
      <c r="J158" s="195" t="s">
        <v>658</v>
      </c>
      <c r="K158" s="196">
        <f t="shared" si="78"/>
        <v>45.5</v>
      </c>
      <c r="L158" s="197">
        <f t="shared" si="79"/>
        <v>0.35</v>
      </c>
      <c r="M158" s="192" t="s">
        <v>591</v>
      </c>
      <c r="N158" s="198">
        <v>43088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22</v>
      </c>
      <c r="B159" s="190">
        <v>42040</v>
      </c>
      <c r="C159" s="190"/>
      <c r="D159" s="191" t="s">
        <v>383</v>
      </c>
      <c r="E159" s="192" t="s">
        <v>623</v>
      </c>
      <c r="F159" s="193">
        <v>98</v>
      </c>
      <c r="G159" s="192"/>
      <c r="H159" s="192">
        <v>120</v>
      </c>
      <c r="I159" s="194">
        <v>120</v>
      </c>
      <c r="J159" s="195" t="s">
        <v>625</v>
      </c>
      <c r="K159" s="196">
        <f t="shared" si="78"/>
        <v>22</v>
      </c>
      <c r="L159" s="197">
        <f t="shared" si="79"/>
        <v>0.22448979591836735</v>
      </c>
      <c r="M159" s="192" t="s">
        <v>591</v>
      </c>
      <c r="N159" s="198">
        <v>42753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23</v>
      </c>
      <c r="B160" s="190">
        <v>42040</v>
      </c>
      <c r="C160" s="190"/>
      <c r="D160" s="191" t="s">
        <v>659</v>
      </c>
      <c r="E160" s="192" t="s">
        <v>623</v>
      </c>
      <c r="F160" s="193">
        <v>196</v>
      </c>
      <c r="G160" s="192"/>
      <c r="H160" s="192">
        <v>262</v>
      </c>
      <c r="I160" s="194">
        <v>255</v>
      </c>
      <c r="J160" s="195" t="s">
        <v>625</v>
      </c>
      <c r="K160" s="196">
        <f t="shared" si="78"/>
        <v>66</v>
      </c>
      <c r="L160" s="197">
        <f t="shared" si="79"/>
        <v>0.33673469387755101</v>
      </c>
      <c r="M160" s="192" t="s">
        <v>591</v>
      </c>
      <c r="N160" s="198">
        <v>42599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9">
        <v>24</v>
      </c>
      <c r="B161" s="200">
        <v>42067</v>
      </c>
      <c r="C161" s="200"/>
      <c r="D161" s="201" t="s">
        <v>382</v>
      </c>
      <c r="E161" s="202" t="s">
        <v>623</v>
      </c>
      <c r="F161" s="203">
        <v>235</v>
      </c>
      <c r="G161" s="203"/>
      <c r="H161" s="204">
        <v>77</v>
      </c>
      <c r="I161" s="204" t="s">
        <v>660</v>
      </c>
      <c r="J161" s="205" t="s">
        <v>661</v>
      </c>
      <c r="K161" s="206">
        <f t="shared" si="78"/>
        <v>-158</v>
      </c>
      <c r="L161" s="207">
        <f t="shared" si="79"/>
        <v>-0.67234042553191486</v>
      </c>
      <c r="M161" s="203" t="s">
        <v>604</v>
      </c>
      <c r="N161" s="200">
        <v>43522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25</v>
      </c>
      <c r="B162" s="190">
        <v>42067</v>
      </c>
      <c r="C162" s="190"/>
      <c r="D162" s="191" t="s">
        <v>662</v>
      </c>
      <c r="E162" s="192" t="s">
        <v>623</v>
      </c>
      <c r="F162" s="193">
        <v>185</v>
      </c>
      <c r="G162" s="192"/>
      <c r="H162" s="192">
        <v>224</v>
      </c>
      <c r="I162" s="194" t="s">
        <v>663</v>
      </c>
      <c r="J162" s="195" t="s">
        <v>625</v>
      </c>
      <c r="K162" s="196">
        <f t="shared" si="78"/>
        <v>39</v>
      </c>
      <c r="L162" s="197">
        <f t="shared" si="79"/>
        <v>0.21081081081081082</v>
      </c>
      <c r="M162" s="192" t="s">
        <v>591</v>
      </c>
      <c r="N162" s="198">
        <v>42647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9">
        <v>26</v>
      </c>
      <c r="B163" s="200">
        <v>42090</v>
      </c>
      <c r="C163" s="200"/>
      <c r="D163" s="208" t="s">
        <v>664</v>
      </c>
      <c r="E163" s="203" t="s">
        <v>623</v>
      </c>
      <c r="F163" s="203">
        <v>49.5</v>
      </c>
      <c r="G163" s="204"/>
      <c r="H163" s="204">
        <v>15.85</v>
      </c>
      <c r="I163" s="204">
        <v>67</v>
      </c>
      <c r="J163" s="205" t="s">
        <v>665</v>
      </c>
      <c r="K163" s="204">
        <f t="shared" si="78"/>
        <v>-33.65</v>
      </c>
      <c r="L163" s="209">
        <f t="shared" si="79"/>
        <v>-0.67979797979797973</v>
      </c>
      <c r="M163" s="203" t="s">
        <v>604</v>
      </c>
      <c r="N163" s="210">
        <v>43627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27</v>
      </c>
      <c r="B164" s="190">
        <v>42093</v>
      </c>
      <c r="C164" s="190"/>
      <c r="D164" s="191" t="s">
        <v>666</v>
      </c>
      <c r="E164" s="192" t="s">
        <v>623</v>
      </c>
      <c r="F164" s="193">
        <v>183.5</v>
      </c>
      <c r="G164" s="192"/>
      <c r="H164" s="192">
        <v>219</v>
      </c>
      <c r="I164" s="194">
        <v>218</v>
      </c>
      <c r="J164" s="195" t="s">
        <v>667</v>
      </c>
      <c r="K164" s="196">
        <f t="shared" si="78"/>
        <v>35.5</v>
      </c>
      <c r="L164" s="197">
        <f t="shared" si="79"/>
        <v>0.19346049046321526</v>
      </c>
      <c r="M164" s="192" t="s">
        <v>591</v>
      </c>
      <c r="N164" s="198">
        <v>42103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28</v>
      </c>
      <c r="B165" s="190">
        <v>42114</v>
      </c>
      <c r="C165" s="190"/>
      <c r="D165" s="191" t="s">
        <v>668</v>
      </c>
      <c r="E165" s="192" t="s">
        <v>623</v>
      </c>
      <c r="F165" s="193">
        <f>(227+237)/2</f>
        <v>232</v>
      </c>
      <c r="G165" s="192"/>
      <c r="H165" s="192">
        <v>298</v>
      </c>
      <c r="I165" s="194">
        <v>298</v>
      </c>
      <c r="J165" s="195" t="s">
        <v>625</v>
      </c>
      <c r="K165" s="196">
        <f t="shared" si="78"/>
        <v>66</v>
      </c>
      <c r="L165" s="197">
        <f t="shared" si="79"/>
        <v>0.28448275862068967</v>
      </c>
      <c r="M165" s="192" t="s">
        <v>591</v>
      </c>
      <c r="N165" s="198">
        <v>42823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29</v>
      </c>
      <c r="B166" s="190">
        <v>42128</v>
      </c>
      <c r="C166" s="190"/>
      <c r="D166" s="191" t="s">
        <v>669</v>
      </c>
      <c r="E166" s="192" t="s">
        <v>593</v>
      </c>
      <c r="F166" s="193">
        <v>385</v>
      </c>
      <c r="G166" s="192"/>
      <c r="H166" s="192">
        <f>212.5+331</f>
        <v>543.5</v>
      </c>
      <c r="I166" s="194">
        <v>510</v>
      </c>
      <c r="J166" s="195" t="s">
        <v>670</v>
      </c>
      <c r="K166" s="196">
        <f t="shared" si="78"/>
        <v>158.5</v>
      </c>
      <c r="L166" s="197">
        <f t="shared" si="79"/>
        <v>0.41168831168831171</v>
      </c>
      <c r="M166" s="192" t="s">
        <v>591</v>
      </c>
      <c r="N166" s="198">
        <v>42235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30</v>
      </c>
      <c r="B167" s="190">
        <v>42128</v>
      </c>
      <c r="C167" s="190"/>
      <c r="D167" s="191" t="s">
        <v>671</v>
      </c>
      <c r="E167" s="192" t="s">
        <v>593</v>
      </c>
      <c r="F167" s="193">
        <v>115.5</v>
      </c>
      <c r="G167" s="192"/>
      <c r="H167" s="192">
        <v>146</v>
      </c>
      <c r="I167" s="194">
        <v>142</v>
      </c>
      <c r="J167" s="195" t="s">
        <v>672</v>
      </c>
      <c r="K167" s="196">
        <f t="shared" si="78"/>
        <v>30.5</v>
      </c>
      <c r="L167" s="197">
        <f t="shared" si="79"/>
        <v>0.26406926406926406</v>
      </c>
      <c r="M167" s="192" t="s">
        <v>591</v>
      </c>
      <c r="N167" s="198">
        <v>42202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31</v>
      </c>
      <c r="B168" s="190">
        <v>42151</v>
      </c>
      <c r="C168" s="190"/>
      <c r="D168" s="191" t="s">
        <v>673</v>
      </c>
      <c r="E168" s="192" t="s">
        <v>593</v>
      </c>
      <c r="F168" s="193">
        <v>237.5</v>
      </c>
      <c r="G168" s="192"/>
      <c r="H168" s="192">
        <v>279.5</v>
      </c>
      <c r="I168" s="194">
        <v>278</v>
      </c>
      <c r="J168" s="195" t="s">
        <v>625</v>
      </c>
      <c r="K168" s="196">
        <f t="shared" si="78"/>
        <v>42</v>
      </c>
      <c r="L168" s="197">
        <f t="shared" si="79"/>
        <v>0.17684210526315788</v>
      </c>
      <c r="M168" s="192" t="s">
        <v>591</v>
      </c>
      <c r="N168" s="198">
        <v>42222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32</v>
      </c>
      <c r="B169" s="190">
        <v>42174</v>
      </c>
      <c r="C169" s="190"/>
      <c r="D169" s="191" t="s">
        <v>644</v>
      </c>
      <c r="E169" s="192" t="s">
        <v>623</v>
      </c>
      <c r="F169" s="193">
        <v>340</v>
      </c>
      <c r="G169" s="192"/>
      <c r="H169" s="192">
        <v>448</v>
      </c>
      <c r="I169" s="194">
        <v>448</v>
      </c>
      <c r="J169" s="195" t="s">
        <v>625</v>
      </c>
      <c r="K169" s="196">
        <f t="shared" si="78"/>
        <v>108</v>
      </c>
      <c r="L169" s="197">
        <f t="shared" si="79"/>
        <v>0.31764705882352939</v>
      </c>
      <c r="M169" s="192" t="s">
        <v>591</v>
      </c>
      <c r="N169" s="198">
        <v>43018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33</v>
      </c>
      <c r="B170" s="190">
        <v>42191</v>
      </c>
      <c r="C170" s="190"/>
      <c r="D170" s="191" t="s">
        <v>674</v>
      </c>
      <c r="E170" s="192" t="s">
        <v>623</v>
      </c>
      <c r="F170" s="193">
        <v>390</v>
      </c>
      <c r="G170" s="192"/>
      <c r="H170" s="192">
        <v>460</v>
      </c>
      <c r="I170" s="194">
        <v>460</v>
      </c>
      <c r="J170" s="195" t="s">
        <v>625</v>
      </c>
      <c r="K170" s="196">
        <f t="shared" si="78"/>
        <v>70</v>
      </c>
      <c r="L170" s="197">
        <f t="shared" si="79"/>
        <v>0.17948717948717949</v>
      </c>
      <c r="M170" s="192" t="s">
        <v>591</v>
      </c>
      <c r="N170" s="198">
        <v>42478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9">
        <v>34</v>
      </c>
      <c r="B171" s="200">
        <v>42195</v>
      </c>
      <c r="C171" s="200"/>
      <c r="D171" s="201" t="s">
        <v>675</v>
      </c>
      <c r="E171" s="202" t="s">
        <v>623</v>
      </c>
      <c r="F171" s="203">
        <v>122.5</v>
      </c>
      <c r="G171" s="203"/>
      <c r="H171" s="204">
        <v>61</v>
      </c>
      <c r="I171" s="204">
        <v>172</v>
      </c>
      <c r="J171" s="205" t="s">
        <v>676</v>
      </c>
      <c r="K171" s="206">
        <f t="shared" si="78"/>
        <v>-61.5</v>
      </c>
      <c r="L171" s="207">
        <f t="shared" si="79"/>
        <v>-0.50204081632653064</v>
      </c>
      <c r="M171" s="203" t="s">
        <v>604</v>
      </c>
      <c r="N171" s="200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35</v>
      </c>
      <c r="B172" s="190">
        <v>42219</v>
      </c>
      <c r="C172" s="190"/>
      <c r="D172" s="191" t="s">
        <v>677</v>
      </c>
      <c r="E172" s="192" t="s">
        <v>623</v>
      </c>
      <c r="F172" s="193">
        <v>297.5</v>
      </c>
      <c r="G172" s="192"/>
      <c r="H172" s="192">
        <v>350</v>
      </c>
      <c r="I172" s="194">
        <v>360</v>
      </c>
      <c r="J172" s="195" t="s">
        <v>678</v>
      </c>
      <c r="K172" s="196">
        <f t="shared" si="78"/>
        <v>52.5</v>
      </c>
      <c r="L172" s="197">
        <f t="shared" si="79"/>
        <v>0.17647058823529413</v>
      </c>
      <c r="M172" s="192" t="s">
        <v>591</v>
      </c>
      <c r="N172" s="198">
        <v>42232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36</v>
      </c>
      <c r="B173" s="190">
        <v>42219</v>
      </c>
      <c r="C173" s="190"/>
      <c r="D173" s="191" t="s">
        <v>679</v>
      </c>
      <c r="E173" s="192" t="s">
        <v>623</v>
      </c>
      <c r="F173" s="193">
        <v>115.5</v>
      </c>
      <c r="G173" s="192"/>
      <c r="H173" s="192">
        <v>149</v>
      </c>
      <c r="I173" s="194">
        <v>140</v>
      </c>
      <c r="J173" s="195" t="s">
        <v>680</v>
      </c>
      <c r="K173" s="196">
        <f t="shared" si="78"/>
        <v>33.5</v>
      </c>
      <c r="L173" s="197">
        <f t="shared" si="79"/>
        <v>0.29004329004329005</v>
      </c>
      <c r="M173" s="192" t="s">
        <v>591</v>
      </c>
      <c r="N173" s="198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37</v>
      </c>
      <c r="B174" s="190">
        <v>42251</v>
      </c>
      <c r="C174" s="190"/>
      <c r="D174" s="191" t="s">
        <v>673</v>
      </c>
      <c r="E174" s="192" t="s">
        <v>623</v>
      </c>
      <c r="F174" s="193">
        <v>226</v>
      </c>
      <c r="G174" s="192"/>
      <c r="H174" s="192">
        <v>292</v>
      </c>
      <c r="I174" s="194">
        <v>292</v>
      </c>
      <c r="J174" s="195" t="s">
        <v>681</v>
      </c>
      <c r="K174" s="196">
        <f t="shared" si="78"/>
        <v>66</v>
      </c>
      <c r="L174" s="197">
        <f t="shared" si="79"/>
        <v>0.29203539823008851</v>
      </c>
      <c r="M174" s="192" t="s">
        <v>591</v>
      </c>
      <c r="N174" s="198">
        <v>42286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38</v>
      </c>
      <c r="B175" s="190">
        <v>42254</v>
      </c>
      <c r="C175" s="190"/>
      <c r="D175" s="191" t="s">
        <v>668</v>
      </c>
      <c r="E175" s="192" t="s">
        <v>623</v>
      </c>
      <c r="F175" s="193">
        <v>232.5</v>
      </c>
      <c r="G175" s="192"/>
      <c r="H175" s="192">
        <v>312.5</v>
      </c>
      <c r="I175" s="194">
        <v>310</v>
      </c>
      <c r="J175" s="195" t="s">
        <v>625</v>
      </c>
      <c r="K175" s="196">
        <f t="shared" si="78"/>
        <v>80</v>
      </c>
      <c r="L175" s="197">
        <f t="shared" si="79"/>
        <v>0.34408602150537637</v>
      </c>
      <c r="M175" s="192" t="s">
        <v>591</v>
      </c>
      <c r="N175" s="198">
        <v>42823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39</v>
      </c>
      <c r="B176" s="190">
        <v>42268</v>
      </c>
      <c r="C176" s="190"/>
      <c r="D176" s="191" t="s">
        <v>682</v>
      </c>
      <c r="E176" s="192" t="s">
        <v>623</v>
      </c>
      <c r="F176" s="193">
        <v>196.5</v>
      </c>
      <c r="G176" s="192"/>
      <c r="H176" s="192">
        <v>238</v>
      </c>
      <c r="I176" s="194">
        <v>238</v>
      </c>
      <c r="J176" s="195" t="s">
        <v>681</v>
      </c>
      <c r="K176" s="196">
        <f t="shared" si="78"/>
        <v>41.5</v>
      </c>
      <c r="L176" s="197">
        <f t="shared" si="79"/>
        <v>0.21119592875318066</v>
      </c>
      <c r="M176" s="192" t="s">
        <v>591</v>
      </c>
      <c r="N176" s="198">
        <v>42291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40</v>
      </c>
      <c r="B177" s="190">
        <v>42271</v>
      </c>
      <c r="C177" s="190"/>
      <c r="D177" s="191" t="s">
        <v>622</v>
      </c>
      <c r="E177" s="192" t="s">
        <v>623</v>
      </c>
      <c r="F177" s="193">
        <v>65</v>
      </c>
      <c r="G177" s="192"/>
      <c r="H177" s="192">
        <v>82</v>
      </c>
      <c r="I177" s="194">
        <v>82</v>
      </c>
      <c r="J177" s="195" t="s">
        <v>681</v>
      </c>
      <c r="K177" s="196">
        <f t="shared" si="78"/>
        <v>17</v>
      </c>
      <c r="L177" s="197">
        <f t="shared" si="79"/>
        <v>0.26153846153846155</v>
      </c>
      <c r="M177" s="192" t="s">
        <v>591</v>
      </c>
      <c r="N177" s="198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41</v>
      </c>
      <c r="B178" s="190">
        <v>42291</v>
      </c>
      <c r="C178" s="190"/>
      <c r="D178" s="191" t="s">
        <v>683</v>
      </c>
      <c r="E178" s="192" t="s">
        <v>623</v>
      </c>
      <c r="F178" s="193">
        <v>144</v>
      </c>
      <c r="G178" s="192"/>
      <c r="H178" s="192">
        <v>182.5</v>
      </c>
      <c r="I178" s="194">
        <v>181</v>
      </c>
      <c r="J178" s="195" t="s">
        <v>681</v>
      </c>
      <c r="K178" s="196">
        <f t="shared" si="78"/>
        <v>38.5</v>
      </c>
      <c r="L178" s="197">
        <f t="shared" si="79"/>
        <v>0.2673611111111111</v>
      </c>
      <c r="M178" s="192" t="s">
        <v>591</v>
      </c>
      <c r="N178" s="198">
        <v>42817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42</v>
      </c>
      <c r="B179" s="190">
        <v>42291</v>
      </c>
      <c r="C179" s="190"/>
      <c r="D179" s="191" t="s">
        <v>684</v>
      </c>
      <c r="E179" s="192" t="s">
        <v>623</v>
      </c>
      <c r="F179" s="193">
        <v>264</v>
      </c>
      <c r="G179" s="192"/>
      <c r="H179" s="192">
        <v>311</v>
      </c>
      <c r="I179" s="194">
        <v>311</v>
      </c>
      <c r="J179" s="195" t="s">
        <v>681</v>
      </c>
      <c r="K179" s="196">
        <f t="shared" si="78"/>
        <v>47</v>
      </c>
      <c r="L179" s="197">
        <f t="shared" si="79"/>
        <v>0.17803030303030304</v>
      </c>
      <c r="M179" s="192" t="s">
        <v>591</v>
      </c>
      <c r="N179" s="198">
        <v>42604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43</v>
      </c>
      <c r="B180" s="190">
        <v>42318</v>
      </c>
      <c r="C180" s="190"/>
      <c r="D180" s="191" t="s">
        <v>685</v>
      </c>
      <c r="E180" s="192" t="s">
        <v>593</v>
      </c>
      <c r="F180" s="193">
        <v>549.5</v>
      </c>
      <c r="G180" s="192"/>
      <c r="H180" s="192">
        <v>630</v>
      </c>
      <c r="I180" s="194">
        <v>630</v>
      </c>
      <c r="J180" s="195" t="s">
        <v>681</v>
      </c>
      <c r="K180" s="196">
        <f t="shared" si="78"/>
        <v>80.5</v>
      </c>
      <c r="L180" s="197">
        <f t="shared" si="79"/>
        <v>0.1464968152866242</v>
      </c>
      <c r="M180" s="192" t="s">
        <v>591</v>
      </c>
      <c r="N180" s="198">
        <v>42419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44</v>
      </c>
      <c r="B181" s="190">
        <v>42342</v>
      </c>
      <c r="C181" s="190"/>
      <c r="D181" s="191" t="s">
        <v>686</v>
      </c>
      <c r="E181" s="192" t="s">
        <v>623</v>
      </c>
      <c r="F181" s="193">
        <v>1027.5</v>
      </c>
      <c r="G181" s="192"/>
      <c r="H181" s="192">
        <v>1315</v>
      </c>
      <c r="I181" s="194">
        <v>1250</v>
      </c>
      <c r="J181" s="195" t="s">
        <v>681</v>
      </c>
      <c r="K181" s="196">
        <f t="shared" si="78"/>
        <v>287.5</v>
      </c>
      <c r="L181" s="197">
        <f t="shared" si="79"/>
        <v>0.27980535279805352</v>
      </c>
      <c r="M181" s="192" t="s">
        <v>591</v>
      </c>
      <c r="N181" s="198">
        <v>43244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45</v>
      </c>
      <c r="B182" s="190">
        <v>42367</v>
      </c>
      <c r="C182" s="190"/>
      <c r="D182" s="191" t="s">
        <v>687</v>
      </c>
      <c r="E182" s="192" t="s">
        <v>623</v>
      </c>
      <c r="F182" s="193">
        <v>465</v>
      </c>
      <c r="G182" s="192"/>
      <c r="H182" s="192">
        <v>540</v>
      </c>
      <c r="I182" s="194">
        <v>540</v>
      </c>
      <c r="J182" s="195" t="s">
        <v>681</v>
      </c>
      <c r="K182" s="196">
        <f t="shared" si="78"/>
        <v>75</v>
      </c>
      <c r="L182" s="197">
        <f t="shared" si="79"/>
        <v>0.16129032258064516</v>
      </c>
      <c r="M182" s="192" t="s">
        <v>591</v>
      </c>
      <c r="N182" s="198">
        <v>42530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46</v>
      </c>
      <c r="B183" s="190">
        <v>42380</v>
      </c>
      <c r="C183" s="190"/>
      <c r="D183" s="191" t="s">
        <v>383</v>
      </c>
      <c r="E183" s="192" t="s">
        <v>593</v>
      </c>
      <c r="F183" s="193">
        <v>81</v>
      </c>
      <c r="G183" s="192"/>
      <c r="H183" s="192">
        <v>110</v>
      </c>
      <c r="I183" s="194">
        <v>110</v>
      </c>
      <c r="J183" s="195" t="s">
        <v>681</v>
      </c>
      <c r="K183" s="196">
        <f t="shared" si="78"/>
        <v>29</v>
      </c>
      <c r="L183" s="197">
        <f t="shared" si="79"/>
        <v>0.35802469135802467</v>
      </c>
      <c r="M183" s="192" t="s">
        <v>591</v>
      </c>
      <c r="N183" s="198">
        <v>42745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47</v>
      </c>
      <c r="B184" s="190">
        <v>42382</v>
      </c>
      <c r="C184" s="190"/>
      <c r="D184" s="191" t="s">
        <v>688</v>
      </c>
      <c r="E184" s="192" t="s">
        <v>593</v>
      </c>
      <c r="F184" s="193">
        <v>417.5</v>
      </c>
      <c r="G184" s="192"/>
      <c r="H184" s="192">
        <v>547</v>
      </c>
      <c r="I184" s="194">
        <v>535</v>
      </c>
      <c r="J184" s="195" t="s">
        <v>681</v>
      </c>
      <c r="K184" s="196">
        <f t="shared" si="78"/>
        <v>129.5</v>
      </c>
      <c r="L184" s="197">
        <f t="shared" si="79"/>
        <v>0.31017964071856285</v>
      </c>
      <c r="M184" s="192" t="s">
        <v>591</v>
      </c>
      <c r="N184" s="198">
        <v>42578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48</v>
      </c>
      <c r="B185" s="190">
        <v>42408</v>
      </c>
      <c r="C185" s="190"/>
      <c r="D185" s="191" t="s">
        <v>689</v>
      </c>
      <c r="E185" s="192" t="s">
        <v>623</v>
      </c>
      <c r="F185" s="193">
        <v>650</v>
      </c>
      <c r="G185" s="192"/>
      <c r="H185" s="192">
        <v>800</v>
      </c>
      <c r="I185" s="194">
        <v>800</v>
      </c>
      <c r="J185" s="195" t="s">
        <v>681</v>
      </c>
      <c r="K185" s="196">
        <f t="shared" si="78"/>
        <v>150</v>
      </c>
      <c r="L185" s="197">
        <f t="shared" si="79"/>
        <v>0.23076923076923078</v>
      </c>
      <c r="M185" s="192" t="s">
        <v>591</v>
      </c>
      <c r="N185" s="198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49</v>
      </c>
      <c r="B186" s="190">
        <v>42433</v>
      </c>
      <c r="C186" s="190"/>
      <c r="D186" s="191" t="s">
        <v>211</v>
      </c>
      <c r="E186" s="192" t="s">
        <v>623</v>
      </c>
      <c r="F186" s="193">
        <v>437.5</v>
      </c>
      <c r="G186" s="192"/>
      <c r="H186" s="192">
        <v>504.5</v>
      </c>
      <c r="I186" s="194">
        <v>522</v>
      </c>
      <c r="J186" s="195" t="s">
        <v>690</v>
      </c>
      <c r="K186" s="196">
        <f t="shared" si="78"/>
        <v>67</v>
      </c>
      <c r="L186" s="197">
        <f t="shared" si="79"/>
        <v>0.15314285714285714</v>
      </c>
      <c r="M186" s="192" t="s">
        <v>591</v>
      </c>
      <c r="N186" s="198">
        <v>42480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50</v>
      </c>
      <c r="B187" s="190">
        <v>42438</v>
      </c>
      <c r="C187" s="190"/>
      <c r="D187" s="191" t="s">
        <v>691</v>
      </c>
      <c r="E187" s="192" t="s">
        <v>623</v>
      </c>
      <c r="F187" s="193">
        <v>189.5</v>
      </c>
      <c r="G187" s="192"/>
      <c r="H187" s="192">
        <v>218</v>
      </c>
      <c r="I187" s="194">
        <v>218</v>
      </c>
      <c r="J187" s="195" t="s">
        <v>681</v>
      </c>
      <c r="K187" s="196">
        <f t="shared" si="78"/>
        <v>28.5</v>
      </c>
      <c r="L187" s="197">
        <f t="shared" si="79"/>
        <v>0.15039577836411611</v>
      </c>
      <c r="M187" s="192" t="s">
        <v>591</v>
      </c>
      <c r="N187" s="198">
        <v>43034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9">
        <v>51</v>
      </c>
      <c r="B188" s="200">
        <v>42471</v>
      </c>
      <c r="C188" s="200"/>
      <c r="D188" s="208" t="s">
        <v>692</v>
      </c>
      <c r="E188" s="203" t="s">
        <v>623</v>
      </c>
      <c r="F188" s="203">
        <v>36.5</v>
      </c>
      <c r="G188" s="204"/>
      <c r="H188" s="204">
        <v>15.85</v>
      </c>
      <c r="I188" s="204">
        <v>60</v>
      </c>
      <c r="J188" s="205" t="s">
        <v>693</v>
      </c>
      <c r="K188" s="206">
        <f t="shared" si="78"/>
        <v>-20.65</v>
      </c>
      <c r="L188" s="207">
        <f t="shared" si="79"/>
        <v>-0.5657534246575342</v>
      </c>
      <c r="M188" s="203" t="s">
        <v>604</v>
      </c>
      <c r="N188" s="211">
        <v>43627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52</v>
      </c>
      <c r="B189" s="190">
        <v>42472</v>
      </c>
      <c r="C189" s="190"/>
      <c r="D189" s="191" t="s">
        <v>694</v>
      </c>
      <c r="E189" s="192" t="s">
        <v>623</v>
      </c>
      <c r="F189" s="193">
        <v>93</v>
      </c>
      <c r="G189" s="192"/>
      <c r="H189" s="192">
        <v>149</v>
      </c>
      <c r="I189" s="194">
        <v>140</v>
      </c>
      <c r="J189" s="195" t="s">
        <v>695</v>
      </c>
      <c r="K189" s="196">
        <f t="shared" si="78"/>
        <v>56</v>
      </c>
      <c r="L189" s="197">
        <f t="shared" si="79"/>
        <v>0.60215053763440862</v>
      </c>
      <c r="M189" s="192" t="s">
        <v>591</v>
      </c>
      <c r="N189" s="198">
        <v>42740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53</v>
      </c>
      <c r="B190" s="190">
        <v>42472</v>
      </c>
      <c r="C190" s="190"/>
      <c r="D190" s="191" t="s">
        <v>696</v>
      </c>
      <c r="E190" s="192" t="s">
        <v>623</v>
      </c>
      <c r="F190" s="193">
        <v>130</v>
      </c>
      <c r="G190" s="192"/>
      <c r="H190" s="192">
        <v>150</v>
      </c>
      <c r="I190" s="194" t="s">
        <v>697</v>
      </c>
      <c r="J190" s="195" t="s">
        <v>681</v>
      </c>
      <c r="K190" s="196">
        <f t="shared" si="78"/>
        <v>20</v>
      </c>
      <c r="L190" s="197">
        <f t="shared" si="79"/>
        <v>0.15384615384615385</v>
      </c>
      <c r="M190" s="192" t="s">
        <v>591</v>
      </c>
      <c r="N190" s="198">
        <v>42564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54</v>
      </c>
      <c r="B191" s="190">
        <v>42473</v>
      </c>
      <c r="C191" s="190"/>
      <c r="D191" s="191" t="s">
        <v>698</v>
      </c>
      <c r="E191" s="192" t="s">
        <v>623</v>
      </c>
      <c r="F191" s="193">
        <v>196</v>
      </c>
      <c r="G191" s="192"/>
      <c r="H191" s="192">
        <v>299</v>
      </c>
      <c r="I191" s="194">
        <v>299</v>
      </c>
      <c r="J191" s="195" t="s">
        <v>681</v>
      </c>
      <c r="K191" s="196">
        <v>103</v>
      </c>
      <c r="L191" s="197">
        <v>0.52551020408163296</v>
      </c>
      <c r="M191" s="192" t="s">
        <v>591</v>
      </c>
      <c r="N191" s="198">
        <v>42620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55</v>
      </c>
      <c r="B192" s="190">
        <v>42473</v>
      </c>
      <c r="C192" s="190"/>
      <c r="D192" s="191" t="s">
        <v>699</v>
      </c>
      <c r="E192" s="192" t="s">
        <v>623</v>
      </c>
      <c r="F192" s="193">
        <v>88</v>
      </c>
      <c r="G192" s="192"/>
      <c r="H192" s="192">
        <v>103</v>
      </c>
      <c r="I192" s="194">
        <v>103</v>
      </c>
      <c r="J192" s="195" t="s">
        <v>681</v>
      </c>
      <c r="K192" s="196">
        <v>15</v>
      </c>
      <c r="L192" s="197">
        <v>0.170454545454545</v>
      </c>
      <c r="M192" s="192" t="s">
        <v>591</v>
      </c>
      <c r="N192" s="198">
        <v>42530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56</v>
      </c>
      <c r="B193" s="190">
        <v>42492</v>
      </c>
      <c r="C193" s="190"/>
      <c r="D193" s="191" t="s">
        <v>700</v>
      </c>
      <c r="E193" s="192" t="s">
        <v>623</v>
      </c>
      <c r="F193" s="193">
        <v>127.5</v>
      </c>
      <c r="G193" s="192"/>
      <c r="H193" s="192">
        <v>148</v>
      </c>
      <c r="I193" s="194" t="s">
        <v>701</v>
      </c>
      <c r="J193" s="195" t="s">
        <v>681</v>
      </c>
      <c r="K193" s="196">
        <f t="shared" ref="K193:K197" si="80">H193-F193</f>
        <v>20.5</v>
      </c>
      <c r="L193" s="197">
        <f t="shared" ref="L193:L197" si="81">K193/F193</f>
        <v>0.16078431372549021</v>
      </c>
      <c r="M193" s="192" t="s">
        <v>591</v>
      </c>
      <c r="N193" s="198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57</v>
      </c>
      <c r="B194" s="190">
        <v>42493</v>
      </c>
      <c r="C194" s="190"/>
      <c r="D194" s="191" t="s">
        <v>702</v>
      </c>
      <c r="E194" s="192" t="s">
        <v>623</v>
      </c>
      <c r="F194" s="193">
        <v>675</v>
      </c>
      <c r="G194" s="192"/>
      <c r="H194" s="192">
        <v>815</v>
      </c>
      <c r="I194" s="194" t="s">
        <v>703</v>
      </c>
      <c r="J194" s="195" t="s">
        <v>681</v>
      </c>
      <c r="K194" s="196">
        <f t="shared" si="80"/>
        <v>140</v>
      </c>
      <c r="L194" s="197">
        <f t="shared" si="81"/>
        <v>0.2074074074074074</v>
      </c>
      <c r="M194" s="192" t="s">
        <v>591</v>
      </c>
      <c r="N194" s="198">
        <v>43154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9">
        <v>58</v>
      </c>
      <c r="B195" s="200">
        <v>42522</v>
      </c>
      <c r="C195" s="200"/>
      <c r="D195" s="201" t="s">
        <v>704</v>
      </c>
      <c r="E195" s="202" t="s">
        <v>623</v>
      </c>
      <c r="F195" s="203">
        <v>500</v>
      </c>
      <c r="G195" s="203"/>
      <c r="H195" s="204">
        <v>232.5</v>
      </c>
      <c r="I195" s="204" t="s">
        <v>705</v>
      </c>
      <c r="J195" s="205" t="s">
        <v>706</v>
      </c>
      <c r="K195" s="206">
        <f t="shared" si="80"/>
        <v>-267.5</v>
      </c>
      <c r="L195" s="207">
        <f t="shared" si="81"/>
        <v>-0.53500000000000003</v>
      </c>
      <c r="M195" s="203" t="s">
        <v>604</v>
      </c>
      <c r="N195" s="200">
        <v>43735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59</v>
      </c>
      <c r="B196" s="190">
        <v>42527</v>
      </c>
      <c r="C196" s="190"/>
      <c r="D196" s="191" t="s">
        <v>542</v>
      </c>
      <c r="E196" s="192" t="s">
        <v>623</v>
      </c>
      <c r="F196" s="193">
        <v>110</v>
      </c>
      <c r="G196" s="192"/>
      <c r="H196" s="192">
        <v>126.5</v>
      </c>
      <c r="I196" s="194">
        <v>125</v>
      </c>
      <c r="J196" s="195" t="s">
        <v>632</v>
      </c>
      <c r="K196" s="196">
        <f t="shared" si="80"/>
        <v>16.5</v>
      </c>
      <c r="L196" s="197">
        <f t="shared" si="81"/>
        <v>0.15</v>
      </c>
      <c r="M196" s="192" t="s">
        <v>591</v>
      </c>
      <c r="N196" s="198">
        <v>42552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60</v>
      </c>
      <c r="B197" s="190">
        <v>42538</v>
      </c>
      <c r="C197" s="190"/>
      <c r="D197" s="191" t="s">
        <v>707</v>
      </c>
      <c r="E197" s="192" t="s">
        <v>623</v>
      </c>
      <c r="F197" s="193">
        <v>44</v>
      </c>
      <c r="G197" s="192"/>
      <c r="H197" s="192">
        <v>69.5</v>
      </c>
      <c r="I197" s="194">
        <v>69.5</v>
      </c>
      <c r="J197" s="195" t="s">
        <v>708</v>
      </c>
      <c r="K197" s="196">
        <f t="shared" si="80"/>
        <v>25.5</v>
      </c>
      <c r="L197" s="197">
        <f t="shared" si="81"/>
        <v>0.57954545454545459</v>
      </c>
      <c r="M197" s="192" t="s">
        <v>591</v>
      </c>
      <c r="N197" s="198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61</v>
      </c>
      <c r="B198" s="190">
        <v>42549</v>
      </c>
      <c r="C198" s="190"/>
      <c r="D198" s="191" t="s">
        <v>709</v>
      </c>
      <c r="E198" s="192" t="s">
        <v>623</v>
      </c>
      <c r="F198" s="193">
        <v>262.5</v>
      </c>
      <c r="G198" s="192"/>
      <c r="H198" s="192">
        <v>340</v>
      </c>
      <c r="I198" s="194">
        <v>333</v>
      </c>
      <c r="J198" s="195" t="s">
        <v>710</v>
      </c>
      <c r="K198" s="196">
        <v>77.5</v>
      </c>
      <c r="L198" s="197">
        <v>0.29523809523809502</v>
      </c>
      <c r="M198" s="192" t="s">
        <v>591</v>
      </c>
      <c r="N198" s="198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62</v>
      </c>
      <c r="B199" s="190">
        <v>42549</v>
      </c>
      <c r="C199" s="190"/>
      <c r="D199" s="191" t="s">
        <v>711</v>
      </c>
      <c r="E199" s="192" t="s">
        <v>623</v>
      </c>
      <c r="F199" s="193">
        <v>840</v>
      </c>
      <c r="G199" s="192"/>
      <c r="H199" s="192">
        <v>1230</v>
      </c>
      <c r="I199" s="194">
        <v>1230</v>
      </c>
      <c r="J199" s="195" t="s">
        <v>681</v>
      </c>
      <c r="K199" s="196">
        <v>390</v>
      </c>
      <c r="L199" s="197">
        <v>0.46428571428571402</v>
      </c>
      <c r="M199" s="192" t="s">
        <v>591</v>
      </c>
      <c r="N199" s="198">
        <v>42649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2">
        <v>63</v>
      </c>
      <c r="B200" s="213">
        <v>42556</v>
      </c>
      <c r="C200" s="213"/>
      <c r="D200" s="214" t="s">
        <v>712</v>
      </c>
      <c r="E200" s="215" t="s">
        <v>623</v>
      </c>
      <c r="F200" s="215">
        <v>395</v>
      </c>
      <c r="G200" s="216"/>
      <c r="H200" s="216">
        <f>(468.5+342.5)/2</f>
        <v>405.5</v>
      </c>
      <c r="I200" s="216">
        <v>510</v>
      </c>
      <c r="J200" s="217" t="s">
        <v>713</v>
      </c>
      <c r="K200" s="218">
        <f t="shared" ref="K200:K206" si="82">H200-F200</f>
        <v>10.5</v>
      </c>
      <c r="L200" s="219">
        <f t="shared" ref="L200:L206" si="83">K200/F200</f>
        <v>2.6582278481012658E-2</v>
      </c>
      <c r="M200" s="215" t="s">
        <v>714</v>
      </c>
      <c r="N200" s="213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9">
        <v>64</v>
      </c>
      <c r="B201" s="200">
        <v>42584</v>
      </c>
      <c r="C201" s="200"/>
      <c r="D201" s="201" t="s">
        <v>715</v>
      </c>
      <c r="E201" s="202" t="s">
        <v>593</v>
      </c>
      <c r="F201" s="203">
        <f>169.5-12.8</f>
        <v>156.69999999999999</v>
      </c>
      <c r="G201" s="203"/>
      <c r="H201" s="204">
        <v>77</v>
      </c>
      <c r="I201" s="204" t="s">
        <v>716</v>
      </c>
      <c r="J201" s="205" t="s">
        <v>717</v>
      </c>
      <c r="K201" s="206">
        <f t="shared" si="82"/>
        <v>-79.699999999999989</v>
      </c>
      <c r="L201" s="207">
        <f t="shared" si="83"/>
        <v>-0.50861518825781749</v>
      </c>
      <c r="M201" s="203" t="s">
        <v>604</v>
      </c>
      <c r="N201" s="200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9">
        <v>65</v>
      </c>
      <c r="B202" s="200">
        <v>42586</v>
      </c>
      <c r="C202" s="200"/>
      <c r="D202" s="201" t="s">
        <v>718</v>
      </c>
      <c r="E202" s="202" t="s">
        <v>623</v>
      </c>
      <c r="F202" s="203">
        <v>400</v>
      </c>
      <c r="G202" s="203"/>
      <c r="H202" s="204">
        <v>305</v>
      </c>
      <c r="I202" s="204">
        <v>475</v>
      </c>
      <c r="J202" s="205" t="s">
        <v>719</v>
      </c>
      <c r="K202" s="206">
        <f t="shared" si="82"/>
        <v>-95</v>
      </c>
      <c r="L202" s="207">
        <f t="shared" si="83"/>
        <v>-0.23749999999999999</v>
      </c>
      <c r="M202" s="203" t="s">
        <v>604</v>
      </c>
      <c r="N202" s="200">
        <v>43606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66</v>
      </c>
      <c r="B203" s="190">
        <v>42593</v>
      </c>
      <c r="C203" s="190"/>
      <c r="D203" s="191" t="s">
        <v>720</v>
      </c>
      <c r="E203" s="192" t="s">
        <v>623</v>
      </c>
      <c r="F203" s="193">
        <v>86.5</v>
      </c>
      <c r="G203" s="192"/>
      <c r="H203" s="192">
        <v>130</v>
      </c>
      <c r="I203" s="194">
        <v>130</v>
      </c>
      <c r="J203" s="195" t="s">
        <v>721</v>
      </c>
      <c r="K203" s="196">
        <f t="shared" si="82"/>
        <v>43.5</v>
      </c>
      <c r="L203" s="197">
        <f t="shared" si="83"/>
        <v>0.50289017341040465</v>
      </c>
      <c r="M203" s="192" t="s">
        <v>591</v>
      </c>
      <c r="N203" s="198">
        <v>43091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9">
        <v>67</v>
      </c>
      <c r="B204" s="200">
        <v>42600</v>
      </c>
      <c r="C204" s="200"/>
      <c r="D204" s="201" t="s">
        <v>110</v>
      </c>
      <c r="E204" s="202" t="s">
        <v>623</v>
      </c>
      <c r="F204" s="203">
        <v>133.5</v>
      </c>
      <c r="G204" s="203"/>
      <c r="H204" s="204">
        <v>126.5</v>
      </c>
      <c r="I204" s="204">
        <v>178</v>
      </c>
      <c r="J204" s="205" t="s">
        <v>722</v>
      </c>
      <c r="K204" s="206">
        <f t="shared" si="82"/>
        <v>-7</v>
      </c>
      <c r="L204" s="207">
        <f t="shared" si="83"/>
        <v>-5.2434456928838954E-2</v>
      </c>
      <c r="M204" s="203" t="s">
        <v>604</v>
      </c>
      <c r="N204" s="200">
        <v>42615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68</v>
      </c>
      <c r="B205" s="190">
        <v>42613</v>
      </c>
      <c r="C205" s="190"/>
      <c r="D205" s="191" t="s">
        <v>723</v>
      </c>
      <c r="E205" s="192" t="s">
        <v>623</v>
      </c>
      <c r="F205" s="193">
        <v>560</v>
      </c>
      <c r="G205" s="192"/>
      <c r="H205" s="192">
        <v>725</v>
      </c>
      <c r="I205" s="194">
        <v>725</v>
      </c>
      <c r="J205" s="195" t="s">
        <v>625</v>
      </c>
      <c r="K205" s="196">
        <f t="shared" si="82"/>
        <v>165</v>
      </c>
      <c r="L205" s="197">
        <f t="shared" si="83"/>
        <v>0.29464285714285715</v>
      </c>
      <c r="M205" s="192" t="s">
        <v>591</v>
      </c>
      <c r="N205" s="198">
        <v>42456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69</v>
      </c>
      <c r="B206" s="190">
        <v>42614</v>
      </c>
      <c r="C206" s="190"/>
      <c r="D206" s="191" t="s">
        <v>724</v>
      </c>
      <c r="E206" s="192" t="s">
        <v>623</v>
      </c>
      <c r="F206" s="193">
        <v>160.5</v>
      </c>
      <c r="G206" s="192"/>
      <c r="H206" s="192">
        <v>210</v>
      </c>
      <c r="I206" s="194">
        <v>210</v>
      </c>
      <c r="J206" s="195" t="s">
        <v>625</v>
      </c>
      <c r="K206" s="196">
        <f t="shared" si="82"/>
        <v>49.5</v>
      </c>
      <c r="L206" s="197">
        <f t="shared" si="83"/>
        <v>0.30841121495327101</v>
      </c>
      <c r="M206" s="192" t="s">
        <v>591</v>
      </c>
      <c r="N206" s="198">
        <v>42871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70</v>
      </c>
      <c r="B207" s="190">
        <v>42646</v>
      </c>
      <c r="C207" s="190"/>
      <c r="D207" s="191" t="s">
        <v>397</v>
      </c>
      <c r="E207" s="192" t="s">
        <v>623</v>
      </c>
      <c r="F207" s="193">
        <v>430</v>
      </c>
      <c r="G207" s="192"/>
      <c r="H207" s="192">
        <v>596</v>
      </c>
      <c r="I207" s="194">
        <v>575</v>
      </c>
      <c r="J207" s="195" t="s">
        <v>725</v>
      </c>
      <c r="K207" s="196">
        <v>166</v>
      </c>
      <c r="L207" s="197">
        <v>0.38604651162790699</v>
      </c>
      <c r="M207" s="192" t="s">
        <v>591</v>
      </c>
      <c r="N207" s="198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71</v>
      </c>
      <c r="B208" s="190">
        <v>42657</v>
      </c>
      <c r="C208" s="190"/>
      <c r="D208" s="191" t="s">
        <v>726</v>
      </c>
      <c r="E208" s="192" t="s">
        <v>623</v>
      </c>
      <c r="F208" s="193">
        <v>280</v>
      </c>
      <c r="G208" s="192"/>
      <c r="H208" s="192">
        <v>345</v>
      </c>
      <c r="I208" s="194">
        <v>345</v>
      </c>
      <c r="J208" s="195" t="s">
        <v>625</v>
      </c>
      <c r="K208" s="196">
        <f t="shared" ref="K208:K213" si="84">H208-F208</f>
        <v>65</v>
      </c>
      <c r="L208" s="197">
        <f t="shared" ref="L208:L209" si="85">K208/F208</f>
        <v>0.23214285714285715</v>
      </c>
      <c r="M208" s="192" t="s">
        <v>591</v>
      </c>
      <c r="N208" s="198">
        <v>42814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72</v>
      </c>
      <c r="B209" s="190">
        <v>42657</v>
      </c>
      <c r="C209" s="190"/>
      <c r="D209" s="191" t="s">
        <v>727</v>
      </c>
      <c r="E209" s="192" t="s">
        <v>623</v>
      </c>
      <c r="F209" s="193">
        <v>245</v>
      </c>
      <c r="G209" s="192"/>
      <c r="H209" s="192">
        <v>325.5</v>
      </c>
      <c r="I209" s="194">
        <v>330</v>
      </c>
      <c r="J209" s="195" t="s">
        <v>728</v>
      </c>
      <c r="K209" s="196">
        <f t="shared" si="84"/>
        <v>80.5</v>
      </c>
      <c r="L209" s="197">
        <f t="shared" si="85"/>
        <v>0.32857142857142857</v>
      </c>
      <c r="M209" s="192" t="s">
        <v>591</v>
      </c>
      <c r="N209" s="198">
        <v>42769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73</v>
      </c>
      <c r="B210" s="190">
        <v>42660</v>
      </c>
      <c r="C210" s="190"/>
      <c r="D210" s="191" t="s">
        <v>347</v>
      </c>
      <c r="E210" s="192" t="s">
        <v>623</v>
      </c>
      <c r="F210" s="193">
        <v>125</v>
      </c>
      <c r="G210" s="192"/>
      <c r="H210" s="192">
        <v>160</v>
      </c>
      <c r="I210" s="194">
        <v>160</v>
      </c>
      <c r="J210" s="195" t="s">
        <v>681</v>
      </c>
      <c r="K210" s="196">
        <f t="shared" si="84"/>
        <v>35</v>
      </c>
      <c r="L210" s="197">
        <v>0.28000000000000003</v>
      </c>
      <c r="M210" s="192" t="s">
        <v>591</v>
      </c>
      <c r="N210" s="198">
        <v>42803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74</v>
      </c>
      <c r="B211" s="190">
        <v>42660</v>
      </c>
      <c r="C211" s="190"/>
      <c r="D211" s="191" t="s">
        <v>470</v>
      </c>
      <c r="E211" s="192" t="s">
        <v>623</v>
      </c>
      <c r="F211" s="193">
        <v>114</v>
      </c>
      <c r="G211" s="192"/>
      <c r="H211" s="192">
        <v>145</v>
      </c>
      <c r="I211" s="194">
        <v>145</v>
      </c>
      <c r="J211" s="195" t="s">
        <v>681</v>
      </c>
      <c r="K211" s="196">
        <f t="shared" si="84"/>
        <v>31</v>
      </c>
      <c r="L211" s="197">
        <f t="shared" ref="L211:L213" si="86">K211/F211</f>
        <v>0.27192982456140352</v>
      </c>
      <c r="M211" s="192" t="s">
        <v>591</v>
      </c>
      <c r="N211" s="198">
        <v>42859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75</v>
      </c>
      <c r="B212" s="190">
        <v>42660</v>
      </c>
      <c r="C212" s="190"/>
      <c r="D212" s="191" t="s">
        <v>729</v>
      </c>
      <c r="E212" s="192" t="s">
        <v>623</v>
      </c>
      <c r="F212" s="193">
        <v>212</v>
      </c>
      <c r="G212" s="192"/>
      <c r="H212" s="192">
        <v>280</v>
      </c>
      <c r="I212" s="194">
        <v>276</v>
      </c>
      <c r="J212" s="195" t="s">
        <v>730</v>
      </c>
      <c r="K212" s="196">
        <f t="shared" si="84"/>
        <v>68</v>
      </c>
      <c r="L212" s="197">
        <f t="shared" si="86"/>
        <v>0.32075471698113206</v>
      </c>
      <c r="M212" s="192" t="s">
        <v>591</v>
      </c>
      <c r="N212" s="198">
        <v>42858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76</v>
      </c>
      <c r="B213" s="190">
        <v>42678</v>
      </c>
      <c r="C213" s="190"/>
      <c r="D213" s="191" t="s">
        <v>458</v>
      </c>
      <c r="E213" s="192" t="s">
        <v>623</v>
      </c>
      <c r="F213" s="193">
        <v>155</v>
      </c>
      <c r="G213" s="192"/>
      <c r="H213" s="192">
        <v>210</v>
      </c>
      <c r="I213" s="194">
        <v>210</v>
      </c>
      <c r="J213" s="195" t="s">
        <v>731</v>
      </c>
      <c r="K213" s="196">
        <f t="shared" si="84"/>
        <v>55</v>
      </c>
      <c r="L213" s="197">
        <f t="shared" si="86"/>
        <v>0.35483870967741937</v>
      </c>
      <c r="M213" s="192" t="s">
        <v>591</v>
      </c>
      <c r="N213" s="198">
        <v>42944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9">
        <v>77</v>
      </c>
      <c r="B214" s="200">
        <v>42710</v>
      </c>
      <c r="C214" s="200"/>
      <c r="D214" s="201" t="s">
        <v>732</v>
      </c>
      <c r="E214" s="202" t="s">
        <v>623</v>
      </c>
      <c r="F214" s="203">
        <v>150.5</v>
      </c>
      <c r="G214" s="203"/>
      <c r="H214" s="204">
        <v>72.5</v>
      </c>
      <c r="I214" s="204">
        <v>174</v>
      </c>
      <c r="J214" s="205" t="s">
        <v>733</v>
      </c>
      <c r="K214" s="206">
        <v>-78</v>
      </c>
      <c r="L214" s="207">
        <v>-0.51827242524916906</v>
      </c>
      <c r="M214" s="203" t="s">
        <v>604</v>
      </c>
      <c r="N214" s="200">
        <v>43333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78</v>
      </c>
      <c r="B215" s="190">
        <v>42712</v>
      </c>
      <c r="C215" s="190"/>
      <c r="D215" s="191" t="s">
        <v>734</v>
      </c>
      <c r="E215" s="192" t="s">
        <v>623</v>
      </c>
      <c r="F215" s="193">
        <v>380</v>
      </c>
      <c r="G215" s="192"/>
      <c r="H215" s="192">
        <v>478</v>
      </c>
      <c r="I215" s="194">
        <v>468</v>
      </c>
      <c r="J215" s="195" t="s">
        <v>681</v>
      </c>
      <c r="K215" s="196">
        <f t="shared" ref="K215:K217" si="87">H215-F215</f>
        <v>98</v>
      </c>
      <c r="L215" s="197">
        <f t="shared" ref="L215:L217" si="88">K215/F215</f>
        <v>0.25789473684210529</v>
      </c>
      <c r="M215" s="192" t="s">
        <v>591</v>
      </c>
      <c r="N215" s="198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79</v>
      </c>
      <c r="B216" s="190">
        <v>42734</v>
      </c>
      <c r="C216" s="190"/>
      <c r="D216" s="191" t="s">
        <v>109</v>
      </c>
      <c r="E216" s="192" t="s">
        <v>623</v>
      </c>
      <c r="F216" s="193">
        <v>305</v>
      </c>
      <c r="G216" s="192"/>
      <c r="H216" s="192">
        <v>375</v>
      </c>
      <c r="I216" s="194">
        <v>375</v>
      </c>
      <c r="J216" s="195" t="s">
        <v>681</v>
      </c>
      <c r="K216" s="196">
        <f t="shared" si="87"/>
        <v>70</v>
      </c>
      <c r="L216" s="197">
        <f t="shared" si="88"/>
        <v>0.22950819672131148</v>
      </c>
      <c r="M216" s="192" t="s">
        <v>591</v>
      </c>
      <c r="N216" s="198">
        <v>42768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80</v>
      </c>
      <c r="B217" s="190">
        <v>42739</v>
      </c>
      <c r="C217" s="190"/>
      <c r="D217" s="191" t="s">
        <v>95</v>
      </c>
      <c r="E217" s="192" t="s">
        <v>623</v>
      </c>
      <c r="F217" s="193">
        <v>99.5</v>
      </c>
      <c r="G217" s="192"/>
      <c r="H217" s="192">
        <v>158</v>
      </c>
      <c r="I217" s="194">
        <v>158</v>
      </c>
      <c r="J217" s="195" t="s">
        <v>681</v>
      </c>
      <c r="K217" s="196">
        <f t="shared" si="87"/>
        <v>58.5</v>
      </c>
      <c r="L217" s="197">
        <f t="shared" si="88"/>
        <v>0.5879396984924623</v>
      </c>
      <c r="M217" s="192" t="s">
        <v>591</v>
      </c>
      <c r="N217" s="198">
        <v>42898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81</v>
      </c>
      <c r="B218" s="190">
        <v>42739</v>
      </c>
      <c r="C218" s="190"/>
      <c r="D218" s="191" t="s">
        <v>95</v>
      </c>
      <c r="E218" s="192" t="s">
        <v>623</v>
      </c>
      <c r="F218" s="193">
        <v>99.5</v>
      </c>
      <c r="G218" s="192"/>
      <c r="H218" s="192">
        <v>158</v>
      </c>
      <c r="I218" s="194">
        <v>158</v>
      </c>
      <c r="J218" s="195" t="s">
        <v>681</v>
      </c>
      <c r="K218" s="196">
        <v>58.5</v>
      </c>
      <c r="L218" s="197">
        <v>0.58793969849246197</v>
      </c>
      <c r="M218" s="192" t="s">
        <v>591</v>
      </c>
      <c r="N218" s="198">
        <v>42898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82</v>
      </c>
      <c r="B219" s="190">
        <v>42786</v>
      </c>
      <c r="C219" s="190"/>
      <c r="D219" s="191" t="s">
        <v>186</v>
      </c>
      <c r="E219" s="192" t="s">
        <v>623</v>
      </c>
      <c r="F219" s="193">
        <v>140.5</v>
      </c>
      <c r="G219" s="192"/>
      <c r="H219" s="192">
        <v>220</v>
      </c>
      <c r="I219" s="194">
        <v>220</v>
      </c>
      <c r="J219" s="195" t="s">
        <v>681</v>
      </c>
      <c r="K219" s="196">
        <f>H219-F219</f>
        <v>79.5</v>
      </c>
      <c r="L219" s="197">
        <f>K219/F219</f>
        <v>0.5658362989323843</v>
      </c>
      <c r="M219" s="192" t="s">
        <v>591</v>
      </c>
      <c r="N219" s="198">
        <v>42864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83</v>
      </c>
      <c r="B220" s="190">
        <v>42786</v>
      </c>
      <c r="C220" s="190"/>
      <c r="D220" s="191" t="s">
        <v>735</v>
      </c>
      <c r="E220" s="192" t="s">
        <v>623</v>
      </c>
      <c r="F220" s="193">
        <v>202.5</v>
      </c>
      <c r="G220" s="192"/>
      <c r="H220" s="192">
        <v>234</v>
      </c>
      <c r="I220" s="194">
        <v>234</v>
      </c>
      <c r="J220" s="195" t="s">
        <v>681</v>
      </c>
      <c r="K220" s="196">
        <v>31.5</v>
      </c>
      <c r="L220" s="197">
        <v>0.155555555555556</v>
      </c>
      <c r="M220" s="192" t="s">
        <v>591</v>
      </c>
      <c r="N220" s="198">
        <v>42836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84</v>
      </c>
      <c r="B221" s="190">
        <v>42818</v>
      </c>
      <c r="C221" s="190"/>
      <c r="D221" s="191" t="s">
        <v>736</v>
      </c>
      <c r="E221" s="192" t="s">
        <v>623</v>
      </c>
      <c r="F221" s="193">
        <v>300.5</v>
      </c>
      <c r="G221" s="192"/>
      <c r="H221" s="192">
        <v>417.5</v>
      </c>
      <c r="I221" s="194">
        <v>420</v>
      </c>
      <c r="J221" s="195" t="s">
        <v>737</v>
      </c>
      <c r="K221" s="196">
        <f>H221-F221</f>
        <v>117</v>
      </c>
      <c r="L221" s="197">
        <f>K221/F221</f>
        <v>0.38935108153078202</v>
      </c>
      <c r="M221" s="192" t="s">
        <v>591</v>
      </c>
      <c r="N221" s="198">
        <v>43070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85</v>
      </c>
      <c r="B222" s="190">
        <v>42818</v>
      </c>
      <c r="C222" s="190"/>
      <c r="D222" s="191" t="s">
        <v>711</v>
      </c>
      <c r="E222" s="192" t="s">
        <v>623</v>
      </c>
      <c r="F222" s="193">
        <v>850</v>
      </c>
      <c r="G222" s="192"/>
      <c r="H222" s="192">
        <v>1042.5</v>
      </c>
      <c r="I222" s="194">
        <v>1023</v>
      </c>
      <c r="J222" s="195" t="s">
        <v>738</v>
      </c>
      <c r="K222" s="196">
        <v>192.5</v>
      </c>
      <c r="L222" s="197">
        <v>0.22647058823529401</v>
      </c>
      <c r="M222" s="192" t="s">
        <v>591</v>
      </c>
      <c r="N222" s="198">
        <v>42830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86</v>
      </c>
      <c r="B223" s="190">
        <v>42830</v>
      </c>
      <c r="C223" s="190"/>
      <c r="D223" s="191" t="s">
        <v>489</v>
      </c>
      <c r="E223" s="192" t="s">
        <v>623</v>
      </c>
      <c r="F223" s="193">
        <v>785</v>
      </c>
      <c r="G223" s="192"/>
      <c r="H223" s="192">
        <v>930</v>
      </c>
      <c r="I223" s="194">
        <v>920</v>
      </c>
      <c r="J223" s="195" t="s">
        <v>739</v>
      </c>
      <c r="K223" s="196">
        <f>H223-F223</f>
        <v>145</v>
      </c>
      <c r="L223" s="197">
        <f>K223/F223</f>
        <v>0.18471337579617833</v>
      </c>
      <c r="M223" s="192" t="s">
        <v>591</v>
      </c>
      <c r="N223" s="198">
        <v>42976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9">
        <v>87</v>
      </c>
      <c r="B224" s="200">
        <v>42831</v>
      </c>
      <c r="C224" s="200"/>
      <c r="D224" s="201" t="s">
        <v>740</v>
      </c>
      <c r="E224" s="202" t="s">
        <v>623</v>
      </c>
      <c r="F224" s="203">
        <v>40</v>
      </c>
      <c r="G224" s="203"/>
      <c r="H224" s="204">
        <v>13.1</v>
      </c>
      <c r="I224" s="204">
        <v>60</v>
      </c>
      <c r="J224" s="205" t="s">
        <v>741</v>
      </c>
      <c r="K224" s="206">
        <v>-26.9</v>
      </c>
      <c r="L224" s="207">
        <v>-0.67249999999999999</v>
      </c>
      <c r="M224" s="203" t="s">
        <v>604</v>
      </c>
      <c r="N224" s="200">
        <v>43138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88</v>
      </c>
      <c r="B225" s="190">
        <v>42837</v>
      </c>
      <c r="C225" s="190"/>
      <c r="D225" s="191" t="s">
        <v>94</v>
      </c>
      <c r="E225" s="192" t="s">
        <v>623</v>
      </c>
      <c r="F225" s="193">
        <v>289.5</v>
      </c>
      <c r="G225" s="192"/>
      <c r="H225" s="192">
        <v>354</v>
      </c>
      <c r="I225" s="194">
        <v>360</v>
      </c>
      <c r="J225" s="195" t="s">
        <v>742</v>
      </c>
      <c r="K225" s="196">
        <f t="shared" ref="K225:K233" si="89">H225-F225</f>
        <v>64.5</v>
      </c>
      <c r="L225" s="197">
        <f t="shared" ref="L225:L233" si="90">K225/F225</f>
        <v>0.22279792746113988</v>
      </c>
      <c r="M225" s="192" t="s">
        <v>591</v>
      </c>
      <c r="N225" s="198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89</v>
      </c>
      <c r="B226" s="190">
        <v>42845</v>
      </c>
      <c r="C226" s="190"/>
      <c r="D226" s="191" t="s">
        <v>428</v>
      </c>
      <c r="E226" s="192" t="s">
        <v>623</v>
      </c>
      <c r="F226" s="193">
        <v>700</v>
      </c>
      <c r="G226" s="192"/>
      <c r="H226" s="192">
        <v>840</v>
      </c>
      <c r="I226" s="194">
        <v>840</v>
      </c>
      <c r="J226" s="195" t="s">
        <v>743</v>
      </c>
      <c r="K226" s="196">
        <f t="shared" si="89"/>
        <v>140</v>
      </c>
      <c r="L226" s="197">
        <f t="shared" si="90"/>
        <v>0.2</v>
      </c>
      <c r="M226" s="192" t="s">
        <v>591</v>
      </c>
      <c r="N226" s="198">
        <v>42893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90</v>
      </c>
      <c r="B227" s="190">
        <v>42887</v>
      </c>
      <c r="C227" s="190"/>
      <c r="D227" s="191" t="s">
        <v>744</v>
      </c>
      <c r="E227" s="192" t="s">
        <v>623</v>
      </c>
      <c r="F227" s="193">
        <v>130</v>
      </c>
      <c r="G227" s="192"/>
      <c r="H227" s="192">
        <v>144.25</v>
      </c>
      <c r="I227" s="194">
        <v>170</v>
      </c>
      <c r="J227" s="195" t="s">
        <v>745</v>
      </c>
      <c r="K227" s="196">
        <f t="shared" si="89"/>
        <v>14.25</v>
      </c>
      <c r="L227" s="197">
        <f t="shared" si="90"/>
        <v>0.10961538461538461</v>
      </c>
      <c r="M227" s="192" t="s">
        <v>591</v>
      </c>
      <c r="N227" s="198">
        <v>43675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91</v>
      </c>
      <c r="B228" s="190">
        <v>42901</v>
      </c>
      <c r="C228" s="190"/>
      <c r="D228" s="191" t="s">
        <v>746</v>
      </c>
      <c r="E228" s="192" t="s">
        <v>623</v>
      </c>
      <c r="F228" s="193">
        <v>214.5</v>
      </c>
      <c r="G228" s="192"/>
      <c r="H228" s="192">
        <v>262</v>
      </c>
      <c r="I228" s="194">
        <v>262</v>
      </c>
      <c r="J228" s="195" t="s">
        <v>747</v>
      </c>
      <c r="K228" s="196">
        <f t="shared" si="89"/>
        <v>47.5</v>
      </c>
      <c r="L228" s="197">
        <f t="shared" si="90"/>
        <v>0.22144522144522144</v>
      </c>
      <c r="M228" s="192" t="s">
        <v>591</v>
      </c>
      <c r="N228" s="198">
        <v>42977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0">
        <v>92</v>
      </c>
      <c r="B229" s="221">
        <v>42933</v>
      </c>
      <c r="C229" s="221"/>
      <c r="D229" s="222" t="s">
        <v>748</v>
      </c>
      <c r="E229" s="223" t="s">
        <v>623</v>
      </c>
      <c r="F229" s="224">
        <v>370</v>
      </c>
      <c r="G229" s="223"/>
      <c r="H229" s="223">
        <v>447.5</v>
      </c>
      <c r="I229" s="225">
        <v>450</v>
      </c>
      <c r="J229" s="226" t="s">
        <v>681</v>
      </c>
      <c r="K229" s="196">
        <f t="shared" si="89"/>
        <v>77.5</v>
      </c>
      <c r="L229" s="227">
        <f t="shared" si="90"/>
        <v>0.20945945945945946</v>
      </c>
      <c r="M229" s="223" t="s">
        <v>591</v>
      </c>
      <c r="N229" s="228">
        <v>43035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0">
        <v>93</v>
      </c>
      <c r="B230" s="221">
        <v>42943</v>
      </c>
      <c r="C230" s="221"/>
      <c r="D230" s="222" t="s">
        <v>184</v>
      </c>
      <c r="E230" s="223" t="s">
        <v>623</v>
      </c>
      <c r="F230" s="224">
        <v>657.5</v>
      </c>
      <c r="G230" s="223"/>
      <c r="H230" s="223">
        <v>825</v>
      </c>
      <c r="I230" s="225">
        <v>820</v>
      </c>
      <c r="J230" s="226" t="s">
        <v>681</v>
      </c>
      <c r="K230" s="196">
        <f t="shared" si="89"/>
        <v>167.5</v>
      </c>
      <c r="L230" s="227">
        <f t="shared" si="90"/>
        <v>0.25475285171102663</v>
      </c>
      <c r="M230" s="223" t="s">
        <v>591</v>
      </c>
      <c r="N230" s="228">
        <v>43090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94</v>
      </c>
      <c r="B231" s="190">
        <v>42964</v>
      </c>
      <c r="C231" s="190"/>
      <c r="D231" s="191" t="s">
        <v>363</v>
      </c>
      <c r="E231" s="192" t="s">
        <v>623</v>
      </c>
      <c r="F231" s="193">
        <v>605</v>
      </c>
      <c r="G231" s="192"/>
      <c r="H231" s="192">
        <v>750</v>
      </c>
      <c r="I231" s="194">
        <v>750</v>
      </c>
      <c r="J231" s="195" t="s">
        <v>739</v>
      </c>
      <c r="K231" s="196">
        <f t="shared" si="89"/>
        <v>145</v>
      </c>
      <c r="L231" s="197">
        <f t="shared" si="90"/>
        <v>0.23966942148760331</v>
      </c>
      <c r="M231" s="192" t="s">
        <v>591</v>
      </c>
      <c r="N231" s="198">
        <v>43027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9">
        <v>95</v>
      </c>
      <c r="B232" s="200">
        <v>42979</v>
      </c>
      <c r="C232" s="200"/>
      <c r="D232" s="208" t="s">
        <v>749</v>
      </c>
      <c r="E232" s="203" t="s">
        <v>623</v>
      </c>
      <c r="F232" s="203">
        <v>255</v>
      </c>
      <c r="G232" s="204"/>
      <c r="H232" s="204">
        <v>217.25</v>
      </c>
      <c r="I232" s="204">
        <v>320</v>
      </c>
      <c r="J232" s="205" t="s">
        <v>750</v>
      </c>
      <c r="K232" s="206">
        <f t="shared" si="89"/>
        <v>-37.75</v>
      </c>
      <c r="L232" s="209">
        <f t="shared" si="90"/>
        <v>-0.14803921568627451</v>
      </c>
      <c r="M232" s="203" t="s">
        <v>604</v>
      </c>
      <c r="N232" s="200">
        <v>43661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96</v>
      </c>
      <c r="B233" s="190">
        <v>42997</v>
      </c>
      <c r="C233" s="190"/>
      <c r="D233" s="191" t="s">
        <v>751</v>
      </c>
      <c r="E233" s="192" t="s">
        <v>623</v>
      </c>
      <c r="F233" s="193">
        <v>215</v>
      </c>
      <c r="G233" s="192"/>
      <c r="H233" s="192">
        <v>258</v>
      </c>
      <c r="I233" s="194">
        <v>258</v>
      </c>
      <c r="J233" s="195" t="s">
        <v>681</v>
      </c>
      <c r="K233" s="196">
        <f t="shared" si="89"/>
        <v>43</v>
      </c>
      <c r="L233" s="197">
        <f t="shared" si="90"/>
        <v>0.2</v>
      </c>
      <c r="M233" s="192" t="s">
        <v>591</v>
      </c>
      <c r="N233" s="198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97</v>
      </c>
      <c r="B234" s="190">
        <v>42997</v>
      </c>
      <c r="C234" s="190"/>
      <c r="D234" s="191" t="s">
        <v>751</v>
      </c>
      <c r="E234" s="192" t="s">
        <v>623</v>
      </c>
      <c r="F234" s="193">
        <v>215</v>
      </c>
      <c r="G234" s="192"/>
      <c r="H234" s="192">
        <v>258</v>
      </c>
      <c r="I234" s="194">
        <v>258</v>
      </c>
      <c r="J234" s="226" t="s">
        <v>681</v>
      </c>
      <c r="K234" s="196">
        <v>43</v>
      </c>
      <c r="L234" s="197">
        <v>0.2</v>
      </c>
      <c r="M234" s="192" t="s">
        <v>591</v>
      </c>
      <c r="N234" s="198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0">
        <v>98</v>
      </c>
      <c r="B235" s="221">
        <v>42998</v>
      </c>
      <c r="C235" s="221"/>
      <c r="D235" s="222" t="s">
        <v>752</v>
      </c>
      <c r="E235" s="223" t="s">
        <v>623</v>
      </c>
      <c r="F235" s="193">
        <v>75</v>
      </c>
      <c r="G235" s="223"/>
      <c r="H235" s="223">
        <v>90</v>
      </c>
      <c r="I235" s="225">
        <v>90</v>
      </c>
      <c r="J235" s="195" t="s">
        <v>753</v>
      </c>
      <c r="K235" s="196">
        <f t="shared" ref="K235:K240" si="91">H235-F235</f>
        <v>15</v>
      </c>
      <c r="L235" s="197">
        <f t="shared" ref="L235:L240" si="92">K235/F235</f>
        <v>0.2</v>
      </c>
      <c r="M235" s="192" t="s">
        <v>591</v>
      </c>
      <c r="N235" s="198">
        <v>43019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0">
        <v>99</v>
      </c>
      <c r="B236" s="221">
        <v>43011</v>
      </c>
      <c r="C236" s="221"/>
      <c r="D236" s="222" t="s">
        <v>606</v>
      </c>
      <c r="E236" s="223" t="s">
        <v>623</v>
      </c>
      <c r="F236" s="224">
        <v>315</v>
      </c>
      <c r="G236" s="223"/>
      <c r="H236" s="223">
        <v>392</v>
      </c>
      <c r="I236" s="225">
        <v>384</v>
      </c>
      <c r="J236" s="226" t="s">
        <v>754</v>
      </c>
      <c r="K236" s="196">
        <f t="shared" si="91"/>
        <v>77</v>
      </c>
      <c r="L236" s="227">
        <f t="shared" si="92"/>
        <v>0.24444444444444444</v>
      </c>
      <c r="M236" s="223" t="s">
        <v>591</v>
      </c>
      <c r="N236" s="228">
        <v>43017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0">
        <v>100</v>
      </c>
      <c r="B237" s="221">
        <v>43013</v>
      </c>
      <c r="C237" s="221"/>
      <c r="D237" s="222" t="s">
        <v>463</v>
      </c>
      <c r="E237" s="223" t="s">
        <v>623</v>
      </c>
      <c r="F237" s="224">
        <v>145</v>
      </c>
      <c r="G237" s="223"/>
      <c r="H237" s="223">
        <v>179</v>
      </c>
      <c r="I237" s="225">
        <v>180</v>
      </c>
      <c r="J237" s="226" t="s">
        <v>755</v>
      </c>
      <c r="K237" s="196">
        <f t="shared" si="91"/>
        <v>34</v>
      </c>
      <c r="L237" s="227">
        <f t="shared" si="92"/>
        <v>0.23448275862068965</v>
      </c>
      <c r="M237" s="223" t="s">
        <v>591</v>
      </c>
      <c r="N237" s="228">
        <v>43025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0">
        <v>101</v>
      </c>
      <c r="B238" s="221">
        <v>43014</v>
      </c>
      <c r="C238" s="221"/>
      <c r="D238" s="222" t="s">
        <v>337</v>
      </c>
      <c r="E238" s="223" t="s">
        <v>623</v>
      </c>
      <c r="F238" s="224">
        <v>256</v>
      </c>
      <c r="G238" s="223"/>
      <c r="H238" s="223">
        <v>323</v>
      </c>
      <c r="I238" s="225">
        <v>320</v>
      </c>
      <c r="J238" s="226" t="s">
        <v>681</v>
      </c>
      <c r="K238" s="196">
        <f t="shared" si="91"/>
        <v>67</v>
      </c>
      <c r="L238" s="227">
        <f t="shared" si="92"/>
        <v>0.26171875</v>
      </c>
      <c r="M238" s="223" t="s">
        <v>591</v>
      </c>
      <c r="N238" s="228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0">
        <v>102</v>
      </c>
      <c r="B239" s="221">
        <v>43017</v>
      </c>
      <c r="C239" s="221"/>
      <c r="D239" s="222" t="s">
        <v>353</v>
      </c>
      <c r="E239" s="223" t="s">
        <v>623</v>
      </c>
      <c r="F239" s="224">
        <v>137.5</v>
      </c>
      <c r="G239" s="223"/>
      <c r="H239" s="223">
        <v>184</v>
      </c>
      <c r="I239" s="225">
        <v>183</v>
      </c>
      <c r="J239" s="226" t="s">
        <v>756</v>
      </c>
      <c r="K239" s="196">
        <f t="shared" si="91"/>
        <v>46.5</v>
      </c>
      <c r="L239" s="227">
        <f t="shared" si="92"/>
        <v>0.33818181818181819</v>
      </c>
      <c r="M239" s="223" t="s">
        <v>591</v>
      </c>
      <c r="N239" s="228">
        <v>43108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0">
        <v>103</v>
      </c>
      <c r="B240" s="221">
        <v>43018</v>
      </c>
      <c r="C240" s="221"/>
      <c r="D240" s="222" t="s">
        <v>757</v>
      </c>
      <c r="E240" s="223" t="s">
        <v>623</v>
      </c>
      <c r="F240" s="224">
        <v>125.5</v>
      </c>
      <c r="G240" s="223"/>
      <c r="H240" s="223">
        <v>158</v>
      </c>
      <c r="I240" s="225">
        <v>155</v>
      </c>
      <c r="J240" s="226" t="s">
        <v>758</v>
      </c>
      <c r="K240" s="196">
        <f t="shared" si="91"/>
        <v>32.5</v>
      </c>
      <c r="L240" s="227">
        <f t="shared" si="92"/>
        <v>0.25896414342629481</v>
      </c>
      <c r="M240" s="223" t="s">
        <v>591</v>
      </c>
      <c r="N240" s="228">
        <v>43067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0">
        <v>104</v>
      </c>
      <c r="B241" s="221">
        <v>43018</v>
      </c>
      <c r="C241" s="221"/>
      <c r="D241" s="222" t="s">
        <v>759</v>
      </c>
      <c r="E241" s="223" t="s">
        <v>623</v>
      </c>
      <c r="F241" s="224">
        <v>895</v>
      </c>
      <c r="G241" s="223"/>
      <c r="H241" s="223">
        <v>1122.5</v>
      </c>
      <c r="I241" s="225">
        <v>1078</v>
      </c>
      <c r="J241" s="226" t="s">
        <v>760</v>
      </c>
      <c r="K241" s="196">
        <v>227.5</v>
      </c>
      <c r="L241" s="227">
        <v>0.25418994413407803</v>
      </c>
      <c r="M241" s="223" t="s">
        <v>591</v>
      </c>
      <c r="N241" s="228">
        <v>43117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105</v>
      </c>
      <c r="B242" s="221">
        <v>43020</v>
      </c>
      <c r="C242" s="221"/>
      <c r="D242" s="222" t="s">
        <v>346</v>
      </c>
      <c r="E242" s="223" t="s">
        <v>623</v>
      </c>
      <c r="F242" s="224">
        <v>525</v>
      </c>
      <c r="G242" s="223"/>
      <c r="H242" s="223">
        <v>629</v>
      </c>
      <c r="I242" s="225">
        <v>629</v>
      </c>
      <c r="J242" s="226" t="s">
        <v>681</v>
      </c>
      <c r="K242" s="196">
        <v>104</v>
      </c>
      <c r="L242" s="227">
        <v>0.19809523809523799</v>
      </c>
      <c r="M242" s="223" t="s">
        <v>591</v>
      </c>
      <c r="N242" s="228">
        <v>43119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106</v>
      </c>
      <c r="B243" s="221">
        <v>43046</v>
      </c>
      <c r="C243" s="221"/>
      <c r="D243" s="222" t="s">
        <v>388</v>
      </c>
      <c r="E243" s="223" t="s">
        <v>623</v>
      </c>
      <c r="F243" s="224">
        <v>740</v>
      </c>
      <c r="G243" s="223"/>
      <c r="H243" s="223">
        <v>892.5</v>
      </c>
      <c r="I243" s="225">
        <v>900</v>
      </c>
      <c r="J243" s="226" t="s">
        <v>761</v>
      </c>
      <c r="K243" s="196">
        <f t="shared" ref="K243:K245" si="93">H243-F243</f>
        <v>152.5</v>
      </c>
      <c r="L243" s="227">
        <f t="shared" ref="L243:L245" si="94">K243/F243</f>
        <v>0.20608108108108109</v>
      </c>
      <c r="M243" s="223" t="s">
        <v>591</v>
      </c>
      <c r="N243" s="228">
        <v>43052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107</v>
      </c>
      <c r="B244" s="190">
        <v>43073</v>
      </c>
      <c r="C244" s="190"/>
      <c r="D244" s="191" t="s">
        <v>762</v>
      </c>
      <c r="E244" s="192" t="s">
        <v>623</v>
      </c>
      <c r="F244" s="193">
        <v>118.5</v>
      </c>
      <c r="G244" s="192"/>
      <c r="H244" s="192">
        <v>143.5</v>
      </c>
      <c r="I244" s="194">
        <v>145</v>
      </c>
      <c r="J244" s="195" t="s">
        <v>613</v>
      </c>
      <c r="K244" s="196">
        <f t="shared" si="93"/>
        <v>25</v>
      </c>
      <c r="L244" s="197">
        <f t="shared" si="94"/>
        <v>0.2109704641350211</v>
      </c>
      <c r="M244" s="192" t="s">
        <v>591</v>
      </c>
      <c r="N244" s="198">
        <v>43097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9">
        <v>108</v>
      </c>
      <c r="B245" s="200">
        <v>43090</v>
      </c>
      <c r="C245" s="200"/>
      <c r="D245" s="201" t="s">
        <v>434</v>
      </c>
      <c r="E245" s="202" t="s">
        <v>623</v>
      </c>
      <c r="F245" s="203">
        <v>715</v>
      </c>
      <c r="G245" s="203"/>
      <c r="H245" s="204">
        <v>500</v>
      </c>
      <c r="I245" s="204">
        <v>872</v>
      </c>
      <c r="J245" s="205" t="s">
        <v>763</v>
      </c>
      <c r="K245" s="206">
        <f t="shared" si="93"/>
        <v>-215</v>
      </c>
      <c r="L245" s="207">
        <f t="shared" si="94"/>
        <v>-0.30069930069930068</v>
      </c>
      <c r="M245" s="203" t="s">
        <v>604</v>
      </c>
      <c r="N245" s="200">
        <v>43670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109</v>
      </c>
      <c r="B246" s="190">
        <v>43098</v>
      </c>
      <c r="C246" s="190"/>
      <c r="D246" s="191" t="s">
        <v>606</v>
      </c>
      <c r="E246" s="192" t="s">
        <v>623</v>
      </c>
      <c r="F246" s="193">
        <v>435</v>
      </c>
      <c r="G246" s="192"/>
      <c r="H246" s="192">
        <v>542.5</v>
      </c>
      <c r="I246" s="194">
        <v>539</v>
      </c>
      <c r="J246" s="195" t="s">
        <v>681</v>
      </c>
      <c r="K246" s="196">
        <v>107.5</v>
      </c>
      <c r="L246" s="197">
        <v>0.247126436781609</v>
      </c>
      <c r="M246" s="192" t="s">
        <v>591</v>
      </c>
      <c r="N246" s="198">
        <v>43206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110</v>
      </c>
      <c r="B247" s="190">
        <v>43098</v>
      </c>
      <c r="C247" s="190"/>
      <c r="D247" s="191" t="s">
        <v>563</v>
      </c>
      <c r="E247" s="192" t="s">
        <v>623</v>
      </c>
      <c r="F247" s="193">
        <v>885</v>
      </c>
      <c r="G247" s="192"/>
      <c r="H247" s="192">
        <v>1090</v>
      </c>
      <c r="I247" s="194">
        <v>1084</v>
      </c>
      <c r="J247" s="195" t="s">
        <v>681</v>
      </c>
      <c r="K247" s="196">
        <v>205</v>
      </c>
      <c r="L247" s="197">
        <v>0.23163841807909599</v>
      </c>
      <c r="M247" s="192" t="s">
        <v>591</v>
      </c>
      <c r="N247" s="198">
        <v>43213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111</v>
      </c>
      <c r="B248" s="230">
        <v>43192</v>
      </c>
      <c r="C248" s="230"/>
      <c r="D248" s="208" t="s">
        <v>764</v>
      </c>
      <c r="E248" s="203" t="s">
        <v>623</v>
      </c>
      <c r="F248" s="231">
        <v>478.5</v>
      </c>
      <c r="G248" s="203"/>
      <c r="H248" s="203">
        <v>442</v>
      </c>
      <c r="I248" s="204">
        <v>613</v>
      </c>
      <c r="J248" s="205" t="s">
        <v>765</v>
      </c>
      <c r="K248" s="206">
        <f t="shared" ref="K248:K251" si="95">H248-F248</f>
        <v>-36.5</v>
      </c>
      <c r="L248" s="207">
        <f t="shared" ref="L248:L251" si="96">K248/F248</f>
        <v>-7.6280041797283177E-2</v>
      </c>
      <c r="M248" s="203" t="s">
        <v>604</v>
      </c>
      <c r="N248" s="200">
        <v>43762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9">
        <v>112</v>
      </c>
      <c r="B249" s="200">
        <v>43194</v>
      </c>
      <c r="C249" s="200"/>
      <c r="D249" s="201" t="s">
        <v>766</v>
      </c>
      <c r="E249" s="202" t="s">
        <v>623</v>
      </c>
      <c r="F249" s="203">
        <f>141.5-7.3</f>
        <v>134.19999999999999</v>
      </c>
      <c r="G249" s="203"/>
      <c r="H249" s="204">
        <v>77</v>
      </c>
      <c r="I249" s="204">
        <v>180</v>
      </c>
      <c r="J249" s="205" t="s">
        <v>767</v>
      </c>
      <c r="K249" s="206">
        <f t="shared" si="95"/>
        <v>-57.199999999999989</v>
      </c>
      <c r="L249" s="207">
        <f t="shared" si="96"/>
        <v>-0.42622950819672129</v>
      </c>
      <c r="M249" s="203" t="s">
        <v>604</v>
      </c>
      <c r="N249" s="200">
        <v>43522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9">
        <v>113</v>
      </c>
      <c r="B250" s="200">
        <v>43209</v>
      </c>
      <c r="C250" s="200"/>
      <c r="D250" s="201" t="s">
        <v>768</v>
      </c>
      <c r="E250" s="202" t="s">
        <v>623</v>
      </c>
      <c r="F250" s="203">
        <v>430</v>
      </c>
      <c r="G250" s="203"/>
      <c r="H250" s="204">
        <v>220</v>
      </c>
      <c r="I250" s="204">
        <v>537</v>
      </c>
      <c r="J250" s="205" t="s">
        <v>769</v>
      </c>
      <c r="K250" s="206">
        <f t="shared" si="95"/>
        <v>-210</v>
      </c>
      <c r="L250" s="207">
        <f t="shared" si="96"/>
        <v>-0.48837209302325579</v>
      </c>
      <c r="M250" s="203" t="s">
        <v>604</v>
      </c>
      <c r="N250" s="200">
        <v>43252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114</v>
      </c>
      <c r="B251" s="221">
        <v>43220</v>
      </c>
      <c r="C251" s="221"/>
      <c r="D251" s="222" t="s">
        <v>389</v>
      </c>
      <c r="E251" s="223" t="s">
        <v>623</v>
      </c>
      <c r="F251" s="223">
        <v>153.5</v>
      </c>
      <c r="G251" s="223"/>
      <c r="H251" s="223">
        <v>196</v>
      </c>
      <c r="I251" s="225">
        <v>196</v>
      </c>
      <c r="J251" s="195" t="s">
        <v>770</v>
      </c>
      <c r="K251" s="196">
        <f t="shared" si="95"/>
        <v>42.5</v>
      </c>
      <c r="L251" s="197">
        <f t="shared" si="96"/>
        <v>0.27687296416938112</v>
      </c>
      <c r="M251" s="192" t="s">
        <v>591</v>
      </c>
      <c r="N251" s="198">
        <v>43605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9">
        <v>115</v>
      </c>
      <c r="B252" s="200">
        <v>43306</v>
      </c>
      <c r="C252" s="200"/>
      <c r="D252" s="201" t="s">
        <v>740</v>
      </c>
      <c r="E252" s="202" t="s">
        <v>623</v>
      </c>
      <c r="F252" s="203">
        <v>27.5</v>
      </c>
      <c r="G252" s="203"/>
      <c r="H252" s="204">
        <v>13.1</v>
      </c>
      <c r="I252" s="204">
        <v>60</v>
      </c>
      <c r="J252" s="205" t="s">
        <v>771</v>
      </c>
      <c r="K252" s="206">
        <v>-14.4</v>
      </c>
      <c r="L252" s="207">
        <v>-0.52363636363636401</v>
      </c>
      <c r="M252" s="203" t="s">
        <v>604</v>
      </c>
      <c r="N252" s="200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116</v>
      </c>
      <c r="B253" s="230">
        <v>43318</v>
      </c>
      <c r="C253" s="230"/>
      <c r="D253" s="208" t="s">
        <v>772</v>
      </c>
      <c r="E253" s="203" t="s">
        <v>623</v>
      </c>
      <c r="F253" s="203">
        <v>148.5</v>
      </c>
      <c r="G253" s="203"/>
      <c r="H253" s="203">
        <v>102</v>
      </c>
      <c r="I253" s="204">
        <v>182</v>
      </c>
      <c r="J253" s="205" t="s">
        <v>773</v>
      </c>
      <c r="K253" s="206">
        <f>H253-F253</f>
        <v>-46.5</v>
      </c>
      <c r="L253" s="207">
        <f>K253/F253</f>
        <v>-0.31313131313131315</v>
      </c>
      <c r="M253" s="203" t="s">
        <v>604</v>
      </c>
      <c r="N253" s="200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117</v>
      </c>
      <c r="B254" s="190">
        <v>43335</v>
      </c>
      <c r="C254" s="190"/>
      <c r="D254" s="191" t="s">
        <v>774</v>
      </c>
      <c r="E254" s="192" t="s">
        <v>623</v>
      </c>
      <c r="F254" s="223">
        <v>285</v>
      </c>
      <c r="G254" s="192"/>
      <c r="H254" s="192">
        <v>355</v>
      </c>
      <c r="I254" s="194">
        <v>364</v>
      </c>
      <c r="J254" s="195" t="s">
        <v>775</v>
      </c>
      <c r="K254" s="196">
        <v>70</v>
      </c>
      <c r="L254" s="197">
        <v>0.24561403508771901</v>
      </c>
      <c r="M254" s="192" t="s">
        <v>591</v>
      </c>
      <c r="N254" s="198">
        <v>43455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118</v>
      </c>
      <c r="B255" s="190">
        <v>43341</v>
      </c>
      <c r="C255" s="190"/>
      <c r="D255" s="191" t="s">
        <v>377</v>
      </c>
      <c r="E255" s="192" t="s">
        <v>623</v>
      </c>
      <c r="F255" s="223">
        <v>525</v>
      </c>
      <c r="G255" s="192"/>
      <c r="H255" s="192">
        <v>585</v>
      </c>
      <c r="I255" s="194">
        <v>635</v>
      </c>
      <c r="J255" s="195" t="s">
        <v>776</v>
      </c>
      <c r="K255" s="196">
        <f t="shared" ref="K255:K272" si="97">H255-F255</f>
        <v>60</v>
      </c>
      <c r="L255" s="197">
        <f t="shared" ref="L255:L272" si="98">K255/F255</f>
        <v>0.11428571428571428</v>
      </c>
      <c r="M255" s="192" t="s">
        <v>591</v>
      </c>
      <c r="N255" s="198">
        <v>43662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119</v>
      </c>
      <c r="B256" s="190">
        <v>43395</v>
      </c>
      <c r="C256" s="190"/>
      <c r="D256" s="191" t="s">
        <v>363</v>
      </c>
      <c r="E256" s="192" t="s">
        <v>623</v>
      </c>
      <c r="F256" s="223">
        <v>475</v>
      </c>
      <c r="G256" s="192"/>
      <c r="H256" s="192">
        <v>574</v>
      </c>
      <c r="I256" s="194">
        <v>570</v>
      </c>
      <c r="J256" s="195" t="s">
        <v>681</v>
      </c>
      <c r="K256" s="196">
        <f t="shared" si="97"/>
        <v>99</v>
      </c>
      <c r="L256" s="197">
        <f t="shared" si="98"/>
        <v>0.20842105263157895</v>
      </c>
      <c r="M256" s="192" t="s">
        <v>591</v>
      </c>
      <c r="N256" s="198">
        <v>43403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0">
        <v>120</v>
      </c>
      <c r="B257" s="221">
        <v>43397</v>
      </c>
      <c r="C257" s="221"/>
      <c r="D257" s="222" t="s">
        <v>384</v>
      </c>
      <c r="E257" s="223" t="s">
        <v>623</v>
      </c>
      <c r="F257" s="223">
        <v>707.5</v>
      </c>
      <c r="G257" s="223"/>
      <c r="H257" s="223">
        <v>872</v>
      </c>
      <c r="I257" s="225">
        <v>872</v>
      </c>
      <c r="J257" s="226" t="s">
        <v>681</v>
      </c>
      <c r="K257" s="196">
        <f t="shared" si="97"/>
        <v>164.5</v>
      </c>
      <c r="L257" s="227">
        <f t="shared" si="98"/>
        <v>0.23250883392226149</v>
      </c>
      <c r="M257" s="223" t="s">
        <v>591</v>
      </c>
      <c r="N257" s="228">
        <v>43482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121</v>
      </c>
      <c r="B258" s="221">
        <v>43398</v>
      </c>
      <c r="C258" s="221"/>
      <c r="D258" s="222" t="s">
        <v>777</v>
      </c>
      <c r="E258" s="223" t="s">
        <v>623</v>
      </c>
      <c r="F258" s="223">
        <v>162</v>
      </c>
      <c r="G258" s="223"/>
      <c r="H258" s="223">
        <v>204</v>
      </c>
      <c r="I258" s="225">
        <v>209</v>
      </c>
      <c r="J258" s="226" t="s">
        <v>778</v>
      </c>
      <c r="K258" s="196">
        <f t="shared" si="97"/>
        <v>42</v>
      </c>
      <c r="L258" s="227">
        <f t="shared" si="98"/>
        <v>0.25925925925925924</v>
      </c>
      <c r="M258" s="223" t="s">
        <v>591</v>
      </c>
      <c r="N258" s="228">
        <v>43539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0">
        <v>122</v>
      </c>
      <c r="B259" s="221">
        <v>43399</v>
      </c>
      <c r="C259" s="221"/>
      <c r="D259" s="222" t="s">
        <v>482</v>
      </c>
      <c r="E259" s="223" t="s">
        <v>623</v>
      </c>
      <c r="F259" s="223">
        <v>240</v>
      </c>
      <c r="G259" s="223"/>
      <c r="H259" s="223">
        <v>297</v>
      </c>
      <c r="I259" s="225">
        <v>297</v>
      </c>
      <c r="J259" s="226" t="s">
        <v>681</v>
      </c>
      <c r="K259" s="232">
        <f t="shared" si="97"/>
        <v>57</v>
      </c>
      <c r="L259" s="227">
        <f t="shared" si="98"/>
        <v>0.23749999999999999</v>
      </c>
      <c r="M259" s="223" t="s">
        <v>591</v>
      </c>
      <c r="N259" s="228">
        <v>43417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123</v>
      </c>
      <c r="B260" s="190">
        <v>43439</v>
      </c>
      <c r="C260" s="190"/>
      <c r="D260" s="191" t="s">
        <v>779</v>
      </c>
      <c r="E260" s="192" t="s">
        <v>623</v>
      </c>
      <c r="F260" s="192">
        <v>202.5</v>
      </c>
      <c r="G260" s="192"/>
      <c r="H260" s="192">
        <v>255</v>
      </c>
      <c r="I260" s="194">
        <v>252</v>
      </c>
      <c r="J260" s="195" t="s">
        <v>681</v>
      </c>
      <c r="K260" s="196">
        <f t="shared" si="97"/>
        <v>52.5</v>
      </c>
      <c r="L260" s="197">
        <f t="shared" si="98"/>
        <v>0.25925925925925924</v>
      </c>
      <c r="M260" s="192" t="s">
        <v>591</v>
      </c>
      <c r="N260" s="198">
        <v>43542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124</v>
      </c>
      <c r="B261" s="221">
        <v>43465</v>
      </c>
      <c r="C261" s="190"/>
      <c r="D261" s="222" t="s">
        <v>416</v>
      </c>
      <c r="E261" s="223" t="s">
        <v>623</v>
      </c>
      <c r="F261" s="223">
        <v>710</v>
      </c>
      <c r="G261" s="223"/>
      <c r="H261" s="223">
        <v>866</v>
      </c>
      <c r="I261" s="225">
        <v>866</v>
      </c>
      <c r="J261" s="226" t="s">
        <v>681</v>
      </c>
      <c r="K261" s="196">
        <f t="shared" si="97"/>
        <v>156</v>
      </c>
      <c r="L261" s="197">
        <f t="shared" si="98"/>
        <v>0.21971830985915494</v>
      </c>
      <c r="M261" s="192" t="s">
        <v>591</v>
      </c>
      <c r="N261" s="198">
        <v>43553</v>
      </c>
      <c r="O261" s="1"/>
      <c r="P261" s="1"/>
      <c r="Q261" s="1"/>
      <c r="R261" s="6" t="s">
        <v>780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0">
        <v>125</v>
      </c>
      <c r="B262" s="221">
        <v>43522</v>
      </c>
      <c r="C262" s="221"/>
      <c r="D262" s="222" t="s">
        <v>153</v>
      </c>
      <c r="E262" s="223" t="s">
        <v>623</v>
      </c>
      <c r="F262" s="223">
        <v>337.25</v>
      </c>
      <c r="G262" s="223"/>
      <c r="H262" s="223">
        <v>398.5</v>
      </c>
      <c r="I262" s="225">
        <v>411</v>
      </c>
      <c r="J262" s="195" t="s">
        <v>781</v>
      </c>
      <c r="K262" s="196">
        <f t="shared" si="97"/>
        <v>61.25</v>
      </c>
      <c r="L262" s="197">
        <f t="shared" si="98"/>
        <v>0.1816160118606375</v>
      </c>
      <c r="M262" s="192" t="s">
        <v>591</v>
      </c>
      <c r="N262" s="198">
        <v>43760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3">
        <v>126</v>
      </c>
      <c r="B263" s="234">
        <v>43559</v>
      </c>
      <c r="C263" s="234"/>
      <c r="D263" s="235" t="s">
        <v>782</v>
      </c>
      <c r="E263" s="236" t="s">
        <v>623</v>
      </c>
      <c r="F263" s="236">
        <v>130</v>
      </c>
      <c r="G263" s="236"/>
      <c r="H263" s="236">
        <v>65</v>
      </c>
      <c r="I263" s="237">
        <v>158</v>
      </c>
      <c r="J263" s="205" t="s">
        <v>783</v>
      </c>
      <c r="K263" s="206">
        <f t="shared" si="97"/>
        <v>-65</v>
      </c>
      <c r="L263" s="207">
        <f t="shared" si="98"/>
        <v>-0.5</v>
      </c>
      <c r="M263" s="203" t="s">
        <v>604</v>
      </c>
      <c r="N263" s="200">
        <v>43726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127</v>
      </c>
      <c r="B264" s="221">
        <v>43017</v>
      </c>
      <c r="C264" s="221"/>
      <c r="D264" s="222" t="s">
        <v>186</v>
      </c>
      <c r="E264" s="223" t="s">
        <v>623</v>
      </c>
      <c r="F264" s="223">
        <v>141.5</v>
      </c>
      <c r="G264" s="223"/>
      <c r="H264" s="223">
        <v>183.5</v>
      </c>
      <c r="I264" s="225">
        <v>210</v>
      </c>
      <c r="J264" s="195" t="s">
        <v>778</v>
      </c>
      <c r="K264" s="196">
        <f t="shared" si="97"/>
        <v>42</v>
      </c>
      <c r="L264" s="197">
        <f t="shared" si="98"/>
        <v>0.29681978798586572</v>
      </c>
      <c r="M264" s="192" t="s">
        <v>591</v>
      </c>
      <c r="N264" s="198">
        <v>43042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3">
        <v>128</v>
      </c>
      <c r="B265" s="234">
        <v>43074</v>
      </c>
      <c r="C265" s="234"/>
      <c r="D265" s="235" t="s">
        <v>785</v>
      </c>
      <c r="E265" s="236" t="s">
        <v>623</v>
      </c>
      <c r="F265" s="231">
        <v>172</v>
      </c>
      <c r="G265" s="236"/>
      <c r="H265" s="236">
        <v>155.25</v>
      </c>
      <c r="I265" s="237">
        <v>230</v>
      </c>
      <c r="J265" s="205" t="s">
        <v>786</v>
      </c>
      <c r="K265" s="206">
        <f t="shared" si="97"/>
        <v>-16.75</v>
      </c>
      <c r="L265" s="207">
        <f t="shared" si="98"/>
        <v>-9.7383720930232565E-2</v>
      </c>
      <c r="M265" s="203" t="s">
        <v>604</v>
      </c>
      <c r="N265" s="200">
        <v>43787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129</v>
      </c>
      <c r="B266" s="221">
        <v>43398</v>
      </c>
      <c r="C266" s="221"/>
      <c r="D266" s="222" t="s">
        <v>108</v>
      </c>
      <c r="E266" s="223" t="s">
        <v>623</v>
      </c>
      <c r="F266" s="223">
        <v>698.5</v>
      </c>
      <c r="G266" s="223"/>
      <c r="H266" s="223">
        <v>890</v>
      </c>
      <c r="I266" s="225">
        <v>890</v>
      </c>
      <c r="J266" s="195" t="s">
        <v>856</v>
      </c>
      <c r="K266" s="196">
        <f t="shared" si="97"/>
        <v>191.5</v>
      </c>
      <c r="L266" s="197">
        <f t="shared" si="98"/>
        <v>0.27415891195418757</v>
      </c>
      <c r="M266" s="192" t="s">
        <v>591</v>
      </c>
      <c r="N266" s="198">
        <v>44328</v>
      </c>
      <c r="O266" s="1"/>
      <c r="P266" s="1"/>
      <c r="Q266" s="1"/>
      <c r="R266" s="6" t="s">
        <v>780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0">
        <v>130</v>
      </c>
      <c r="B267" s="221">
        <v>42877</v>
      </c>
      <c r="C267" s="221"/>
      <c r="D267" s="222" t="s">
        <v>376</v>
      </c>
      <c r="E267" s="223" t="s">
        <v>623</v>
      </c>
      <c r="F267" s="223">
        <v>127.6</v>
      </c>
      <c r="G267" s="223"/>
      <c r="H267" s="223">
        <v>138</v>
      </c>
      <c r="I267" s="225">
        <v>190</v>
      </c>
      <c r="J267" s="195" t="s">
        <v>787</v>
      </c>
      <c r="K267" s="196">
        <f t="shared" si="97"/>
        <v>10.400000000000006</v>
      </c>
      <c r="L267" s="197">
        <f t="shared" si="98"/>
        <v>8.1504702194357417E-2</v>
      </c>
      <c r="M267" s="192" t="s">
        <v>591</v>
      </c>
      <c r="N267" s="198">
        <v>43774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0">
        <v>131</v>
      </c>
      <c r="B268" s="221">
        <v>43158</v>
      </c>
      <c r="C268" s="221"/>
      <c r="D268" s="222" t="s">
        <v>788</v>
      </c>
      <c r="E268" s="223" t="s">
        <v>623</v>
      </c>
      <c r="F268" s="223">
        <v>317</v>
      </c>
      <c r="G268" s="223"/>
      <c r="H268" s="223">
        <v>382.5</v>
      </c>
      <c r="I268" s="225">
        <v>398</v>
      </c>
      <c r="J268" s="195" t="s">
        <v>789</v>
      </c>
      <c r="K268" s="196">
        <f t="shared" si="97"/>
        <v>65.5</v>
      </c>
      <c r="L268" s="197">
        <f t="shared" si="98"/>
        <v>0.20662460567823343</v>
      </c>
      <c r="M268" s="192" t="s">
        <v>591</v>
      </c>
      <c r="N268" s="198">
        <v>44238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3">
        <v>132</v>
      </c>
      <c r="B269" s="234">
        <v>43164</v>
      </c>
      <c r="C269" s="234"/>
      <c r="D269" s="235" t="s">
        <v>145</v>
      </c>
      <c r="E269" s="236" t="s">
        <v>623</v>
      </c>
      <c r="F269" s="231">
        <f>510-14.4</f>
        <v>495.6</v>
      </c>
      <c r="G269" s="236"/>
      <c r="H269" s="236">
        <v>350</v>
      </c>
      <c r="I269" s="237">
        <v>672</v>
      </c>
      <c r="J269" s="205" t="s">
        <v>790</v>
      </c>
      <c r="K269" s="206">
        <f t="shared" si="97"/>
        <v>-145.60000000000002</v>
      </c>
      <c r="L269" s="207">
        <f t="shared" si="98"/>
        <v>-0.29378531073446329</v>
      </c>
      <c r="M269" s="203" t="s">
        <v>604</v>
      </c>
      <c r="N269" s="200">
        <v>43887</v>
      </c>
      <c r="O269" s="1"/>
      <c r="P269" s="1"/>
      <c r="Q269" s="1"/>
      <c r="R269" s="6" t="s">
        <v>780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3">
        <v>133</v>
      </c>
      <c r="B270" s="234">
        <v>43237</v>
      </c>
      <c r="C270" s="234"/>
      <c r="D270" s="235" t="s">
        <v>474</v>
      </c>
      <c r="E270" s="236" t="s">
        <v>623</v>
      </c>
      <c r="F270" s="231">
        <v>230.3</v>
      </c>
      <c r="G270" s="236"/>
      <c r="H270" s="236">
        <v>102.5</v>
      </c>
      <c r="I270" s="237">
        <v>348</v>
      </c>
      <c r="J270" s="205" t="s">
        <v>791</v>
      </c>
      <c r="K270" s="206">
        <f t="shared" si="97"/>
        <v>-127.80000000000001</v>
      </c>
      <c r="L270" s="207">
        <f t="shared" si="98"/>
        <v>-0.55492835432045162</v>
      </c>
      <c r="M270" s="203" t="s">
        <v>604</v>
      </c>
      <c r="N270" s="200">
        <v>43896</v>
      </c>
      <c r="O270" s="1"/>
      <c r="P270" s="1"/>
      <c r="Q270" s="1"/>
      <c r="R270" s="6" t="s">
        <v>780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134</v>
      </c>
      <c r="B271" s="221">
        <v>43258</v>
      </c>
      <c r="C271" s="221"/>
      <c r="D271" s="222" t="s">
        <v>439</v>
      </c>
      <c r="E271" s="223" t="s">
        <v>623</v>
      </c>
      <c r="F271" s="223">
        <f>342.5-5.1</f>
        <v>337.4</v>
      </c>
      <c r="G271" s="223"/>
      <c r="H271" s="223">
        <v>412.5</v>
      </c>
      <c r="I271" s="225">
        <v>439</v>
      </c>
      <c r="J271" s="195" t="s">
        <v>792</v>
      </c>
      <c r="K271" s="196">
        <f t="shared" si="97"/>
        <v>75.100000000000023</v>
      </c>
      <c r="L271" s="197">
        <f t="shared" si="98"/>
        <v>0.22258446947243635</v>
      </c>
      <c r="M271" s="192" t="s">
        <v>591</v>
      </c>
      <c r="N271" s="198">
        <v>44230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4">
        <v>135</v>
      </c>
      <c r="B272" s="213">
        <v>43285</v>
      </c>
      <c r="C272" s="213"/>
      <c r="D272" s="214" t="s">
        <v>55</v>
      </c>
      <c r="E272" s="215" t="s">
        <v>623</v>
      </c>
      <c r="F272" s="215">
        <f>127.5-5.53</f>
        <v>121.97</v>
      </c>
      <c r="G272" s="216"/>
      <c r="H272" s="216">
        <v>122.5</v>
      </c>
      <c r="I272" s="216">
        <v>170</v>
      </c>
      <c r="J272" s="217" t="s">
        <v>821</v>
      </c>
      <c r="K272" s="218">
        <f t="shared" si="97"/>
        <v>0.53000000000000114</v>
      </c>
      <c r="L272" s="219">
        <f t="shared" si="98"/>
        <v>4.3453308190538747E-3</v>
      </c>
      <c r="M272" s="215" t="s">
        <v>714</v>
      </c>
      <c r="N272" s="213">
        <v>44431</v>
      </c>
      <c r="O272" s="1"/>
      <c r="P272" s="1"/>
      <c r="Q272" s="1"/>
      <c r="R272" s="6" t="s">
        <v>780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3">
        <v>136</v>
      </c>
      <c r="B273" s="234">
        <v>43294</v>
      </c>
      <c r="C273" s="234"/>
      <c r="D273" s="235" t="s">
        <v>365</v>
      </c>
      <c r="E273" s="236" t="s">
        <v>623</v>
      </c>
      <c r="F273" s="231">
        <v>46.5</v>
      </c>
      <c r="G273" s="236"/>
      <c r="H273" s="236">
        <v>17</v>
      </c>
      <c r="I273" s="237">
        <v>59</v>
      </c>
      <c r="J273" s="205" t="s">
        <v>793</v>
      </c>
      <c r="K273" s="206">
        <f t="shared" ref="K273:K281" si="99">H273-F273</f>
        <v>-29.5</v>
      </c>
      <c r="L273" s="207">
        <f t="shared" ref="L273:L281" si="100">K273/F273</f>
        <v>-0.63440860215053763</v>
      </c>
      <c r="M273" s="203" t="s">
        <v>604</v>
      </c>
      <c r="N273" s="200">
        <v>43887</v>
      </c>
      <c r="O273" s="1"/>
      <c r="P273" s="1"/>
      <c r="Q273" s="1"/>
      <c r="R273" s="6" t="s">
        <v>780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137</v>
      </c>
      <c r="B274" s="221">
        <v>43396</v>
      </c>
      <c r="C274" s="221"/>
      <c r="D274" s="222" t="s">
        <v>418</v>
      </c>
      <c r="E274" s="223" t="s">
        <v>623</v>
      </c>
      <c r="F274" s="223">
        <v>156.5</v>
      </c>
      <c r="G274" s="223"/>
      <c r="H274" s="223">
        <v>207.5</v>
      </c>
      <c r="I274" s="225">
        <v>191</v>
      </c>
      <c r="J274" s="195" t="s">
        <v>681</v>
      </c>
      <c r="K274" s="196">
        <f t="shared" si="99"/>
        <v>51</v>
      </c>
      <c r="L274" s="197">
        <f t="shared" si="100"/>
        <v>0.32587859424920129</v>
      </c>
      <c r="M274" s="192" t="s">
        <v>591</v>
      </c>
      <c r="N274" s="198">
        <v>44369</v>
      </c>
      <c r="O274" s="1"/>
      <c r="P274" s="1"/>
      <c r="Q274" s="1"/>
      <c r="R274" s="6" t="s">
        <v>780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138</v>
      </c>
      <c r="B275" s="221">
        <v>43439</v>
      </c>
      <c r="C275" s="221"/>
      <c r="D275" s="222" t="s">
        <v>327</v>
      </c>
      <c r="E275" s="223" t="s">
        <v>623</v>
      </c>
      <c r="F275" s="223">
        <v>259.5</v>
      </c>
      <c r="G275" s="223"/>
      <c r="H275" s="223">
        <v>320</v>
      </c>
      <c r="I275" s="225">
        <v>320</v>
      </c>
      <c r="J275" s="195" t="s">
        <v>681</v>
      </c>
      <c r="K275" s="196">
        <f t="shared" si="99"/>
        <v>60.5</v>
      </c>
      <c r="L275" s="197">
        <f t="shared" si="100"/>
        <v>0.23314065510597304</v>
      </c>
      <c r="M275" s="192" t="s">
        <v>591</v>
      </c>
      <c r="N275" s="198">
        <v>44323</v>
      </c>
      <c r="O275" s="1"/>
      <c r="P275" s="1"/>
      <c r="Q275" s="1"/>
      <c r="R275" s="6" t="s">
        <v>780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3">
        <v>139</v>
      </c>
      <c r="B276" s="234">
        <v>43439</v>
      </c>
      <c r="C276" s="234"/>
      <c r="D276" s="235" t="s">
        <v>794</v>
      </c>
      <c r="E276" s="236" t="s">
        <v>623</v>
      </c>
      <c r="F276" s="236">
        <v>715</v>
      </c>
      <c r="G276" s="236"/>
      <c r="H276" s="236">
        <v>445</v>
      </c>
      <c r="I276" s="237">
        <v>840</v>
      </c>
      <c r="J276" s="205" t="s">
        <v>795</v>
      </c>
      <c r="K276" s="206">
        <f t="shared" si="99"/>
        <v>-270</v>
      </c>
      <c r="L276" s="207">
        <f t="shared" si="100"/>
        <v>-0.3776223776223776</v>
      </c>
      <c r="M276" s="203" t="s">
        <v>604</v>
      </c>
      <c r="N276" s="200">
        <v>43800</v>
      </c>
      <c r="O276" s="1"/>
      <c r="P276" s="1"/>
      <c r="Q276" s="1"/>
      <c r="R276" s="6" t="s">
        <v>780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0">
        <v>140</v>
      </c>
      <c r="B277" s="221">
        <v>43469</v>
      </c>
      <c r="C277" s="221"/>
      <c r="D277" s="222" t="s">
        <v>158</v>
      </c>
      <c r="E277" s="223" t="s">
        <v>623</v>
      </c>
      <c r="F277" s="223">
        <v>875</v>
      </c>
      <c r="G277" s="223"/>
      <c r="H277" s="223">
        <v>1165</v>
      </c>
      <c r="I277" s="225">
        <v>1185</v>
      </c>
      <c r="J277" s="195" t="s">
        <v>796</v>
      </c>
      <c r="K277" s="196">
        <f t="shared" si="99"/>
        <v>290</v>
      </c>
      <c r="L277" s="197">
        <f t="shared" si="100"/>
        <v>0.33142857142857141</v>
      </c>
      <c r="M277" s="192" t="s">
        <v>591</v>
      </c>
      <c r="N277" s="198">
        <v>43847</v>
      </c>
      <c r="O277" s="1"/>
      <c r="P277" s="1"/>
      <c r="Q277" s="1"/>
      <c r="R277" s="6" t="s">
        <v>780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141</v>
      </c>
      <c r="B278" s="221">
        <v>43559</v>
      </c>
      <c r="C278" s="221"/>
      <c r="D278" s="222" t="s">
        <v>343</v>
      </c>
      <c r="E278" s="223" t="s">
        <v>623</v>
      </c>
      <c r="F278" s="223">
        <f>387-14.63</f>
        <v>372.37</v>
      </c>
      <c r="G278" s="223"/>
      <c r="H278" s="223">
        <v>490</v>
      </c>
      <c r="I278" s="225">
        <v>490</v>
      </c>
      <c r="J278" s="195" t="s">
        <v>681</v>
      </c>
      <c r="K278" s="196">
        <f t="shared" si="99"/>
        <v>117.63</v>
      </c>
      <c r="L278" s="197">
        <f t="shared" si="100"/>
        <v>0.31589548030185027</v>
      </c>
      <c r="M278" s="192" t="s">
        <v>591</v>
      </c>
      <c r="N278" s="198">
        <v>43850</v>
      </c>
      <c r="O278" s="1"/>
      <c r="P278" s="1"/>
      <c r="Q278" s="1"/>
      <c r="R278" s="6" t="s">
        <v>780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3">
        <v>142</v>
      </c>
      <c r="B279" s="234">
        <v>43578</v>
      </c>
      <c r="C279" s="234"/>
      <c r="D279" s="235" t="s">
        <v>797</v>
      </c>
      <c r="E279" s="236" t="s">
        <v>593</v>
      </c>
      <c r="F279" s="236">
        <v>220</v>
      </c>
      <c r="G279" s="236"/>
      <c r="H279" s="236">
        <v>127.5</v>
      </c>
      <c r="I279" s="237">
        <v>284</v>
      </c>
      <c r="J279" s="205" t="s">
        <v>798</v>
      </c>
      <c r="K279" s="206">
        <f t="shared" si="99"/>
        <v>-92.5</v>
      </c>
      <c r="L279" s="207">
        <f t="shared" si="100"/>
        <v>-0.42045454545454547</v>
      </c>
      <c r="M279" s="203" t="s">
        <v>604</v>
      </c>
      <c r="N279" s="200">
        <v>43896</v>
      </c>
      <c r="O279" s="1"/>
      <c r="P279" s="1"/>
      <c r="Q279" s="1"/>
      <c r="R279" s="6" t="s">
        <v>780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0">
        <v>143</v>
      </c>
      <c r="B280" s="221">
        <v>43622</v>
      </c>
      <c r="C280" s="221"/>
      <c r="D280" s="222" t="s">
        <v>483</v>
      </c>
      <c r="E280" s="223" t="s">
        <v>593</v>
      </c>
      <c r="F280" s="223">
        <v>332.8</v>
      </c>
      <c r="G280" s="223"/>
      <c r="H280" s="223">
        <v>405</v>
      </c>
      <c r="I280" s="225">
        <v>419</v>
      </c>
      <c r="J280" s="195" t="s">
        <v>799</v>
      </c>
      <c r="K280" s="196">
        <f t="shared" si="99"/>
        <v>72.199999999999989</v>
      </c>
      <c r="L280" s="197">
        <f t="shared" si="100"/>
        <v>0.21694711538461534</v>
      </c>
      <c r="M280" s="192" t="s">
        <v>591</v>
      </c>
      <c r="N280" s="198">
        <v>43860</v>
      </c>
      <c r="O280" s="1"/>
      <c r="P280" s="1"/>
      <c r="Q280" s="1"/>
      <c r="R280" s="6" t="s">
        <v>784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4">
        <v>144</v>
      </c>
      <c r="B281" s="213">
        <v>43641</v>
      </c>
      <c r="C281" s="213"/>
      <c r="D281" s="214" t="s">
        <v>151</v>
      </c>
      <c r="E281" s="215" t="s">
        <v>623</v>
      </c>
      <c r="F281" s="215">
        <v>386</v>
      </c>
      <c r="G281" s="216"/>
      <c r="H281" s="216">
        <v>395</v>
      </c>
      <c r="I281" s="216">
        <v>452</v>
      </c>
      <c r="J281" s="217" t="s">
        <v>800</v>
      </c>
      <c r="K281" s="218">
        <f t="shared" si="99"/>
        <v>9</v>
      </c>
      <c r="L281" s="219">
        <f t="shared" si="100"/>
        <v>2.3316062176165803E-2</v>
      </c>
      <c r="M281" s="215" t="s">
        <v>714</v>
      </c>
      <c r="N281" s="213">
        <v>43868</v>
      </c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4">
        <v>145</v>
      </c>
      <c r="B282" s="213">
        <v>43707</v>
      </c>
      <c r="C282" s="213"/>
      <c r="D282" s="214" t="s">
        <v>131</v>
      </c>
      <c r="E282" s="215" t="s">
        <v>623</v>
      </c>
      <c r="F282" s="215">
        <v>137.5</v>
      </c>
      <c r="G282" s="216"/>
      <c r="H282" s="216">
        <v>138.5</v>
      </c>
      <c r="I282" s="216">
        <v>190</v>
      </c>
      <c r="J282" s="217" t="s">
        <v>820</v>
      </c>
      <c r="K282" s="218">
        <f t="shared" ref="K282" si="101">H282-F282</f>
        <v>1</v>
      </c>
      <c r="L282" s="219">
        <f t="shared" ref="L282" si="102">K282/F282</f>
        <v>7.2727272727272727E-3</v>
      </c>
      <c r="M282" s="215" t="s">
        <v>714</v>
      </c>
      <c r="N282" s="213">
        <v>44432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0">
        <v>146</v>
      </c>
      <c r="B283" s="221">
        <v>43731</v>
      </c>
      <c r="C283" s="221"/>
      <c r="D283" s="222" t="s">
        <v>430</v>
      </c>
      <c r="E283" s="223" t="s">
        <v>623</v>
      </c>
      <c r="F283" s="223">
        <v>235</v>
      </c>
      <c r="G283" s="223"/>
      <c r="H283" s="223">
        <v>295</v>
      </c>
      <c r="I283" s="225">
        <v>296</v>
      </c>
      <c r="J283" s="195" t="s">
        <v>801</v>
      </c>
      <c r="K283" s="196">
        <f t="shared" ref="K283:K289" si="103">H283-F283</f>
        <v>60</v>
      </c>
      <c r="L283" s="197">
        <f t="shared" ref="L283:L289" si="104">K283/F283</f>
        <v>0.25531914893617019</v>
      </c>
      <c r="M283" s="192" t="s">
        <v>591</v>
      </c>
      <c r="N283" s="198">
        <v>43844</v>
      </c>
      <c r="O283" s="1"/>
      <c r="P283" s="1"/>
      <c r="Q283" s="1"/>
      <c r="R283" s="6" t="s">
        <v>784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0">
        <v>147</v>
      </c>
      <c r="B284" s="221">
        <v>43752</v>
      </c>
      <c r="C284" s="221"/>
      <c r="D284" s="222" t="s">
        <v>802</v>
      </c>
      <c r="E284" s="223" t="s">
        <v>623</v>
      </c>
      <c r="F284" s="223">
        <v>277.5</v>
      </c>
      <c r="G284" s="223"/>
      <c r="H284" s="223">
        <v>333</v>
      </c>
      <c r="I284" s="225">
        <v>333</v>
      </c>
      <c r="J284" s="195" t="s">
        <v>803</v>
      </c>
      <c r="K284" s="196">
        <f t="shared" si="103"/>
        <v>55.5</v>
      </c>
      <c r="L284" s="197">
        <f t="shared" si="104"/>
        <v>0.2</v>
      </c>
      <c r="M284" s="192" t="s">
        <v>591</v>
      </c>
      <c r="N284" s="198">
        <v>43846</v>
      </c>
      <c r="O284" s="1"/>
      <c r="P284" s="1"/>
      <c r="Q284" s="1"/>
      <c r="R284" s="6" t="s">
        <v>780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0">
        <v>148</v>
      </c>
      <c r="B285" s="221">
        <v>43752</v>
      </c>
      <c r="C285" s="221"/>
      <c r="D285" s="222" t="s">
        <v>804</v>
      </c>
      <c r="E285" s="223" t="s">
        <v>623</v>
      </c>
      <c r="F285" s="223">
        <v>930</v>
      </c>
      <c r="G285" s="223"/>
      <c r="H285" s="223">
        <v>1165</v>
      </c>
      <c r="I285" s="225">
        <v>1200</v>
      </c>
      <c r="J285" s="195" t="s">
        <v>805</v>
      </c>
      <c r="K285" s="196">
        <f t="shared" si="103"/>
        <v>235</v>
      </c>
      <c r="L285" s="197">
        <f t="shared" si="104"/>
        <v>0.25268817204301075</v>
      </c>
      <c r="M285" s="192" t="s">
        <v>591</v>
      </c>
      <c r="N285" s="198">
        <v>43847</v>
      </c>
      <c r="O285" s="1"/>
      <c r="P285" s="1"/>
      <c r="Q285" s="1"/>
      <c r="R285" s="6" t="s">
        <v>784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0">
        <v>149</v>
      </c>
      <c r="B286" s="221">
        <v>43753</v>
      </c>
      <c r="C286" s="221"/>
      <c r="D286" s="222" t="s">
        <v>806</v>
      </c>
      <c r="E286" s="223" t="s">
        <v>623</v>
      </c>
      <c r="F286" s="193">
        <v>111</v>
      </c>
      <c r="G286" s="223"/>
      <c r="H286" s="223">
        <v>141</v>
      </c>
      <c r="I286" s="225">
        <v>141</v>
      </c>
      <c r="J286" s="195" t="s">
        <v>607</v>
      </c>
      <c r="K286" s="196">
        <f t="shared" si="103"/>
        <v>30</v>
      </c>
      <c r="L286" s="197">
        <f t="shared" si="104"/>
        <v>0.27027027027027029</v>
      </c>
      <c r="M286" s="192" t="s">
        <v>591</v>
      </c>
      <c r="N286" s="198">
        <v>44328</v>
      </c>
      <c r="O286" s="1"/>
      <c r="P286" s="1"/>
      <c r="Q286" s="1"/>
      <c r="R286" s="6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0">
        <v>150</v>
      </c>
      <c r="B287" s="221">
        <v>43753</v>
      </c>
      <c r="C287" s="221"/>
      <c r="D287" s="222" t="s">
        <v>807</v>
      </c>
      <c r="E287" s="223" t="s">
        <v>623</v>
      </c>
      <c r="F287" s="193">
        <v>296</v>
      </c>
      <c r="G287" s="223"/>
      <c r="H287" s="223">
        <v>370</v>
      </c>
      <c r="I287" s="225">
        <v>370</v>
      </c>
      <c r="J287" s="195" t="s">
        <v>681</v>
      </c>
      <c r="K287" s="196">
        <f t="shared" si="103"/>
        <v>74</v>
      </c>
      <c r="L287" s="197">
        <f t="shared" si="104"/>
        <v>0.25</v>
      </c>
      <c r="M287" s="192" t="s">
        <v>591</v>
      </c>
      <c r="N287" s="198">
        <v>43853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0">
        <v>151</v>
      </c>
      <c r="B288" s="221">
        <v>43754</v>
      </c>
      <c r="C288" s="221"/>
      <c r="D288" s="222" t="s">
        <v>808</v>
      </c>
      <c r="E288" s="223" t="s">
        <v>623</v>
      </c>
      <c r="F288" s="193">
        <v>300</v>
      </c>
      <c r="G288" s="223"/>
      <c r="H288" s="223">
        <v>382.5</v>
      </c>
      <c r="I288" s="225">
        <v>344</v>
      </c>
      <c r="J288" s="195" t="s">
        <v>878</v>
      </c>
      <c r="K288" s="196">
        <f t="shared" si="103"/>
        <v>82.5</v>
      </c>
      <c r="L288" s="197">
        <f t="shared" si="104"/>
        <v>0.27500000000000002</v>
      </c>
      <c r="M288" s="192" t="s">
        <v>591</v>
      </c>
      <c r="N288" s="198">
        <v>44238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0">
        <v>152</v>
      </c>
      <c r="B289" s="221">
        <v>43832</v>
      </c>
      <c r="C289" s="221"/>
      <c r="D289" s="222" t="s">
        <v>809</v>
      </c>
      <c r="E289" s="223" t="s">
        <v>623</v>
      </c>
      <c r="F289" s="193">
        <v>495</v>
      </c>
      <c r="G289" s="223"/>
      <c r="H289" s="223">
        <v>595</v>
      </c>
      <c r="I289" s="225">
        <v>590</v>
      </c>
      <c r="J289" s="195" t="s">
        <v>874</v>
      </c>
      <c r="K289" s="196">
        <f t="shared" si="103"/>
        <v>100</v>
      </c>
      <c r="L289" s="197">
        <f t="shared" si="104"/>
        <v>0.20202020202020202</v>
      </c>
      <c r="M289" s="192" t="s">
        <v>591</v>
      </c>
      <c r="N289" s="198">
        <v>44589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0">
        <v>153</v>
      </c>
      <c r="B290" s="221">
        <v>43966</v>
      </c>
      <c r="C290" s="221"/>
      <c r="D290" s="222" t="s">
        <v>71</v>
      </c>
      <c r="E290" s="223" t="s">
        <v>623</v>
      </c>
      <c r="F290" s="193">
        <v>67.5</v>
      </c>
      <c r="G290" s="223"/>
      <c r="H290" s="223">
        <v>86</v>
      </c>
      <c r="I290" s="225">
        <v>86</v>
      </c>
      <c r="J290" s="195" t="s">
        <v>810</v>
      </c>
      <c r="K290" s="196">
        <f t="shared" ref="K290:K297" si="105">H290-F290</f>
        <v>18.5</v>
      </c>
      <c r="L290" s="197">
        <f t="shared" ref="L290:L297" si="106">K290/F290</f>
        <v>0.27407407407407408</v>
      </c>
      <c r="M290" s="192" t="s">
        <v>591</v>
      </c>
      <c r="N290" s="198">
        <v>44008</v>
      </c>
      <c r="O290" s="1"/>
      <c r="P290" s="1"/>
      <c r="Q290" s="1"/>
      <c r="R290" s="6" t="s">
        <v>784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0">
        <v>154</v>
      </c>
      <c r="B291" s="221">
        <v>44035</v>
      </c>
      <c r="C291" s="221"/>
      <c r="D291" s="222" t="s">
        <v>482</v>
      </c>
      <c r="E291" s="223" t="s">
        <v>623</v>
      </c>
      <c r="F291" s="193">
        <v>231</v>
      </c>
      <c r="G291" s="223"/>
      <c r="H291" s="223">
        <v>281</v>
      </c>
      <c r="I291" s="225">
        <v>281</v>
      </c>
      <c r="J291" s="195" t="s">
        <v>681</v>
      </c>
      <c r="K291" s="196">
        <f t="shared" si="105"/>
        <v>50</v>
      </c>
      <c r="L291" s="197">
        <f t="shared" si="106"/>
        <v>0.21645021645021645</v>
      </c>
      <c r="M291" s="192" t="s">
        <v>591</v>
      </c>
      <c r="N291" s="198">
        <v>44358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0">
        <v>155</v>
      </c>
      <c r="B292" s="221">
        <v>44092</v>
      </c>
      <c r="C292" s="221"/>
      <c r="D292" s="222" t="s">
        <v>407</v>
      </c>
      <c r="E292" s="223" t="s">
        <v>623</v>
      </c>
      <c r="F292" s="223">
        <v>206</v>
      </c>
      <c r="G292" s="223"/>
      <c r="H292" s="223">
        <v>248</v>
      </c>
      <c r="I292" s="225">
        <v>248</v>
      </c>
      <c r="J292" s="195" t="s">
        <v>681</v>
      </c>
      <c r="K292" s="196">
        <f t="shared" si="105"/>
        <v>42</v>
      </c>
      <c r="L292" s="197">
        <f t="shared" si="106"/>
        <v>0.20388349514563106</v>
      </c>
      <c r="M292" s="192" t="s">
        <v>591</v>
      </c>
      <c r="N292" s="198">
        <v>44214</v>
      </c>
      <c r="O292" s="1"/>
      <c r="P292" s="1"/>
      <c r="Q292" s="1"/>
      <c r="R292" s="6" t="s">
        <v>784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0">
        <v>156</v>
      </c>
      <c r="B293" s="221">
        <v>44140</v>
      </c>
      <c r="C293" s="221"/>
      <c r="D293" s="222" t="s">
        <v>407</v>
      </c>
      <c r="E293" s="223" t="s">
        <v>623</v>
      </c>
      <c r="F293" s="223">
        <v>182.5</v>
      </c>
      <c r="G293" s="223"/>
      <c r="H293" s="223">
        <v>248</v>
      </c>
      <c r="I293" s="225">
        <v>248</v>
      </c>
      <c r="J293" s="195" t="s">
        <v>681</v>
      </c>
      <c r="K293" s="196">
        <f t="shared" si="105"/>
        <v>65.5</v>
      </c>
      <c r="L293" s="197">
        <f t="shared" si="106"/>
        <v>0.35890410958904112</v>
      </c>
      <c r="M293" s="192" t="s">
        <v>591</v>
      </c>
      <c r="N293" s="198">
        <v>44214</v>
      </c>
      <c r="O293" s="1"/>
      <c r="P293" s="1"/>
      <c r="Q293" s="1"/>
      <c r="R293" s="6" t="s">
        <v>784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0">
        <v>157</v>
      </c>
      <c r="B294" s="221">
        <v>44140</v>
      </c>
      <c r="C294" s="221"/>
      <c r="D294" s="222" t="s">
        <v>327</v>
      </c>
      <c r="E294" s="223" t="s">
        <v>623</v>
      </c>
      <c r="F294" s="223">
        <v>247.5</v>
      </c>
      <c r="G294" s="223"/>
      <c r="H294" s="223">
        <v>320</v>
      </c>
      <c r="I294" s="225">
        <v>320</v>
      </c>
      <c r="J294" s="195" t="s">
        <v>681</v>
      </c>
      <c r="K294" s="196">
        <f t="shared" si="105"/>
        <v>72.5</v>
      </c>
      <c r="L294" s="197">
        <f t="shared" si="106"/>
        <v>0.29292929292929293</v>
      </c>
      <c r="M294" s="192" t="s">
        <v>591</v>
      </c>
      <c r="N294" s="198">
        <v>44323</v>
      </c>
      <c r="O294" s="1"/>
      <c r="P294" s="1"/>
      <c r="Q294" s="1"/>
      <c r="R294" s="6" t="s">
        <v>784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0">
        <v>158</v>
      </c>
      <c r="B295" s="221">
        <v>44140</v>
      </c>
      <c r="C295" s="221"/>
      <c r="D295" s="222" t="s">
        <v>272</v>
      </c>
      <c r="E295" s="223" t="s">
        <v>623</v>
      </c>
      <c r="F295" s="193">
        <v>925</v>
      </c>
      <c r="G295" s="223"/>
      <c r="H295" s="223">
        <v>1095</v>
      </c>
      <c r="I295" s="225">
        <v>1093</v>
      </c>
      <c r="J295" s="195" t="s">
        <v>811</v>
      </c>
      <c r="K295" s="196">
        <f t="shared" si="105"/>
        <v>170</v>
      </c>
      <c r="L295" s="197">
        <f t="shared" si="106"/>
        <v>0.18378378378378379</v>
      </c>
      <c r="M295" s="192" t="s">
        <v>591</v>
      </c>
      <c r="N295" s="198">
        <v>44201</v>
      </c>
      <c r="O295" s="1"/>
      <c r="P295" s="1"/>
      <c r="Q295" s="1"/>
      <c r="R295" s="6" t="s">
        <v>784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0">
        <v>159</v>
      </c>
      <c r="B296" s="221">
        <v>44140</v>
      </c>
      <c r="C296" s="221"/>
      <c r="D296" s="222" t="s">
        <v>343</v>
      </c>
      <c r="E296" s="223" t="s">
        <v>623</v>
      </c>
      <c r="F296" s="193">
        <v>332.5</v>
      </c>
      <c r="G296" s="223"/>
      <c r="H296" s="223">
        <v>393</v>
      </c>
      <c r="I296" s="225">
        <v>406</v>
      </c>
      <c r="J296" s="195" t="s">
        <v>812</v>
      </c>
      <c r="K296" s="196">
        <f t="shared" si="105"/>
        <v>60.5</v>
      </c>
      <c r="L296" s="197">
        <f t="shared" si="106"/>
        <v>0.18195488721804512</v>
      </c>
      <c r="M296" s="192" t="s">
        <v>591</v>
      </c>
      <c r="N296" s="198">
        <v>44256</v>
      </c>
      <c r="O296" s="1"/>
      <c r="P296" s="1"/>
      <c r="Q296" s="1"/>
      <c r="R296" s="6" t="s">
        <v>784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0">
        <v>160</v>
      </c>
      <c r="B297" s="221">
        <v>44141</v>
      </c>
      <c r="C297" s="221"/>
      <c r="D297" s="222" t="s">
        <v>482</v>
      </c>
      <c r="E297" s="223" t="s">
        <v>623</v>
      </c>
      <c r="F297" s="193">
        <v>231</v>
      </c>
      <c r="G297" s="223"/>
      <c r="H297" s="223">
        <v>281</v>
      </c>
      <c r="I297" s="225">
        <v>281</v>
      </c>
      <c r="J297" s="195" t="s">
        <v>681</v>
      </c>
      <c r="K297" s="196">
        <f t="shared" si="105"/>
        <v>50</v>
      </c>
      <c r="L297" s="197">
        <f t="shared" si="106"/>
        <v>0.21645021645021645</v>
      </c>
      <c r="M297" s="192" t="s">
        <v>591</v>
      </c>
      <c r="N297" s="198">
        <v>44358</v>
      </c>
      <c r="O297" s="1"/>
      <c r="P297" s="1"/>
      <c r="Q297" s="1"/>
      <c r="R297" s="6" t="s">
        <v>784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46">
        <v>161</v>
      </c>
      <c r="B298" s="239">
        <v>44187</v>
      </c>
      <c r="C298" s="239"/>
      <c r="D298" s="240" t="s">
        <v>455</v>
      </c>
      <c r="E298" s="53" t="s">
        <v>623</v>
      </c>
      <c r="F298" s="241" t="s">
        <v>813</v>
      </c>
      <c r="G298" s="53"/>
      <c r="H298" s="53"/>
      <c r="I298" s="242">
        <v>239</v>
      </c>
      <c r="J298" s="238" t="s">
        <v>594</v>
      </c>
      <c r="K298" s="238"/>
      <c r="L298" s="243"/>
      <c r="M298" s="244"/>
      <c r="N298" s="245"/>
      <c r="O298" s="1"/>
      <c r="P298" s="1"/>
      <c r="Q298" s="1"/>
      <c r="R298" s="6" t="s">
        <v>784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0">
        <v>162</v>
      </c>
      <c r="B299" s="221">
        <v>44258</v>
      </c>
      <c r="C299" s="221"/>
      <c r="D299" s="222" t="s">
        <v>809</v>
      </c>
      <c r="E299" s="223" t="s">
        <v>623</v>
      </c>
      <c r="F299" s="193">
        <v>495</v>
      </c>
      <c r="G299" s="223"/>
      <c r="H299" s="223">
        <v>595</v>
      </c>
      <c r="I299" s="225">
        <v>590</v>
      </c>
      <c r="J299" s="195" t="s">
        <v>874</v>
      </c>
      <c r="K299" s="196">
        <f t="shared" ref="K299" si="107">H299-F299</f>
        <v>100</v>
      </c>
      <c r="L299" s="197">
        <f t="shared" ref="L299" si="108">K299/F299</f>
        <v>0.20202020202020202</v>
      </c>
      <c r="M299" s="192" t="s">
        <v>591</v>
      </c>
      <c r="N299" s="198">
        <v>44589</v>
      </c>
      <c r="O299" s="1"/>
      <c r="P299" s="1"/>
      <c r="R299" s="6" t="s">
        <v>784</v>
      </c>
    </row>
    <row r="300" spans="1:26" ht="12.75" customHeight="1">
      <c r="A300" s="220">
        <v>163</v>
      </c>
      <c r="B300" s="221">
        <v>44274</v>
      </c>
      <c r="C300" s="221"/>
      <c r="D300" s="222" t="s">
        <v>343</v>
      </c>
      <c r="E300" s="223" t="s">
        <v>623</v>
      </c>
      <c r="F300" s="193">
        <v>355</v>
      </c>
      <c r="G300" s="223"/>
      <c r="H300" s="223">
        <v>422.5</v>
      </c>
      <c r="I300" s="225">
        <v>420</v>
      </c>
      <c r="J300" s="195" t="s">
        <v>814</v>
      </c>
      <c r="K300" s="196">
        <f t="shared" ref="K300:K303" si="109">H300-F300</f>
        <v>67.5</v>
      </c>
      <c r="L300" s="197">
        <f t="shared" ref="L300:L303" si="110">K300/F300</f>
        <v>0.19014084507042253</v>
      </c>
      <c r="M300" s="192" t="s">
        <v>591</v>
      </c>
      <c r="N300" s="198">
        <v>44361</v>
      </c>
      <c r="O300" s="1"/>
      <c r="R300" s="247" t="s">
        <v>784</v>
      </c>
    </row>
    <row r="301" spans="1:26" ht="12.75" customHeight="1">
      <c r="A301" s="220">
        <v>164</v>
      </c>
      <c r="B301" s="221">
        <v>44295</v>
      </c>
      <c r="C301" s="221"/>
      <c r="D301" s="222" t="s">
        <v>815</v>
      </c>
      <c r="E301" s="223" t="s">
        <v>623</v>
      </c>
      <c r="F301" s="193">
        <v>555</v>
      </c>
      <c r="G301" s="223"/>
      <c r="H301" s="223">
        <v>663</v>
      </c>
      <c r="I301" s="225">
        <v>663</v>
      </c>
      <c r="J301" s="195" t="s">
        <v>816</v>
      </c>
      <c r="K301" s="196">
        <f t="shared" si="109"/>
        <v>108</v>
      </c>
      <c r="L301" s="197">
        <f t="shared" si="110"/>
        <v>0.19459459459459461</v>
      </c>
      <c r="M301" s="192" t="s">
        <v>591</v>
      </c>
      <c r="N301" s="198">
        <v>44321</v>
      </c>
      <c r="O301" s="1"/>
      <c r="P301" s="1"/>
      <c r="Q301" s="1"/>
      <c r="R301" s="247" t="s">
        <v>784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0">
        <v>165</v>
      </c>
      <c r="B302" s="221">
        <v>44308</v>
      </c>
      <c r="C302" s="221"/>
      <c r="D302" s="222" t="s">
        <v>376</v>
      </c>
      <c r="E302" s="223" t="s">
        <v>623</v>
      </c>
      <c r="F302" s="193">
        <v>126.5</v>
      </c>
      <c r="G302" s="223"/>
      <c r="H302" s="223">
        <v>155</v>
      </c>
      <c r="I302" s="225">
        <v>155</v>
      </c>
      <c r="J302" s="195" t="s">
        <v>681</v>
      </c>
      <c r="K302" s="196">
        <f t="shared" si="109"/>
        <v>28.5</v>
      </c>
      <c r="L302" s="197">
        <f t="shared" si="110"/>
        <v>0.22529644268774704</v>
      </c>
      <c r="M302" s="192" t="s">
        <v>591</v>
      </c>
      <c r="N302" s="198">
        <v>44362</v>
      </c>
      <c r="O302" s="1"/>
      <c r="R302" s="247" t="s">
        <v>784</v>
      </c>
    </row>
    <row r="303" spans="1:26" ht="12.75" customHeight="1">
      <c r="A303" s="293">
        <v>166</v>
      </c>
      <c r="B303" s="294">
        <v>44368</v>
      </c>
      <c r="C303" s="294"/>
      <c r="D303" s="295" t="s">
        <v>394</v>
      </c>
      <c r="E303" s="296" t="s">
        <v>623</v>
      </c>
      <c r="F303" s="297">
        <v>287.5</v>
      </c>
      <c r="G303" s="296"/>
      <c r="H303" s="296">
        <v>245</v>
      </c>
      <c r="I303" s="298">
        <v>344</v>
      </c>
      <c r="J303" s="205" t="s">
        <v>853</v>
      </c>
      <c r="K303" s="206">
        <f t="shared" si="109"/>
        <v>-42.5</v>
      </c>
      <c r="L303" s="207">
        <f t="shared" si="110"/>
        <v>-0.14782608695652175</v>
      </c>
      <c r="M303" s="203" t="s">
        <v>604</v>
      </c>
      <c r="N303" s="200">
        <v>44508</v>
      </c>
      <c r="O303" s="1"/>
      <c r="R303" s="247" t="s">
        <v>784</v>
      </c>
    </row>
    <row r="304" spans="1:26" ht="12.75" customHeight="1">
      <c r="A304" s="246">
        <v>167</v>
      </c>
      <c r="B304" s="239">
        <v>44368</v>
      </c>
      <c r="C304" s="239"/>
      <c r="D304" s="240" t="s">
        <v>482</v>
      </c>
      <c r="E304" s="53" t="s">
        <v>623</v>
      </c>
      <c r="F304" s="241" t="s">
        <v>817</v>
      </c>
      <c r="G304" s="53"/>
      <c r="H304" s="53"/>
      <c r="I304" s="242">
        <v>320</v>
      </c>
      <c r="J304" s="238" t="s">
        <v>594</v>
      </c>
      <c r="K304" s="246"/>
      <c r="L304" s="239"/>
      <c r="M304" s="239"/>
      <c r="N304" s="240"/>
      <c r="O304" s="41"/>
      <c r="R304" s="247" t="s">
        <v>784</v>
      </c>
    </row>
    <row r="305" spans="1:18" ht="12.75" customHeight="1">
      <c r="A305" s="220">
        <v>168</v>
      </c>
      <c r="B305" s="221">
        <v>44406</v>
      </c>
      <c r="C305" s="221"/>
      <c r="D305" s="222" t="s">
        <v>376</v>
      </c>
      <c r="E305" s="223" t="s">
        <v>623</v>
      </c>
      <c r="F305" s="193">
        <v>162.5</v>
      </c>
      <c r="G305" s="223"/>
      <c r="H305" s="223">
        <v>200</v>
      </c>
      <c r="I305" s="225">
        <v>200</v>
      </c>
      <c r="J305" s="195" t="s">
        <v>681</v>
      </c>
      <c r="K305" s="196">
        <f t="shared" ref="K305" si="111">H305-F305</f>
        <v>37.5</v>
      </c>
      <c r="L305" s="197">
        <f t="shared" ref="L305" si="112">K305/F305</f>
        <v>0.23076923076923078</v>
      </c>
      <c r="M305" s="192" t="s">
        <v>591</v>
      </c>
      <c r="N305" s="198">
        <v>44571</v>
      </c>
      <c r="O305" s="1"/>
      <c r="R305" s="247" t="s">
        <v>784</v>
      </c>
    </row>
    <row r="306" spans="1:18" ht="12.75" customHeight="1">
      <c r="A306" s="220">
        <v>169</v>
      </c>
      <c r="B306" s="221">
        <v>44462</v>
      </c>
      <c r="C306" s="221"/>
      <c r="D306" s="222" t="s">
        <v>822</v>
      </c>
      <c r="E306" s="223" t="s">
        <v>623</v>
      </c>
      <c r="F306" s="193">
        <v>1235</v>
      </c>
      <c r="G306" s="223"/>
      <c r="H306" s="223">
        <v>1505</v>
      </c>
      <c r="I306" s="225">
        <v>1500</v>
      </c>
      <c r="J306" s="195" t="s">
        <v>681</v>
      </c>
      <c r="K306" s="196">
        <f t="shared" ref="K306" si="113">H306-F306</f>
        <v>270</v>
      </c>
      <c r="L306" s="197">
        <f t="shared" ref="L306" si="114">K306/F306</f>
        <v>0.21862348178137653</v>
      </c>
      <c r="M306" s="192" t="s">
        <v>591</v>
      </c>
      <c r="N306" s="198">
        <v>44564</v>
      </c>
      <c r="O306" s="1"/>
      <c r="R306" s="247" t="s">
        <v>784</v>
      </c>
    </row>
    <row r="307" spans="1:18" ht="12.75" customHeight="1">
      <c r="A307" s="264">
        <v>170</v>
      </c>
      <c r="B307" s="265">
        <v>44480</v>
      </c>
      <c r="C307" s="265"/>
      <c r="D307" s="266" t="s">
        <v>824</v>
      </c>
      <c r="E307" s="267" t="s">
        <v>623</v>
      </c>
      <c r="F307" s="268" t="s">
        <v>829</v>
      </c>
      <c r="G307" s="267"/>
      <c r="H307" s="267"/>
      <c r="I307" s="267">
        <v>145</v>
      </c>
      <c r="J307" s="269" t="s">
        <v>594</v>
      </c>
      <c r="K307" s="264"/>
      <c r="L307" s="265"/>
      <c r="M307" s="265"/>
      <c r="N307" s="266"/>
      <c r="O307" s="41"/>
      <c r="R307" s="247" t="s">
        <v>784</v>
      </c>
    </row>
    <row r="308" spans="1:18" ht="12.75" customHeight="1">
      <c r="A308" s="270">
        <v>171</v>
      </c>
      <c r="B308" s="271">
        <v>44481</v>
      </c>
      <c r="C308" s="271"/>
      <c r="D308" s="272" t="s">
        <v>261</v>
      </c>
      <c r="E308" s="273" t="s">
        <v>623</v>
      </c>
      <c r="F308" s="274" t="s">
        <v>826</v>
      </c>
      <c r="G308" s="273"/>
      <c r="H308" s="273"/>
      <c r="I308" s="273">
        <v>380</v>
      </c>
      <c r="J308" s="275" t="s">
        <v>594</v>
      </c>
      <c r="K308" s="270"/>
      <c r="L308" s="271"/>
      <c r="M308" s="271"/>
      <c r="N308" s="272"/>
      <c r="O308" s="41"/>
      <c r="R308" s="247" t="s">
        <v>784</v>
      </c>
    </row>
    <row r="309" spans="1:18" ht="12.75" customHeight="1">
      <c r="A309" s="270">
        <v>172</v>
      </c>
      <c r="B309" s="271">
        <v>44481</v>
      </c>
      <c r="C309" s="271"/>
      <c r="D309" s="272" t="s">
        <v>402</v>
      </c>
      <c r="E309" s="273" t="s">
        <v>623</v>
      </c>
      <c r="F309" s="274" t="s">
        <v>827</v>
      </c>
      <c r="G309" s="273"/>
      <c r="H309" s="273"/>
      <c r="I309" s="273">
        <v>56</v>
      </c>
      <c r="J309" s="275" t="s">
        <v>594</v>
      </c>
      <c r="K309" s="270"/>
      <c r="L309" s="271"/>
      <c r="M309" s="271"/>
      <c r="N309" s="272"/>
      <c r="O309" s="41"/>
      <c r="R309" s="247"/>
    </row>
    <row r="310" spans="1:18" ht="12.75" customHeight="1">
      <c r="A310" s="459">
        <v>173</v>
      </c>
      <c r="B310" s="460">
        <v>44551</v>
      </c>
      <c r="C310" s="459"/>
      <c r="D310" s="459" t="s">
        <v>119</v>
      </c>
      <c r="E310" s="461" t="s">
        <v>623</v>
      </c>
      <c r="F310" s="461">
        <v>2360</v>
      </c>
      <c r="G310" s="461"/>
      <c r="H310" s="461">
        <v>2820</v>
      </c>
      <c r="I310" s="461">
        <v>3000</v>
      </c>
      <c r="J310" s="462" t="s">
        <v>1059</v>
      </c>
      <c r="K310" s="463">
        <f t="shared" ref="K310" si="115">H310-F310</f>
        <v>460</v>
      </c>
      <c r="L310" s="464">
        <f t="shared" ref="L310" si="116">K310/F310</f>
        <v>0.19491525423728814</v>
      </c>
      <c r="M310" s="465" t="s">
        <v>591</v>
      </c>
      <c r="N310" s="466">
        <v>44608</v>
      </c>
      <c r="O310" s="41"/>
      <c r="R310" s="247"/>
    </row>
    <row r="311" spans="1:18" ht="12.75" customHeight="1">
      <c r="A311" s="276">
        <v>174</v>
      </c>
      <c r="B311" s="271">
        <v>44606</v>
      </c>
      <c r="C311" s="276"/>
      <c r="D311" s="276" t="s">
        <v>428</v>
      </c>
      <c r="E311" s="273" t="s">
        <v>623</v>
      </c>
      <c r="F311" s="273" t="s">
        <v>993</v>
      </c>
      <c r="G311" s="273"/>
      <c r="H311" s="273"/>
      <c r="I311" s="273">
        <v>764</v>
      </c>
      <c r="J311" s="273" t="s">
        <v>594</v>
      </c>
      <c r="K311" s="273"/>
      <c r="L311" s="273"/>
      <c r="M311" s="273"/>
      <c r="N311" s="276"/>
      <c r="O311" s="41"/>
      <c r="R311" s="247"/>
    </row>
    <row r="312" spans="1:18" ht="12.75" customHeight="1">
      <c r="A312" s="276"/>
      <c r="B312" s="271"/>
      <c r="C312" s="276"/>
      <c r="D312" s="276"/>
      <c r="E312" s="273"/>
      <c r="F312" s="273"/>
      <c r="G312" s="273"/>
      <c r="H312" s="273"/>
      <c r="I312" s="273"/>
      <c r="J312" s="273"/>
      <c r="K312" s="273"/>
      <c r="L312" s="273"/>
      <c r="M312" s="273"/>
      <c r="N312" s="276"/>
      <c r="O312" s="41"/>
      <c r="R312" s="247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247"/>
    </row>
    <row r="314" spans="1:18" ht="12.75" customHeight="1">
      <c r="A314" s="246"/>
      <c r="B314" s="248" t="s">
        <v>818</v>
      </c>
      <c r="F314" s="56"/>
      <c r="G314" s="56"/>
      <c r="H314" s="56"/>
      <c r="I314" s="56"/>
      <c r="J314" s="41"/>
      <c r="K314" s="56"/>
      <c r="L314" s="56"/>
      <c r="M314" s="56"/>
      <c r="O314" s="41"/>
      <c r="R314" s="247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A324" s="249"/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A325" s="249"/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A326" s="53"/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</sheetData>
  <autoFilter ref="R1:R322"/>
  <mergeCells count="21">
    <mergeCell ref="A90:A91"/>
    <mergeCell ref="B90:B91"/>
    <mergeCell ref="J90:J91"/>
    <mergeCell ref="A95:A96"/>
    <mergeCell ref="B95:B96"/>
    <mergeCell ref="J95:J96"/>
    <mergeCell ref="M95:M96"/>
    <mergeCell ref="N95:N96"/>
    <mergeCell ref="O95:O96"/>
    <mergeCell ref="P95:P96"/>
    <mergeCell ref="M90:M91"/>
    <mergeCell ref="N90:N91"/>
    <mergeCell ref="O90:O91"/>
    <mergeCell ref="P90:P91"/>
    <mergeCell ref="O63:O64"/>
    <mergeCell ref="P63:P64"/>
    <mergeCell ref="A63:A64"/>
    <mergeCell ref="B63:B64"/>
    <mergeCell ref="J63:J64"/>
    <mergeCell ref="M63:M64"/>
    <mergeCell ref="N63:N6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2022-02-17T02:35:06Z</dcterms:modified>
</cp:coreProperties>
</file>